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DD5E422-773C-4AA7-9542-E28A0C9D1200}" xr6:coauthVersionLast="47" xr6:coauthVersionMax="47" xr10:uidLastSave="{00000000-0000-0000-0000-000000000000}"/>
  <bookViews>
    <workbookView xWindow="19095" yWindow="0" windowWidth="19410" windowHeight="20925" xr2:uid="{ED1C07FE-A50A-4536-AFF7-C55D5EA009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4" i="2"/>
  <c r="K4" i="2"/>
  <c r="L4" i="2"/>
  <c r="N10" i="2"/>
  <c r="N16" i="2" s="1"/>
  <c r="N20" i="2" s="1"/>
  <c r="N22" i="2" s="1"/>
  <c r="N24" i="2" s="1"/>
  <c r="N26" i="2" s="1"/>
  <c r="M10" i="2"/>
  <c r="M16" i="2" s="1"/>
  <c r="M20" i="2" s="1"/>
  <c r="M22" i="2" s="1"/>
  <c r="M24" i="2" s="1"/>
  <c r="M26" i="2" s="1"/>
  <c r="L10" i="2"/>
  <c r="L16" i="2" s="1"/>
  <c r="L20" i="2" s="1"/>
  <c r="L22" i="2" s="1"/>
  <c r="L24" i="2" s="1"/>
  <c r="L26" i="2" s="1"/>
  <c r="K10" i="2"/>
  <c r="K16" i="2" s="1"/>
  <c r="K20" i="2" s="1"/>
  <c r="K22" i="2" s="1"/>
  <c r="K24" i="2" s="1"/>
  <c r="K26" i="2" s="1"/>
  <c r="H6" i="1"/>
  <c r="H5" i="1"/>
  <c r="E4" i="2"/>
  <c r="I4" i="2"/>
  <c r="H30" i="2"/>
  <c r="H31" i="2"/>
  <c r="D4" i="2" l="1"/>
  <c r="H4" i="2"/>
  <c r="J10" i="2"/>
  <c r="I10" i="2"/>
  <c r="G10" i="2"/>
  <c r="F10" i="2"/>
  <c r="E10" i="2"/>
  <c r="D10" i="2"/>
  <c r="C10" i="2"/>
  <c r="H10" i="2"/>
  <c r="H4" i="1"/>
  <c r="H7" i="1" s="1"/>
  <c r="H16" i="2" l="1"/>
  <c r="H32" i="2"/>
  <c r="C16" i="2"/>
  <c r="C32" i="2"/>
  <c r="D16" i="2"/>
  <c r="D32" i="2"/>
  <c r="F16" i="2"/>
  <c r="F32" i="2"/>
  <c r="G16" i="2"/>
  <c r="G32" i="2"/>
  <c r="J16" i="2"/>
  <c r="J32" i="2"/>
  <c r="E16" i="2"/>
  <c r="E32" i="2"/>
  <c r="I16" i="2"/>
  <c r="I32" i="2"/>
  <c r="H20" i="2" l="1"/>
  <c r="H33" i="2"/>
  <c r="G33" i="2"/>
  <c r="F20" i="2"/>
  <c r="F33" i="2"/>
  <c r="D20" i="2"/>
  <c r="D33" i="2"/>
  <c r="C20" i="2"/>
  <c r="C33" i="2"/>
  <c r="J20" i="2"/>
  <c r="J33" i="2"/>
  <c r="E20" i="2"/>
  <c r="E33" i="2"/>
  <c r="I20" i="2"/>
  <c r="I33" i="2"/>
  <c r="H22" i="2" l="1"/>
  <c r="H24" i="2" s="1"/>
  <c r="H26" i="2" s="1"/>
  <c r="H34" i="2"/>
  <c r="C22" i="2"/>
  <c r="C24" i="2" s="1"/>
  <c r="C26" i="2" s="1"/>
  <c r="C34" i="2"/>
  <c r="D22" i="2"/>
  <c r="D24" i="2" s="1"/>
  <c r="D26" i="2" s="1"/>
  <c r="D34" i="2"/>
  <c r="F22" i="2"/>
  <c r="F24" i="2" s="1"/>
  <c r="F26" i="2" s="1"/>
  <c r="F34" i="2"/>
  <c r="G22" i="2"/>
  <c r="G24" i="2" s="1"/>
  <c r="G26" i="2" s="1"/>
  <c r="G34" i="2"/>
  <c r="J22" i="2"/>
  <c r="J24" i="2" s="1"/>
  <c r="J26" i="2" s="1"/>
  <c r="J34" i="2"/>
  <c r="E22" i="2"/>
  <c r="E24" i="2" s="1"/>
  <c r="E26" i="2" s="1"/>
  <c r="E34" i="2"/>
  <c r="I22" i="2"/>
  <c r="I24" i="2" s="1"/>
  <c r="I26" i="2" s="1"/>
  <c r="I34" i="2"/>
</calcChain>
</file>

<file path=xl/sharedStrings.xml><?xml version="1.0" encoding="utf-8"?>
<sst xmlns="http://schemas.openxmlformats.org/spreadsheetml/2006/main" count="59" uniqueCount="54">
  <si>
    <t>Ebay</t>
  </si>
  <si>
    <t>numbers in mio USD</t>
  </si>
  <si>
    <t>EBAY</t>
  </si>
  <si>
    <t>SEC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</si>
  <si>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</si>
  <si>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</si>
  <si>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</si>
  <si>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</si>
  <si>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</si>
  <si>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</si>
  <si>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</si>
  <si>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</si>
  <si>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</si>
  <si>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</si>
  <si>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Price</t>
  </si>
  <si>
    <t>Shares</t>
  </si>
  <si>
    <t>MC</t>
  </si>
  <si>
    <t>Cash</t>
  </si>
  <si>
    <t>Debt</t>
  </si>
  <si>
    <t>EV</t>
  </si>
  <si>
    <t>EPS</t>
  </si>
  <si>
    <t>COGS</t>
  </si>
  <si>
    <t>Gross Profit</t>
  </si>
  <si>
    <t>S&amp;M</t>
  </si>
  <si>
    <t>G&amp;A</t>
  </si>
  <si>
    <t>R&amp;D</t>
  </si>
  <si>
    <t>Operating Profit</t>
  </si>
  <si>
    <t>Interest Expense</t>
  </si>
  <si>
    <t>Other Income</t>
  </si>
  <si>
    <t>Pretax Income</t>
  </si>
  <si>
    <t>Tax Expense</t>
  </si>
  <si>
    <t>Net Income</t>
  </si>
  <si>
    <t>Discontinued Operations</t>
  </si>
  <si>
    <t>NI from continued Operations</t>
  </si>
  <si>
    <t>GMV</t>
  </si>
  <si>
    <t>Take Rate</t>
  </si>
  <si>
    <t>GMV Growth</t>
  </si>
  <si>
    <t>Revenue Growth</t>
  </si>
  <si>
    <t>Operating Margin</t>
  </si>
  <si>
    <t>Gross Margin</t>
  </si>
  <si>
    <t>Tax Rate</t>
  </si>
  <si>
    <t>Sum</t>
  </si>
  <si>
    <t>Average</t>
  </si>
  <si>
    <t>Running Total</t>
  </si>
  <si>
    <t>Count</t>
  </si>
  <si>
    <t>Q125</t>
  </si>
  <si>
    <t>Q225</t>
  </si>
  <si>
    <t>Q325</t>
  </si>
  <si>
    <t>Q425</t>
  </si>
  <si>
    <t>Transaction losses</t>
  </si>
  <si>
    <t>Amortization</t>
  </si>
  <si>
    <t>Equity Investments</t>
  </si>
  <si>
    <t>Marketplace Revenue</t>
  </si>
  <si>
    <t>Advertising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</si>
</sst>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2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164" fontId="1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467F-95EF-40E7-A419-034BE92A4AF9}">
  <dimension ref="A1:I7"/>
  <sheetViews>
    <sheetView tabSelected="1" topLeftCell="C1" zoomScale="200" zoomScaleNormal="200" workbookViewId="0">
      <selection activeCell="H7" sqref="H7"/>
    </sheetView>
  </sheetViews>
  <sheetFormatPr defaultRowHeight="15" x14ac:dyDescent="0.25"/>
  <cols>
    <col min="1" max="1" width="4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14</v>
      </c>
      <c r="H2">
        <v>93.14</v>
      </c>
    </row>
    <row r="3" spans="1:9" x14ac:dyDescent="0.25">
      <c r="G3" t="s">
        <v>15</v>
      </c>
      <c r="H3" s="4">
        <v>457</v>
      </c>
      <c r="I3" s="3" t="s">
        <v>46</v>
      </c>
    </row>
    <row r="4" spans="1:9" x14ac:dyDescent="0.25">
      <c r="B4" t="s">
        <v>2</v>
      </c>
      <c r="G4" t="s">
        <v>16</v>
      </c>
      <c r="H4" s="4">
        <f>+H2*H3</f>
        <v>42564.98</v>
      </c>
    </row>
    <row r="5" spans="1:9" x14ac:dyDescent="0.25">
      <c r="B5" t="s">
        <v>3</v>
      </c>
      <c r="G5" t="s">
        <v>17</v>
      </c>
      <c r="H5" s="4">
        <f>2070+1680</f>
        <v>3750</v>
      </c>
      <c r="I5" s="3" t="s">
        <v>46</v>
      </c>
    </row>
    <row r="6" spans="1:9" x14ac:dyDescent="0.25">
      <c r="G6" t="s">
        <v>18</v>
      </c>
      <c r="H6" s="4">
        <f>1746+5002</f>
        <v>6748</v>
      </c>
      <c r="I6" s="3" t="s">
        <v>46</v>
      </c>
    </row>
    <row r="7" spans="1:9" x14ac:dyDescent="0.25">
      <c r="G7" t="s">
        <v>19</v>
      </c>
      <c r="H7" s="4">
        <f>+H4-H5+H6</f>
        <v>45562.98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4D81-598D-4355-8C6E-5A128DF97FC3}">
  <dimension ref="A1:BV499"/>
  <sheetViews>
    <sheetView zoomScale="200" zoomScaleNormal="200" workbookViewId="0">
      <pane xSplit="2" ySplit="2" topLeftCell="G5" activePane="bottomRight" state="frozen"/>
      <selection pane="topRight" activeCell="C1" sqref="C1"/>
      <selection pane="bottomLeft" activeCell="A3" sqref="A3"/>
      <selection pane="bottomRight" activeCell="G28" sqref="G28"/>
    </sheetView>
  </sheetViews>
  <sheetFormatPr defaultRowHeight="15" x14ac:dyDescent="0.25"/>
  <cols>
    <col min="1" max="1" width="4.7109375" bestFit="1" customWidth="1"/>
    <col min="2" max="2" width="27.42578125" bestFit="1" customWidth="1"/>
  </cols>
  <sheetData>
    <row r="1" spans="1:74" x14ac:dyDescent="0.25">
      <c r="A1" s="2" t="s">
        <v>4</v>
      </c>
    </row>
    <row r="2" spans="1:74" x14ac:dyDescent="0.25"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45</v>
      </c>
      <c r="L2" s="3" t="s">
        <v>46</v>
      </c>
      <c r="M2" s="3" t="s">
        <v>47</v>
      </c>
      <c r="N2" s="3" t="s">
        <v>48</v>
      </c>
    </row>
    <row r="3" spans="1:74" x14ac:dyDescent="0.25">
      <c r="B3" t="s">
        <v>34</v>
      </c>
      <c r="C3" s="4"/>
      <c r="D3" s="4">
        <v>18214</v>
      </c>
      <c r="E3" s="4">
        <v>17991</v>
      </c>
      <c r="F3" s="4"/>
      <c r="G3" s="4">
        <v>18623</v>
      </c>
      <c r="H3" s="4">
        <v>18418</v>
      </c>
      <c r="I3" s="4">
        <v>18306</v>
      </c>
      <c r="J3" s="4"/>
      <c r="K3" s="4">
        <v>18753</v>
      </c>
      <c r="L3" s="4">
        <v>19514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1:74" x14ac:dyDescent="0.25">
      <c r="B4" t="s">
        <v>35</v>
      </c>
      <c r="C4" s="4"/>
      <c r="D4" s="6">
        <f>+D8/D3</f>
        <v>0.13945316789282969</v>
      </c>
      <c r="E4" s="6">
        <f>+E8/E3</f>
        <v>0.13895836807292536</v>
      </c>
      <c r="F4" s="4"/>
      <c r="G4" s="6">
        <f>+G8/G3</f>
        <v>0.13724963754497127</v>
      </c>
      <c r="H4" s="6">
        <f>+H8/H3</f>
        <v>0.13964599847974807</v>
      </c>
      <c r="I4" s="6">
        <f>+I8/I3</f>
        <v>0.14071888998142684</v>
      </c>
      <c r="J4" s="4"/>
      <c r="K4" s="6">
        <f>+K8/K3</f>
        <v>0.13784461152882205</v>
      </c>
      <c r="L4" s="6">
        <f>+L8/L3</f>
        <v>0.13989955929076561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1:74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x14ac:dyDescent="0.25">
      <c r="B6" t="s">
        <v>52</v>
      </c>
      <c r="C6" s="4"/>
      <c r="D6" s="4"/>
      <c r="E6" s="4"/>
      <c r="F6" s="4"/>
      <c r="G6" s="4">
        <v>2172</v>
      </c>
      <c r="H6" s="4">
        <v>2174</v>
      </c>
      <c r="I6" s="4"/>
      <c r="J6" s="4"/>
      <c r="K6" s="4">
        <v>2143</v>
      </c>
      <c r="L6" s="4">
        <v>2248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1:74" x14ac:dyDescent="0.25">
      <c r="B7" t="s">
        <v>53</v>
      </c>
      <c r="C7" s="4"/>
      <c r="D7" s="4"/>
      <c r="E7" s="4"/>
      <c r="F7" s="4"/>
      <c r="G7" s="4">
        <v>384</v>
      </c>
      <c r="H7" s="4">
        <v>398</v>
      </c>
      <c r="I7" s="4"/>
      <c r="J7" s="4"/>
      <c r="K7" s="4">
        <v>442</v>
      </c>
      <c r="L7" s="4">
        <v>482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x14ac:dyDescent="0.25">
      <c r="B8" s="1" t="s">
        <v>13</v>
      </c>
      <c r="C8" s="7"/>
      <c r="D8" s="7">
        <v>2540</v>
      </c>
      <c r="E8" s="7">
        <v>2500</v>
      </c>
      <c r="F8" s="7"/>
      <c r="G8" s="7">
        <v>2556</v>
      </c>
      <c r="H8" s="7">
        <v>2572</v>
      </c>
      <c r="I8" s="7">
        <v>2576</v>
      </c>
      <c r="J8" s="7"/>
      <c r="K8" s="7">
        <v>2585</v>
      </c>
      <c r="L8" s="7">
        <v>2730</v>
      </c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</row>
    <row r="9" spans="1:74" x14ac:dyDescent="0.25">
      <c r="B9" t="s">
        <v>21</v>
      </c>
      <c r="C9" s="4"/>
      <c r="D9" s="4">
        <v>718</v>
      </c>
      <c r="E9" s="4">
        <v>705</v>
      </c>
      <c r="F9" s="4"/>
      <c r="G9" s="4">
        <v>700</v>
      </c>
      <c r="H9" s="4">
        <v>735</v>
      </c>
      <c r="I9" s="4">
        <v>727</v>
      </c>
      <c r="J9" s="4"/>
      <c r="K9" s="4">
        <v>723</v>
      </c>
      <c r="L9" s="4">
        <v>776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x14ac:dyDescent="0.25">
      <c r="B10" t="s">
        <v>22</v>
      </c>
      <c r="C10" s="4">
        <f t="shared" ref="C10:G10" si="0">+C8-C9</f>
        <v>0</v>
      </c>
      <c r="D10" s="4">
        <f t="shared" si="0"/>
        <v>1822</v>
      </c>
      <c r="E10" s="4">
        <f t="shared" si="0"/>
        <v>1795</v>
      </c>
      <c r="F10" s="4">
        <f t="shared" si="0"/>
        <v>0</v>
      </c>
      <c r="G10" s="4">
        <f t="shared" si="0"/>
        <v>1856</v>
      </c>
      <c r="H10" s="4">
        <f>+H8-H9</f>
        <v>1837</v>
      </c>
      <c r="I10" s="4">
        <f t="shared" ref="I10:N10" si="1">+I8-I9</f>
        <v>1849</v>
      </c>
      <c r="J10" s="4">
        <f t="shared" si="1"/>
        <v>0</v>
      </c>
      <c r="K10" s="4">
        <f t="shared" si="1"/>
        <v>1862</v>
      </c>
      <c r="L10" s="4">
        <f t="shared" si="1"/>
        <v>1954</v>
      </c>
      <c r="M10" s="4">
        <f t="shared" si="1"/>
        <v>0</v>
      </c>
      <c r="N10" s="4">
        <f t="shared" si="1"/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x14ac:dyDescent="0.25">
      <c r="B11" t="s">
        <v>23</v>
      </c>
      <c r="C11" s="4"/>
      <c r="D11" s="4">
        <v>566</v>
      </c>
      <c r="E11" s="4">
        <v>567</v>
      </c>
      <c r="F11" s="4"/>
      <c r="G11" s="4">
        <v>541</v>
      </c>
      <c r="H11" s="4">
        <v>577</v>
      </c>
      <c r="I11" s="4">
        <v>592</v>
      </c>
      <c r="J11" s="4"/>
      <c r="K11" s="4">
        <v>536</v>
      </c>
      <c r="L11" s="4">
        <v>586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x14ac:dyDescent="0.25">
      <c r="B12" t="s">
        <v>25</v>
      </c>
      <c r="C12" s="4"/>
      <c r="D12" s="4">
        <v>392</v>
      </c>
      <c r="E12" s="4">
        <v>401</v>
      </c>
      <c r="F12" s="4"/>
      <c r="G12" s="4">
        <v>351</v>
      </c>
      <c r="H12" s="4">
        <v>379</v>
      </c>
      <c r="I12" s="4">
        <v>374</v>
      </c>
      <c r="J12" s="4"/>
      <c r="K12" s="4">
        <v>362</v>
      </c>
      <c r="L12" s="4">
        <v>421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</row>
    <row r="13" spans="1:74" x14ac:dyDescent="0.25">
      <c r="B13" t="s">
        <v>24</v>
      </c>
      <c r="C13" s="4"/>
      <c r="D13" s="4">
        <v>251</v>
      </c>
      <c r="E13" s="4">
        <v>283</v>
      </c>
      <c r="F13" s="4"/>
      <c r="G13" s="4">
        <v>238</v>
      </c>
      <c r="H13" s="4">
        <v>241</v>
      </c>
      <c r="I13" s="4">
        <v>194</v>
      </c>
      <c r="J13" s="4"/>
      <c r="K13" s="4">
        <v>261</v>
      </c>
      <c r="L13" s="4">
        <v>371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x14ac:dyDescent="0.25">
      <c r="B14" t="s">
        <v>49</v>
      </c>
      <c r="C14" s="4"/>
      <c r="D14" s="4">
        <v>90</v>
      </c>
      <c r="E14" s="4">
        <v>85</v>
      </c>
      <c r="F14" s="4"/>
      <c r="G14" s="4">
        <v>91</v>
      </c>
      <c r="H14" s="4">
        <v>86</v>
      </c>
      <c r="I14" s="4">
        <v>89</v>
      </c>
      <c r="J14" s="4"/>
      <c r="K14" s="4">
        <v>81</v>
      </c>
      <c r="L14" s="4">
        <v>86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x14ac:dyDescent="0.25">
      <c r="B15" t="s">
        <v>50</v>
      </c>
      <c r="C15" s="4"/>
      <c r="D15" s="4">
        <v>5</v>
      </c>
      <c r="E15" s="4">
        <v>4</v>
      </c>
      <c r="F15" s="4"/>
      <c r="G15" s="4">
        <v>4</v>
      </c>
      <c r="H15" s="4">
        <v>5</v>
      </c>
      <c r="I15" s="4">
        <v>5</v>
      </c>
      <c r="J15" s="4"/>
      <c r="K15" s="4">
        <v>6</v>
      </c>
      <c r="L15" s="4">
        <v>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x14ac:dyDescent="0.25">
      <c r="B16" t="s">
        <v>26</v>
      </c>
      <c r="C16" s="4">
        <f t="shared" ref="C16:G16" si="2">+C10-SUM(C11:C15)</f>
        <v>0</v>
      </c>
      <c r="D16" s="4">
        <f t="shared" si="2"/>
        <v>518</v>
      </c>
      <c r="E16" s="4">
        <f t="shared" si="2"/>
        <v>455</v>
      </c>
      <c r="F16" s="4">
        <f t="shared" si="2"/>
        <v>0</v>
      </c>
      <c r="G16" s="4">
        <f t="shared" si="2"/>
        <v>631</v>
      </c>
      <c r="H16" s="4">
        <f>+H10-SUM(H11:H15)</f>
        <v>549</v>
      </c>
      <c r="I16" s="4">
        <f t="shared" ref="I16:N16" si="3">+I10-SUM(I11:I15)</f>
        <v>595</v>
      </c>
      <c r="J16" s="4">
        <f t="shared" si="3"/>
        <v>0</v>
      </c>
      <c r="K16" s="4">
        <f t="shared" si="3"/>
        <v>616</v>
      </c>
      <c r="L16" s="4">
        <f t="shared" si="3"/>
        <v>484</v>
      </c>
      <c r="M16" s="4">
        <f t="shared" si="3"/>
        <v>0</v>
      </c>
      <c r="N16" s="4">
        <f t="shared" si="3"/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</row>
    <row r="17" spans="2:74" x14ac:dyDescent="0.25">
      <c r="B17" t="s">
        <v>51</v>
      </c>
      <c r="C17" s="4"/>
      <c r="D17" s="4">
        <v>-214</v>
      </c>
      <c r="E17" s="4">
        <v>1212</v>
      </c>
      <c r="F17" s="4"/>
      <c r="G17" s="4">
        <v>-97</v>
      </c>
      <c r="H17" s="4">
        <v>-222</v>
      </c>
      <c r="I17" s="4">
        <v>199</v>
      </c>
      <c r="J17" s="4"/>
      <c r="K17" s="4">
        <v>-2</v>
      </c>
      <c r="L17" s="4">
        <v>-4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2:74" x14ac:dyDescent="0.25">
      <c r="B18" t="s">
        <v>27</v>
      </c>
      <c r="C18" s="4"/>
      <c r="D18" s="4">
        <v>65</v>
      </c>
      <c r="E18" s="4">
        <v>65</v>
      </c>
      <c r="F18" s="4"/>
      <c r="G18" s="4">
        <v>66</v>
      </c>
      <c r="H18" s="4">
        <v>65</v>
      </c>
      <c r="I18" s="4">
        <v>63</v>
      </c>
      <c r="J18" s="4"/>
      <c r="K18" s="4">
        <v>61</v>
      </c>
      <c r="L18" s="4">
        <v>62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2:74" x14ac:dyDescent="0.25">
      <c r="B19" t="s">
        <v>28</v>
      </c>
      <c r="C19" s="4"/>
      <c r="D19" s="4">
        <v>46</v>
      </c>
      <c r="E19" s="4">
        <v>59</v>
      </c>
      <c r="F19" s="4"/>
      <c r="G19" s="4">
        <v>68</v>
      </c>
      <c r="H19" s="4">
        <v>66</v>
      </c>
      <c r="I19" s="4">
        <v>66</v>
      </c>
      <c r="J19" s="4"/>
      <c r="K19" s="4">
        <v>81</v>
      </c>
      <c r="L19" s="4">
        <v>59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2:74" x14ac:dyDescent="0.25">
      <c r="B20" t="s">
        <v>29</v>
      </c>
      <c r="C20" s="4">
        <f t="shared" ref="C20:G20" si="4">+C16+C17-C18+C19</f>
        <v>0</v>
      </c>
      <c r="D20" s="4">
        <f t="shared" si="4"/>
        <v>285</v>
      </c>
      <c r="E20" s="4">
        <f t="shared" si="4"/>
        <v>1661</v>
      </c>
      <c r="F20" s="4">
        <f t="shared" si="4"/>
        <v>0</v>
      </c>
      <c r="G20" s="4">
        <f t="shared" si="4"/>
        <v>536</v>
      </c>
      <c r="H20" s="4">
        <f>+H16+H17-H18+H19</f>
        <v>328</v>
      </c>
      <c r="I20" s="4">
        <f t="shared" ref="I20:N20" si="5">+I16+I17-I18+I19</f>
        <v>797</v>
      </c>
      <c r="J20" s="4">
        <f t="shared" si="5"/>
        <v>0</v>
      </c>
      <c r="K20" s="4">
        <f t="shared" si="5"/>
        <v>634</v>
      </c>
      <c r="L20" s="4">
        <f t="shared" si="5"/>
        <v>477</v>
      </c>
      <c r="M20" s="4">
        <f t="shared" si="5"/>
        <v>0</v>
      </c>
      <c r="N20" s="4">
        <f t="shared" si="5"/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2:74" x14ac:dyDescent="0.25">
      <c r="B21" t="s">
        <v>30</v>
      </c>
      <c r="C21" s="4"/>
      <c r="D21" s="4">
        <v>113</v>
      </c>
      <c r="E21" s="4">
        <v>355</v>
      </c>
      <c r="F21" s="4"/>
      <c r="G21" s="4">
        <v>97</v>
      </c>
      <c r="H21" s="4">
        <v>102</v>
      </c>
      <c r="I21" s="4">
        <v>161</v>
      </c>
      <c r="J21" s="4"/>
      <c r="K21" s="4">
        <v>129</v>
      </c>
      <c r="L21" s="4">
        <v>108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2:74" x14ac:dyDescent="0.25">
      <c r="B22" t="s">
        <v>33</v>
      </c>
      <c r="C22" s="4">
        <f t="shared" ref="C22:G22" si="6">+C20-C21</f>
        <v>0</v>
      </c>
      <c r="D22" s="4">
        <f t="shared" si="6"/>
        <v>172</v>
      </c>
      <c r="E22" s="4">
        <f t="shared" si="6"/>
        <v>1306</v>
      </c>
      <c r="F22" s="4">
        <f t="shared" si="6"/>
        <v>0</v>
      </c>
      <c r="G22" s="4">
        <f t="shared" si="6"/>
        <v>439</v>
      </c>
      <c r="H22" s="4">
        <f>+H20-H21</f>
        <v>226</v>
      </c>
      <c r="I22" s="4">
        <f t="shared" ref="I22:N22" si="7">+I20-I21</f>
        <v>636</v>
      </c>
      <c r="J22" s="4">
        <f t="shared" si="7"/>
        <v>0</v>
      </c>
      <c r="K22" s="4">
        <f t="shared" si="7"/>
        <v>505</v>
      </c>
      <c r="L22" s="4">
        <f t="shared" si="7"/>
        <v>369</v>
      </c>
      <c r="M22" s="4">
        <f t="shared" si="7"/>
        <v>0</v>
      </c>
      <c r="N22" s="4">
        <f t="shared" si="7"/>
        <v>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2:74" x14ac:dyDescent="0.25">
      <c r="B23" t="s">
        <v>32</v>
      </c>
      <c r="C23" s="4"/>
      <c r="D23" s="4">
        <v>-1</v>
      </c>
      <c r="E23" s="4">
        <v>-1</v>
      </c>
      <c r="F23" s="4"/>
      <c r="G23" s="4">
        <v>-1</v>
      </c>
      <c r="H23" s="4">
        <v>-2</v>
      </c>
      <c r="I23" s="4">
        <v>-2</v>
      </c>
      <c r="J23" s="4"/>
      <c r="K23" s="4">
        <v>-2</v>
      </c>
      <c r="L23" s="4">
        <v>-1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2:74" x14ac:dyDescent="0.25">
      <c r="B24" t="s">
        <v>31</v>
      </c>
      <c r="C24" s="4">
        <f t="shared" ref="C24:G24" si="8">+C22+C23</f>
        <v>0</v>
      </c>
      <c r="D24" s="4">
        <f t="shared" si="8"/>
        <v>171</v>
      </c>
      <c r="E24" s="4">
        <f t="shared" si="8"/>
        <v>1305</v>
      </c>
      <c r="F24" s="4">
        <f t="shared" si="8"/>
        <v>0</v>
      </c>
      <c r="G24" s="4">
        <f t="shared" si="8"/>
        <v>438</v>
      </c>
      <c r="H24" s="4">
        <f>+H22+H23</f>
        <v>224</v>
      </c>
      <c r="I24" s="4">
        <f t="shared" ref="I24:N24" si="9">+I22+I23</f>
        <v>634</v>
      </c>
      <c r="J24" s="4">
        <f t="shared" si="9"/>
        <v>0</v>
      </c>
      <c r="K24" s="4">
        <f t="shared" si="9"/>
        <v>503</v>
      </c>
      <c r="L24" s="4">
        <f t="shared" si="9"/>
        <v>368</v>
      </c>
      <c r="M24" s="4">
        <f t="shared" si="9"/>
        <v>0</v>
      </c>
      <c r="N24" s="4">
        <f t="shared" si="9"/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2:74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2:74" x14ac:dyDescent="0.25">
      <c r="B26" t="s">
        <v>20</v>
      </c>
      <c r="C26" s="5" t="e">
        <f>+C24/C27</f>
        <v>#DIV/0!</v>
      </c>
      <c r="D26" s="5">
        <f>+D24/D27</f>
        <v>0.3202247191011236</v>
      </c>
      <c r="E26" s="5">
        <f>+E24/E27</f>
        <v>2.4669187145557654</v>
      </c>
      <c r="F26" s="5" t="e">
        <f>+F24/F27</f>
        <v>#DIV/0!</v>
      </c>
      <c r="G26" s="5">
        <f>+G24/G27</f>
        <v>0.84883720930232553</v>
      </c>
      <c r="H26" s="5">
        <f>+H24/H27</f>
        <v>0.44532803180914515</v>
      </c>
      <c r="I26" s="5">
        <f>+I24/I27</f>
        <v>1.3018480492813143</v>
      </c>
      <c r="J26" s="5" t="e">
        <f>+J24/J27</f>
        <v>#DIV/0!</v>
      </c>
      <c r="K26" s="5">
        <f t="shared" ref="K26:N26" si="10">+K24/K27</f>
        <v>1.0770877944325481</v>
      </c>
      <c r="L26" s="5">
        <f t="shared" si="10"/>
        <v>0.79826464208242953</v>
      </c>
      <c r="M26" s="5" t="e">
        <f t="shared" si="10"/>
        <v>#DIV/0!</v>
      </c>
      <c r="N26" s="5" t="e">
        <f t="shared" si="10"/>
        <v>#DIV/0!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2:74" x14ac:dyDescent="0.25">
      <c r="B27" t="s">
        <v>15</v>
      </c>
      <c r="C27" s="4"/>
      <c r="D27" s="4">
        <v>534</v>
      </c>
      <c r="E27" s="4">
        <v>529</v>
      </c>
      <c r="F27" s="4"/>
      <c r="G27" s="4">
        <v>516</v>
      </c>
      <c r="H27" s="4">
        <v>503</v>
      </c>
      <c r="I27" s="4">
        <v>487</v>
      </c>
      <c r="J27" s="4"/>
      <c r="K27" s="4">
        <v>467</v>
      </c>
      <c r="L27" s="4">
        <v>461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9" spans="2:74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2:74" x14ac:dyDescent="0.25">
      <c r="B30" t="s">
        <v>36</v>
      </c>
      <c r="C30" s="4"/>
      <c r="D30" s="4"/>
      <c r="E30" s="4"/>
      <c r="F30" s="4"/>
      <c r="G30" s="4"/>
      <c r="H30" s="6">
        <f>+H3/D3-1</f>
        <v>1.1200175689030312E-2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2:74" x14ac:dyDescent="0.25">
      <c r="B31" t="s">
        <v>37</v>
      </c>
      <c r="C31" s="4"/>
      <c r="D31" s="4"/>
      <c r="E31" s="4"/>
      <c r="F31" s="4"/>
      <c r="G31" s="4"/>
      <c r="H31" s="6">
        <f>+H8/D8-1</f>
        <v>1.2598425196850505E-2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2:74" x14ac:dyDescent="0.25">
      <c r="B32" t="s">
        <v>39</v>
      </c>
      <c r="C32" s="6" t="e">
        <f t="shared" ref="C32:G32" si="11">+C10/C8</f>
        <v>#DIV/0!</v>
      </c>
      <c r="D32" s="6">
        <f t="shared" si="11"/>
        <v>0.71732283464566926</v>
      </c>
      <c r="E32" s="6">
        <f t="shared" si="11"/>
        <v>0.71799999999999997</v>
      </c>
      <c r="F32" s="6" t="e">
        <f t="shared" si="11"/>
        <v>#DIV/0!</v>
      </c>
      <c r="G32" s="6">
        <f t="shared" si="11"/>
        <v>0.72613458528951491</v>
      </c>
      <c r="H32" s="6">
        <f>+H10/H8</f>
        <v>0.71423017107309483</v>
      </c>
      <c r="I32" s="6">
        <f t="shared" ref="I32:J32" si="12">+I10/I8</f>
        <v>0.71777950310559002</v>
      </c>
      <c r="J32" s="6" t="e">
        <f t="shared" si="12"/>
        <v>#DIV/0!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2:74" x14ac:dyDescent="0.25">
      <c r="B33" t="s">
        <v>38</v>
      </c>
      <c r="C33" s="6" t="e">
        <f t="shared" ref="C33:G33" si="13">+C16/C8</f>
        <v>#DIV/0!</v>
      </c>
      <c r="D33" s="6">
        <f t="shared" si="13"/>
        <v>0.20393700787401575</v>
      </c>
      <c r="E33" s="6">
        <f t="shared" si="13"/>
        <v>0.182</v>
      </c>
      <c r="F33" s="6" t="e">
        <f t="shared" si="13"/>
        <v>#DIV/0!</v>
      </c>
      <c r="G33" s="6">
        <f t="shared" si="13"/>
        <v>0.24687010954616589</v>
      </c>
      <c r="H33" s="6">
        <f>+H16/H8</f>
        <v>0.21345256609642302</v>
      </c>
      <c r="I33" s="6">
        <f t="shared" ref="I33:J33" si="14">+I16/I8</f>
        <v>0.23097826086956522</v>
      </c>
      <c r="J33" s="6" t="e">
        <f t="shared" si="14"/>
        <v>#DIV/0!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2:74" x14ac:dyDescent="0.25">
      <c r="B34" t="s">
        <v>40</v>
      </c>
      <c r="C34" s="6" t="e">
        <f t="shared" ref="C34:G34" si="15">+C21/C20</f>
        <v>#DIV/0!</v>
      </c>
      <c r="D34" s="6">
        <f t="shared" si="15"/>
        <v>0.39649122807017545</v>
      </c>
      <c r="E34" s="6">
        <f t="shared" si="15"/>
        <v>0.21372667068031306</v>
      </c>
      <c r="F34" s="6" t="e">
        <f t="shared" si="15"/>
        <v>#DIV/0!</v>
      </c>
      <c r="G34" s="6">
        <f t="shared" si="15"/>
        <v>0.18097014925373134</v>
      </c>
      <c r="H34" s="6">
        <f>+H21/H20</f>
        <v>0.31097560975609756</v>
      </c>
      <c r="I34" s="6">
        <f t="shared" ref="I34:J34" si="16">+I21/I20</f>
        <v>0.20200752823086573</v>
      </c>
      <c r="J34" s="6" t="e">
        <f t="shared" si="16"/>
        <v>#DIV/0!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2:74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2:74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2:74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2:74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2:74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2:74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2:74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2:74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2:74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2:74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2:74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2:74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2:74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2:74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3:74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3:7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3:7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3:7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3:7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3:7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3:7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3:7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3:74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3:74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3:74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</row>
    <row r="60" spans="3:74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</row>
    <row r="61" spans="3:74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</row>
    <row r="62" spans="3:74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3:74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</row>
    <row r="64" spans="3:74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</row>
    <row r="65" spans="3:74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6" spans="3:74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</row>
    <row r="67" spans="3:74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</row>
    <row r="68" spans="3:74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</row>
    <row r="69" spans="3:74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</row>
    <row r="70" spans="3:74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</row>
    <row r="71" spans="3:7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</row>
    <row r="72" spans="3:74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</row>
    <row r="73" spans="3:74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</row>
    <row r="74" spans="3:74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</row>
    <row r="75" spans="3:74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</row>
    <row r="76" spans="3:74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</row>
    <row r="77" spans="3:74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</row>
    <row r="78" spans="3:74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</row>
    <row r="79" spans="3:74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</row>
    <row r="80" spans="3:74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</row>
    <row r="81" spans="3:74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</row>
    <row r="82" spans="3:74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</row>
    <row r="83" spans="3:74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</row>
    <row r="84" spans="3:74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</row>
    <row r="85" spans="3:74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</row>
    <row r="86" spans="3:74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</row>
    <row r="87" spans="3:74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</row>
    <row r="88" spans="3:74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</row>
    <row r="89" spans="3:74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</row>
    <row r="90" spans="3:74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</row>
    <row r="91" spans="3:74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</row>
    <row r="92" spans="3:74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</row>
    <row r="93" spans="3:74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</row>
    <row r="94" spans="3:74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</row>
    <row r="95" spans="3:74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</row>
    <row r="96" spans="3:7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</row>
    <row r="97" spans="3:7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</row>
    <row r="98" spans="3:7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</row>
    <row r="99" spans="3:7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</row>
    <row r="100" spans="3:7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</row>
    <row r="101" spans="3:7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</row>
    <row r="102" spans="3:7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</row>
    <row r="103" spans="3:7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</row>
    <row r="104" spans="3:7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</row>
    <row r="105" spans="3:7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</row>
    <row r="106" spans="3:7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</row>
    <row r="107" spans="3:7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</row>
    <row r="108" spans="3:7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</row>
    <row r="109" spans="3:7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</row>
    <row r="110" spans="3:7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</row>
    <row r="111" spans="3:7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</row>
    <row r="112" spans="3:7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</row>
    <row r="113" spans="3:7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</row>
    <row r="114" spans="3:74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</row>
    <row r="115" spans="3:74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</row>
    <row r="116" spans="3:74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</row>
    <row r="117" spans="3:74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</row>
    <row r="118" spans="3:74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</row>
    <row r="119" spans="3:74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</row>
    <row r="120" spans="3:74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</row>
    <row r="121" spans="3:74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</row>
    <row r="122" spans="3:74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</row>
    <row r="123" spans="3:74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</row>
    <row r="124" spans="3:74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</row>
    <row r="125" spans="3:74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</row>
    <row r="126" spans="3:74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</row>
    <row r="127" spans="3:74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</row>
    <row r="128" spans="3:74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</row>
    <row r="129" spans="3:74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</row>
    <row r="130" spans="3:74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</row>
    <row r="131" spans="3:74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</row>
    <row r="132" spans="3:74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</row>
    <row r="133" spans="3:74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</row>
    <row r="134" spans="3:74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</row>
    <row r="135" spans="3:74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</row>
    <row r="136" spans="3:74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</row>
    <row r="137" spans="3:74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</row>
    <row r="138" spans="3:74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</row>
    <row r="139" spans="3:74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</row>
    <row r="140" spans="3:74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</row>
    <row r="141" spans="3:74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</row>
    <row r="142" spans="3:74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</row>
    <row r="143" spans="3:74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</row>
    <row r="144" spans="3:74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</row>
    <row r="145" spans="3:74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</row>
    <row r="146" spans="3:74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</row>
    <row r="147" spans="3:74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</row>
    <row r="148" spans="3:74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</row>
    <row r="149" spans="3:74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</row>
    <row r="150" spans="3:74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</row>
    <row r="151" spans="3:74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</row>
    <row r="152" spans="3:74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</row>
    <row r="153" spans="3:74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</row>
    <row r="154" spans="3:74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</row>
    <row r="155" spans="3:74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</row>
    <row r="156" spans="3:74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</row>
    <row r="157" spans="3:74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</row>
    <row r="158" spans="3:74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</row>
    <row r="159" spans="3:74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</row>
    <row r="160" spans="3:74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</row>
    <row r="161" spans="3:74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</row>
    <row r="162" spans="3:74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</row>
    <row r="163" spans="3:74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</row>
    <row r="164" spans="3:74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</row>
    <row r="165" spans="3:74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</row>
    <row r="166" spans="3:74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</row>
    <row r="167" spans="3:74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</row>
    <row r="168" spans="3:74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</row>
    <row r="169" spans="3:74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</row>
    <row r="170" spans="3:74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</row>
    <row r="171" spans="3:74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</row>
    <row r="172" spans="3:74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</row>
    <row r="173" spans="3:74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</row>
    <row r="174" spans="3:74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</row>
    <row r="175" spans="3:74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</row>
    <row r="176" spans="3:74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</row>
    <row r="177" spans="3:74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</row>
    <row r="178" spans="3:74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</row>
    <row r="179" spans="3:74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</row>
    <row r="180" spans="3:74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</row>
    <row r="181" spans="3:74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</row>
    <row r="182" spans="3:74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</row>
    <row r="183" spans="3:74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</row>
    <row r="184" spans="3:74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</row>
    <row r="185" spans="3:74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</row>
    <row r="186" spans="3:74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</row>
    <row r="187" spans="3:74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</row>
    <row r="188" spans="3:74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</row>
    <row r="189" spans="3:74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</row>
    <row r="190" spans="3:74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</row>
    <row r="191" spans="3:74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</row>
    <row r="192" spans="3:74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</row>
    <row r="193" spans="3:74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</row>
    <row r="194" spans="3:74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</row>
    <row r="195" spans="3:74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</row>
    <row r="196" spans="3:74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</row>
    <row r="197" spans="3:74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</row>
    <row r="198" spans="3:74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</row>
    <row r="199" spans="3:74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</row>
    <row r="200" spans="3:74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</row>
    <row r="201" spans="3:74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</row>
    <row r="202" spans="3:74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</row>
    <row r="203" spans="3:74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</row>
    <row r="204" spans="3:74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</row>
    <row r="205" spans="3:74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</row>
    <row r="206" spans="3:74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</row>
    <row r="207" spans="3:74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</row>
    <row r="208" spans="3:74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</row>
    <row r="209" spans="3:74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</row>
    <row r="210" spans="3:74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</row>
    <row r="211" spans="3:74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</row>
    <row r="212" spans="3:74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</row>
    <row r="213" spans="3:74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</row>
    <row r="214" spans="3:74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</row>
    <row r="215" spans="3:74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</row>
    <row r="216" spans="3:74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</row>
    <row r="217" spans="3:74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</row>
    <row r="218" spans="3:74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</row>
    <row r="219" spans="3:74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</row>
    <row r="220" spans="3:74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</row>
    <row r="221" spans="3:74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</row>
    <row r="222" spans="3:74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</row>
    <row r="223" spans="3:74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</row>
    <row r="224" spans="3:74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</row>
    <row r="225" spans="3:74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</row>
    <row r="226" spans="3:74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</row>
    <row r="227" spans="3:74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</row>
    <row r="228" spans="3:74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</row>
    <row r="229" spans="3:74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</row>
    <row r="230" spans="3:74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</row>
    <row r="231" spans="3:74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</row>
    <row r="232" spans="3:74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</row>
    <row r="233" spans="3:74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</row>
    <row r="234" spans="3:74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</row>
    <row r="235" spans="3:74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</row>
    <row r="236" spans="3:74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</row>
    <row r="237" spans="3:74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</row>
    <row r="238" spans="3:74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</row>
    <row r="239" spans="3:74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</row>
    <row r="240" spans="3:74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</row>
    <row r="241" spans="3:74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</row>
    <row r="242" spans="3:74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</row>
    <row r="243" spans="3:74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</row>
    <row r="244" spans="3:74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</row>
    <row r="245" spans="3:74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</row>
    <row r="246" spans="3:74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</row>
    <row r="247" spans="3:74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</row>
    <row r="248" spans="3:74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</row>
    <row r="249" spans="3:74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</row>
    <row r="250" spans="3:74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</row>
    <row r="251" spans="3:74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</row>
    <row r="252" spans="3:74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</row>
    <row r="253" spans="3:74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</row>
    <row r="254" spans="3:74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</row>
    <row r="255" spans="3:74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</row>
    <row r="256" spans="3:74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</row>
    <row r="257" spans="3:74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</row>
    <row r="258" spans="3:74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</row>
    <row r="259" spans="3:74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</row>
    <row r="260" spans="3:74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</row>
    <row r="261" spans="3:74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</row>
    <row r="262" spans="3:74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</row>
    <row r="263" spans="3:74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</row>
    <row r="264" spans="3:74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</row>
    <row r="265" spans="3:74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</row>
    <row r="266" spans="3:74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</row>
    <row r="267" spans="3:74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</row>
    <row r="268" spans="3:74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</row>
    <row r="269" spans="3:74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</row>
    <row r="270" spans="3:74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</row>
    <row r="271" spans="3:74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</row>
    <row r="272" spans="3:74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</row>
    <row r="273" spans="3:74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</row>
    <row r="274" spans="3:74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</row>
    <row r="275" spans="3:74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</row>
    <row r="276" spans="3:74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</row>
    <row r="277" spans="3:74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</row>
    <row r="278" spans="3:74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</row>
    <row r="279" spans="3:74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</row>
    <row r="280" spans="3:74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</row>
    <row r="281" spans="3:74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</row>
    <row r="282" spans="3:74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</row>
    <row r="283" spans="3:74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</row>
    <row r="284" spans="3:74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</row>
    <row r="285" spans="3:74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</row>
    <row r="286" spans="3:74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</row>
    <row r="287" spans="3:74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</row>
    <row r="288" spans="3:74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</row>
    <row r="289" spans="3:74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</row>
    <row r="290" spans="3:74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</row>
    <row r="291" spans="3:74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</row>
    <row r="292" spans="3:74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</row>
    <row r="293" spans="3:74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</row>
    <row r="294" spans="3:74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</row>
    <row r="295" spans="3:74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</row>
    <row r="296" spans="3:74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</row>
    <row r="297" spans="3:74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</row>
    <row r="298" spans="3:74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</row>
    <row r="299" spans="3:74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</row>
    <row r="300" spans="3:74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</row>
    <row r="301" spans="3:74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</row>
    <row r="302" spans="3:74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</row>
    <row r="303" spans="3:74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</row>
    <row r="304" spans="3:74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</row>
    <row r="305" spans="3:74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</row>
    <row r="306" spans="3:74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</row>
    <row r="307" spans="3:74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</row>
    <row r="308" spans="3:74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</row>
    <row r="309" spans="3:74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</row>
    <row r="310" spans="3:74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</row>
    <row r="311" spans="3:74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</row>
    <row r="312" spans="3:74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</row>
    <row r="313" spans="3:74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</row>
    <row r="314" spans="3:74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</row>
    <row r="315" spans="3:74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</row>
    <row r="316" spans="3:74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</row>
    <row r="317" spans="3:74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</row>
    <row r="318" spans="3:74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</row>
    <row r="319" spans="3:74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</row>
    <row r="320" spans="3:74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</row>
    <row r="321" spans="3:74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</row>
    <row r="322" spans="3:74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</row>
    <row r="323" spans="3:74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</row>
    <row r="324" spans="3:74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</row>
    <row r="325" spans="3:74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</row>
    <row r="326" spans="3:74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</row>
    <row r="327" spans="3:74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</row>
    <row r="328" spans="3:74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</row>
    <row r="329" spans="3:74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</row>
    <row r="330" spans="3:74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</row>
    <row r="331" spans="3:74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</row>
    <row r="332" spans="3:74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</row>
    <row r="333" spans="3:74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</row>
    <row r="334" spans="3:74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</row>
    <row r="335" spans="3:74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</row>
    <row r="336" spans="3:74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</row>
    <row r="337" spans="3:74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</row>
    <row r="338" spans="3:74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</row>
    <row r="339" spans="3:74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</row>
    <row r="340" spans="3:74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</row>
    <row r="341" spans="3:74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</row>
    <row r="342" spans="3:74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</row>
    <row r="343" spans="3:74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</row>
    <row r="344" spans="3:74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</row>
    <row r="345" spans="3:74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</row>
    <row r="346" spans="3:74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</row>
    <row r="347" spans="3:74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</row>
    <row r="348" spans="3:74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</row>
    <row r="349" spans="3:74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</row>
    <row r="350" spans="3:74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</row>
    <row r="351" spans="3:74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</row>
    <row r="352" spans="3:74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</row>
    <row r="353" spans="3:74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</row>
    <row r="354" spans="3:74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</row>
    <row r="355" spans="3:74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</row>
    <row r="356" spans="3:74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</row>
    <row r="357" spans="3:74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</row>
    <row r="358" spans="3:74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</row>
    <row r="359" spans="3:74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</row>
    <row r="360" spans="3:74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</row>
    <row r="361" spans="3:74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</row>
    <row r="362" spans="3:74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</row>
    <row r="363" spans="3:74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</row>
    <row r="364" spans="3:74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</row>
    <row r="365" spans="3:74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</row>
    <row r="366" spans="3:74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</row>
    <row r="367" spans="3:74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</row>
    <row r="368" spans="3:74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</row>
    <row r="369" spans="3:74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</row>
    <row r="370" spans="3:74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</row>
    <row r="371" spans="3:74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</row>
    <row r="372" spans="3:74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</row>
    <row r="373" spans="3:74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</row>
    <row r="374" spans="3:74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</row>
    <row r="375" spans="3:74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</row>
    <row r="376" spans="3:74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</row>
    <row r="377" spans="3:74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</row>
    <row r="378" spans="3:74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</row>
    <row r="379" spans="3:74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</row>
    <row r="380" spans="3:74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</row>
    <row r="381" spans="3:74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</row>
    <row r="382" spans="3:74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</row>
    <row r="383" spans="3:74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</row>
    <row r="384" spans="3:74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</row>
    <row r="385" spans="3:74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</row>
    <row r="386" spans="3:74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</row>
    <row r="387" spans="3:74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</row>
    <row r="388" spans="3:74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</row>
    <row r="389" spans="3:74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</row>
    <row r="390" spans="3:74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</row>
    <row r="391" spans="3:74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</row>
    <row r="392" spans="3:74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</row>
    <row r="393" spans="3:74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</row>
    <row r="394" spans="3:74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</row>
    <row r="395" spans="3:74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</row>
    <row r="396" spans="3:74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</row>
    <row r="397" spans="3:74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</row>
    <row r="398" spans="3:74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</row>
    <row r="399" spans="3:74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</row>
    <row r="400" spans="3:74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</row>
    <row r="401" spans="3:74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</row>
    <row r="402" spans="3:74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</row>
    <row r="403" spans="3:74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</row>
    <row r="404" spans="3:74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</row>
    <row r="405" spans="3:74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</row>
    <row r="406" spans="3:74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</row>
    <row r="407" spans="3:74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</row>
    <row r="408" spans="3:74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</row>
    <row r="409" spans="3:74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</row>
    <row r="410" spans="3:74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</row>
    <row r="411" spans="3:74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</row>
    <row r="412" spans="3:74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</row>
    <row r="413" spans="3:74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</row>
    <row r="414" spans="3:74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</row>
    <row r="415" spans="3:74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</row>
    <row r="416" spans="3:74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</row>
    <row r="417" spans="3:74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</row>
    <row r="418" spans="3:74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</row>
    <row r="419" spans="3:74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</row>
    <row r="420" spans="3:74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</row>
    <row r="421" spans="3:74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</row>
    <row r="422" spans="3:74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</row>
    <row r="423" spans="3:74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</row>
    <row r="424" spans="3:74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</row>
    <row r="425" spans="3:74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</row>
    <row r="426" spans="3:74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</row>
    <row r="427" spans="3:74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</row>
    <row r="428" spans="3:74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</row>
    <row r="429" spans="3:74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</row>
    <row r="430" spans="3:74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</row>
    <row r="431" spans="3:74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</row>
    <row r="432" spans="3:74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</row>
    <row r="433" spans="3:74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</row>
    <row r="434" spans="3:74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</row>
    <row r="435" spans="3:74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</row>
    <row r="436" spans="3:74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</row>
    <row r="437" spans="3:74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</row>
    <row r="438" spans="3:74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</row>
    <row r="439" spans="3:74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</row>
    <row r="440" spans="3:74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</row>
    <row r="441" spans="3:74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</row>
    <row r="442" spans="3:74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</row>
    <row r="443" spans="3:74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</row>
    <row r="444" spans="3:74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</row>
    <row r="445" spans="3:74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</row>
    <row r="446" spans="3:74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</row>
    <row r="447" spans="3:74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</row>
    <row r="448" spans="3:74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</row>
    <row r="449" spans="3:74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</row>
    <row r="450" spans="3:74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</row>
    <row r="451" spans="3:74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</row>
    <row r="452" spans="3:74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</row>
    <row r="453" spans="3:74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</row>
    <row r="454" spans="3:74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</row>
    <row r="455" spans="3:74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</row>
    <row r="456" spans="3:74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</row>
    <row r="457" spans="3:74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</row>
    <row r="458" spans="3:74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</row>
    <row r="459" spans="3:74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</row>
    <row r="460" spans="3:74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</row>
    <row r="461" spans="3:74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</row>
    <row r="462" spans="3:74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</row>
    <row r="463" spans="3:74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</row>
    <row r="464" spans="3:74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</row>
    <row r="465" spans="3:74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</row>
    <row r="466" spans="3:74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</row>
    <row r="467" spans="3:74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</row>
    <row r="468" spans="3:74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</row>
    <row r="469" spans="3:74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</row>
    <row r="470" spans="3:74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</row>
    <row r="471" spans="3:74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</row>
    <row r="472" spans="3:74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</row>
    <row r="473" spans="3:74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</row>
    <row r="474" spans="3:74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</row>
    <row r="475" spans="3:74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</row>
    <row r="476" spans="3:74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</row>
    <row r="477" spans="3:74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</row>
    <row r="478" spans="3:74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</row>
    <row r="479" spans="3:74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</row>
    <row r="480" spans="3:74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</row>
    <row r="481" spans="3:74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</row>
    <row r="482" spans="3:74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</row>
    <row r="483" spans="3:74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</row>
    <row r="484" spans="3:74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</row>
    <row r="485" spans="3:74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</row>
    <row r="486" spans="3:74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</row>
    <row r="487" spans="3:74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</row>
    <row r="488" spans="3:74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</row>
    <row r="489" spans="3:74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</row>
    <row r="490" spans="3:74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</row>
    <row r="491" spans="3:74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</row>
    <row r="492" spans="3:74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</row>
    <row r="493" spans="3:74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</row>
    <row r="494" spans="3:74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</row>
    <row r="495" spans="3:74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</row>
    <row r="496" spans="3:74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</row>
    <row r="497" spans="3:74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</row>
    <row r="498" spans="3:74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</row>
    <row r="499" spans="3:74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</row>
  </sheetData>
  <hyperlinks>
    <hyperlink ref="A1" location="Main!A1" display="Main" xr:uid="{340CE212-9056-49A1-A643-44B9A2F7CD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2024-10-28T10:30:01Z</dcterms:created>
  <dcterms:modified xsi:type="dcterms:W3CDTF">2025-08-11T12:33:47Z</dcterms:modified>
</cp:coreProperties>
</file>