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b\Documents\tfg\Documentacion\"/>
    </mc:Choice>
  </mc:AlternateContent>
  <bookViews>
    <workbookView xWindow="0" yWindow="0" windowWidth="23040" windowHeight="10068" activeTab="2"/>
  </bookViews>
  <sheets>
    <sheet name="Hoja1" sheetId="1" r:id="rId1"/>
    <sheet name="Hoja2" sheetId="2" r:id="rId2"/>
    <sheet name="Hoja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3" l="1"/>
  <c r="K24" i="3"/>
  <c r="K23" i="3"/>
  <c r="K22" i="3"/>
  <c r="K21" i="3"/>
  <c r="K20" i="3"/>
  <c r="K19" i="3"/>
  <c r="K18" i="3"/>
  <c r="K17" i="3"/>
  <c r="E13" i="3" l="1"/>
  <c r="E19" i="3" l="1"/>
  <c r="J14" i="3"/>
  <c r="I14" i="3"/>
  <c r="K13" i="3"/>
  <c r="K12" i="3"/>
  <c r="K11" i="3"/>
  <c r="K10" i="3"/>
  <c r="K9" i="3"/>
  <c r="K8" i="3"/>
  <c r="K7" i="3"/>
  <c r="K6" i="3"/>
  <c r="K5" i="3"/>
  <c r="M12" i="2" l="1"/>
  <c r="L12" i="2"/>
  <c r="K12" i="2"/>
  <c r="J12" i="2"/>
  <c r="I12" i="2"/>
  <c r="N11" i="2"/>
  <c r="O11" i="2" s="1"/>
  <c r="E11" i="2" s="1"/>
  <c r="O10" i="2"/>
  <c r="E10" i="2" s="1"/>
  <c r="N10" i="2"/>
  <c r="N9" i="2"/>
  <c r="O9" i="2" s="1"/>
  <c r="E9" i="2" s="1"/>
  <c r="N8" i="2"/>
  <c r="O8" i="2" s="1"/>
  <c r="E8" i="2" s="1"/>
  <c r="N7" i="2"/>
  <c r="O7" i="2" s="1"/>
  <c r="E7" i="2" s="1"/>
  <c r="N6" i="2"/>
  <c r="O6" i="2" s="1"/>
  <c r="E6" i="2" s="1"/>
  <c r="N5" i="2"/>
  <c r="O5" i="2" s="1"/>
  <c r="E5" i="2" s="1"/>
  <c r="O4" i="2"/>
  <c r="E4" i="2" s="1"/>
  <c r="E12" i="2" s="1"/>
  <c r="N4" i="2"/>
  <c r="N12" i="2" s="1"/>
  <c r="O12" i="2" l="1"/>
  <c r="O13" i="2" s="1"/>
  <c r="G26" i="1" l="1"/>
  <c r="C38" i="1"/>
  <c r="C26" i="1"/>
  <c r="C13" i="1"/>
</calcChain>
</file>

<file path=xl/sharedStrings.xml><?xml version="1.0" encoding="utf-8"?>
<sst xmlns="http://schemas.openxmlformats.org/spreadsheetml/2006/main" count="142" uniqueCount="86">
  <si>
    <t>SUJETO</t>
  </si>
  <si>
    <t>TEMPO (Horas, segundo, minutos)</t>
  </si>
  <si>
    <t>Sujeto 1</t>
  </si>
  <si>
    <t>Sujeto 2</t>
  </si>
  <si>
    <t>Sujeto 3</t>
  </si>
  <si>
    <t>Sujeto 4</t>
  </si>
  <si>
    <t>Sujeto 5</t>
  </si>
  <si>
    <t>Sujeto 6</t>
  </si>
  <si>
    <t>Sujeto 7</t>
  </si>
  <si>
    <t>Sujeto 8</t>
  </si>
  <si>
    <t>Tiempo medio</t>
  </si>
  <si>
    <t>Sujeto</t>
  </si>
  <si>
    <t xml:space="preserve"> Valoración sencillez (0-10)</t>
  </si>
  <si>
    <t>Promedio</t>
  </si>
  <si>
    <t xml:space="preserve"> Valoración guía en el proceso de instalación (0-10)</t>
  </si>
  <si>
    <t>Puntuación media</t>
  </si>
  <si>
    <t>MEDIA</t>
  </si>
  <si>
    <t>Puntuación Máxima</t>
  </si>
  <si>
    <t xml:space="preserve">Puntuación minima </t>
  </si>
  <si>
    <t>Media (Sobre 5)</t>
  </si>
  <si>
    <t>Concepto</t>
  </si>
  <si>
    <t>TOTAL</t>
  </si>
  <si>
    <t>Rapidez al inciarse</t>
  </si>
  <si>
    <t>El programa se muestra rápido</t>
  </si>
  <si>
    <t>La interfaz es atractiva</t>
  </si>
  <si>
    <t>Tiene un aspecto cuidado y moderno</t>
  </si>
  <si>
    <t>Puntuación diseño del programa</t>
  </si>
  <si>
    <t>Los iconos representa bien los elementos Y/o funciones</t>
  </si>
  <si>
    <t>A priori parece sencillo de usar</t>
  </si>
  <si>
    <t>Consumo de recursos</t>
  </si>
  <si>
    <t xml:space="preserve">TOTAL  </t>
  </si>
  <si>
    <t>C1</t>
  </si>
  <si>
    <t>CRITERIO</t>
  </si>
  <si>
    <t>PUNTUACIÓN MAX-MIN</t>
  </si>
  <si>
    <t>PUNTUACIÓN</t>
  </si>
  <si>
    <t>PUNTUACIÓN MÁXIMA</t>
  </si>
  <si>
    <t>Porcentual por apartados</t>
  </si>
  <si>
    <t>Requisitos de instalación.</t>
  </si>
  <si>
    <t>0-4</t>
  </si>
  <si>
    <t>Requisitos e instalación</t>
  </si>
  <si>
    <t>Instalación</t>
  </si>
  <si>
    <t>0-2</t>
  </si>
  <si>
    <t>Documentación, tutoriales y comunidad.</t>
  </si>
  <si>
    <t>Funcionamiento y dificultad de uso</t>
  </si>
  <si>
    <t>Criterio 2: Documentación, tutoriales y comunidad.</t>
  </si>
  <si>
    <t>Editor Gráfico/Visual</t>
  </si>
  <si>
    <t>Escalabilidad</t>
  </si>
  <si>
    <t>Documentación, foros y tutoriales oficiales</t>
  </si>
  <si>
    <t>0-6</t>
  </si>
  <si>
    <t>Resultados profesionales</t>
  </si>
  <si>
    <t>Análisis de tutoriales oficiales</t>
  </si>
  <si>
    <t>0-8</t>
  </si>
  <si>
    <t>Estado actual</t>
  </si>
  <si>
    <t>Foros y comunidades de desarrolladores</t>
  </si>
  <si>
    <t xml:space="preserve">Sistemas operativos soportados y requerimientos. </t>
  </si>
  <si>
    <t>Licencias</t>
  </si>
  <si>
    <t>Criterio 3: Funcionamiento y dificultad de uso.</t>
  </si>
  <si>
    <t>Funcionamiento General</t>
  </si>
  <si>
    <t>Primeros Pasos: Creación de un pequeño proyecto.</t>
  </si>
  <si>
    <t>Funciones básicas</t>
  </si>
  <si>
    <t>0-12</t>
  </si>
  <si>
    <t>Lógica de programación necesaria</t>
  </si>
  <si>
    <t>Criterio 4: Editor Gráfico/Visual</t>
  </si>
  <si>
    <t>Clave</t>
  </si>
  <si>
    <t>6.15</t>
  </si>
  <si>
    <t>Criterio 5 Escalabilidad</t>
  </si>
  <si>
    <t>Posibilidad de crear funciones y scripts propios y/o lenguaje de programación propio.</t>
  </si>
  <si>
    <t>Add-ons y plug-ins</t>
  </si>
  <si>
    <t>CRITERIO 6 ESTADO ACTUAL</t>
  </si>
  <si>
    <t>Última versión</t>
  </si>
  <si>
    <t>0-1</t>
  </si>
  <si>
    <t>Fecha desde la última actualización.</t>
  </si>
  <si>
    <t>CRITERIO RESULTADOS PROFESIONALES</t>
  </si>
  <si>
    <t>Principales juegos desarrollados.</t>
  </si>
  <si>
    <t>Diferenciación</t>
  </si>
  <si>
    <t>total</t>
  </si>
  <si>
    <t xml:space="preserve">Criterio 8: Sistemas operativos soportados y requerimientos. </t>
  </si>
  <si>
    <t>Posibilidades de exportación: Sistemas y plataformas</t>
  </si>
  <si>
    <t>CRITERIO  9 : Licencias</t>
  </si>
  <si>
    <t>Precio de Licencias</t>
  </si>
  <si>
    <t>Modo de prueba o free</t>
  </si>
  <si>
    <t>Precio módulos de exportación</t>
  </si>
  <si>
    <t> 10</t>
  </si>
  <si>
    <t>Malos</t>
  </si>
  <si>
    <t>Normal</t>
  </si>
  <si>
    <t>Buenos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</si>
</sst>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10" x14ac:knownFonts="1">
    <font>
      <sz val="11"/>
      <color theme="1"/>
      <name val="Calibri"/>
      <family val="2"/>
      <scheme val="minor"/>
    </font>
    <font>
      <sz val="13"/>
      <color rgb="FFFFFFFF"/>
      <name val="Palatino Linotype"/>
      <family val="1"/>
    </font>
    <font>
      <b/>
      <sz val="13"/>
      <color rgb="FFFFFFFF"/>
      <name val="Palatino Linotype"/>
      <family val="1"/>
    </font>
    <font>
      <sz val="13"/>
      <color theme="1"/>
      <name val="Palatino Linotype"/>
      <family val="1"/>
    </font>
    <font>
      <sz val="13"/>
      <color rgb="FFFFFFFF"/>
      <name val="Calibri"/>
      <family val="1"/>
      <charset val="1"/>
      <scheme val="minor"/>
    </font>
    <font>
      <b/>
      <sz val="13"/>
      <color rgb="FFFFFFFF"/>
      <name val="Calibri"/>
      <family val="1"/>
      <charset val="1"/>
      <scheme val="minor"/>
    </font>
    <font>
      <sz val="13"/>
      <color theme="1"/>
      <name val="Calibri"/>
      <family val="1"/>
      <charset val="1"/>
      <scheme val="minor"/>
    </font>
    <font>
      <b/>
      <sz val="12"/>
      <color theme="1"/>
      <name val="Calibri"/>
      <family val="1"/>
      <charset val="1"/>
      <scheme val="minor"/>
    </font>
    <font>
      <sz val="11"/>
      <color theme="1"/>
      <name val="Tahoma"/>
      <family val="2"/>
    </font>
    <font>
      <b/>
      <sz val="12"/>
      <color theme="1"/>
      <name val="Palatino Linotype"/>
      <family val="1"/>
    </font>
  </fonts>
  <fills count="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0" fontId="0" fillId="0" borderId="1" xfId="0" applyFont="1" applyBorder="1"/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1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10" fontId="0" fillId="0" borderId="0" xfId="0" applyNumberFormat="1"/>
    <xf numFmtId="0" fontId="3" fillId="4" borderId="5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6" fillId="4" borderId="5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5" fillId="2" borderId="2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2" fillId="5" borderId="6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2" fillId="5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3" fillId="7" borderId="5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6" fillId="6" borderId="5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6" fillId="7" borderId="5" xfId="0" applyFont="1" applyFill="1" applyBorder="1" applyAlignment="1">
      <alignment wrapText="1"/>
    </xf>
    <xf numFmtId="0" fontId="5" fillId="5" borderId="0" xfId="0" applyFont="1" applyFill="1" applyBorder="1" applyAlignment="1">
      <alignment wrapText="1"/>
    </xf>
    <xf numFmtId="4" fontId="0" fillId="0" borderId="0" xfId="0" applyNumberFormat="1" applyAlignment="1">
      <alignment wrapText="1"/>
    </xf>
    <xf numFmtId="0" fontId="5" fillId="8" borderId="5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</cellXfs>
  <cellStyles count="1">
    <cellStyle name="Normal" xfId="0" builtinId="0"/>
  </cellStyles>
  <dxfs count="1">
    <dxf>
      <numFmt numFmtId="164" formatCode="[h]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Puntuación</a:t>
            </a:r>
            <a:r>
              <a:rPr lang="es-ES" baseline="0"/>
              <a:t> construct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12D-40AC-8D8B-7F5320DC5A0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12D-40AC-8D8B-7F5320DC5A0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812D-40AC-8D8B-7F5320DC5A0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812D-40AC-8D8B-7F5320DC5A0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12D-40AC-8D8B-7F5320DC5A0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12D-40AC-8D8B-7F5320DC5A0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12D-40AC-8D8B-7F5320DC5A0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12D-40AC-8D8B-7F5320DC5A0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12D-40AC-8D8B-7F5320DC5A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Hoja3!$H$17:$H$25</c:f>
              <c:strCache>
                <c:ptCount val="9"/>
                <c:pt idx="0">
                  <c:v>Licencias</c:v>
                </c:pt>
                <c:pt idx="1">
                  <c:v>Sistemas operativos soportados y requerimientos. </c:v>
                </c:pt>
                <c:pt idx="2">
                  <c:v>Estado actual</c:v>
                </c:pt>
                <c:pt idx="3">
                  <c:v>Resultados profesionales</c:v>
                </c:pt>
                <c:pt idx="4">
                  <c:v>Escalabilidad</c:v>
                </c:pt>
                <c:pt idx="5">
                  <c:v>Editor Gráfico/Visual</c:v>
                </c:pt>
                <c:pt idx="6">
                  <c:v>Funcionamiento y dificultad de uso</c:v>
                </c:pt>
                <c:pt idx="7">
                  <c:v>Documentación, tutoriales y comunidad.</c:v>
                </c:pt>
                <c:pt idx="8">
                  <c:v>Requisitos e instalación</c:v>
                </c:pt>
              </c:strCache>
            </c:strRef>
          </c:cat>
          <c:val>
            <c:numRef>
              <c:f>Hoja3!$K$17:$K$25</c:f>
              <c:numCache>
                <c:formatCode>0.00%</c:formatCode>
                <c:ptCount val="9"/>
                <c:pt idx="0">
                  <c:v>0.4375</c:v>
                </c:pt>
                <c:pt idx="1">
                  <c:v>0.55000000000000004</c:v>
                </c:pt>
                <c:pt idx="2">
                  <c:v>0.875</c:v>
                </c:pt>
                <c:pt idx="3">
                  <c:v>0.25</c:v>
                </c:pt>
                <c:pt idx="4">
                  <c:v>0.7142857142857143</c:v>
                </c:pt>
                <c:pt idx="5">
                  <c:v>0.76875000000000004</c:v>
                </c:pt>
                <c:pt idx="6">
                  <c:v>0.78125</c:v>
                </c:pt>
                <c:pt idx="7">
                  <c:v>0.875</c:v>
                </c:pt>
                <c:pt idx="8">
                  <c:v>0.52666666666666673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D-40AC-8D8B-7F5320DC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91900344"/>
        <c:axId val="491897720"/>
      </c:barChart>
      <c:catAx>
        <c:axId val="491900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1897720"/>
        <c:crosses val="autoZero"/>
        <c:auto val="1"/>
        <c:lblAlgn val="ctr"/>
        <c:lblOffset val="100"/>
        <c:noMultiLvlLbl val="0"/>
      </c:catAx>
      <c:valAx>
        <c:axId val="491897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190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Construct</a:t>
            </a:r>
            <a:r>
              <a:rPr lang="es-ES" baseline="0"/>
              <a:t> 2 consideración criterios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916-4FA7-81B6-FD24FFF8ABD1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16-4FA7-81B6-FD24FFF8ABD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16-4FA7-81B6-FD24FFF8ABD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16-4FA7-81B6-FD24FFF8AB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16-4FA7-81B6-FD24FFF8AB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16-4FA7-81B6-FD24FFF8AB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Hoja3!$J$29:$J$31</c:f>
              <c:strCache>
                <c:ptCount val="3"/>
                <c:pt idx="0">
                  <c:v>Malos</c:v>
                </c:pt>
                <c:pt idx="1">
                  <c:v>Normal</c:v>
                </c:pt>
                <c:pt idx="2">
                  <c:v>Buenos</c:v>
                </c:pt>
              </c:strCache>
            </c:strRef>
          </c:cat>
          <c:val>
            <c:numRef>
              <c:f>Hoja3!$K$29:$K$31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6-4FA7-81B6-FD24FFF8ABD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2156460</xdr:colOff>
      <xdr:row>4</xdr:row>
      <xdr:rowOff>144780</xdr:rowOff>
    </xdr:from>
    <xdr:to>
      <xdr:col>7</xdr:col>
      <xdr:colOff>1775460</xdr:colOff>
      <xdr:row>13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3A9FBA-860E-4FDE-AA79-9441F28E1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2651760</xdr:colOff>
      <xdr:row>17</xdr:row>
      <xdr:rowOff>327660</xdr:rowOff>
    </xdr:from>
    <xdr:to>
      <xdr:col>8</xdr:col>
      <xdr:colOff>403860</xdr:colOff>
      <xdr:row>26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A08618-49D9-4887-A67B-E79C5E8CA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3:C13" totalsRowShown="0">
  <autoFilter ref="B3:C13"/>
  <tableColumns count="2">
    <tableColumn id="1" name="SUJETO"/>
    <tableColumn id="2" name="TEMPO (Horas, segundo, minutos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8"/>
  <sheetViews>
    <sheetView topLeftCell="A25" workbookViewId="0">
      <selection activeCell="C38" sqref="B29:C38"/>
    </sheetView>
  </sheetViews>
  <sheetFormatPr baseColWidth="10" defaultRowHeight="14.4" x14ac:dyDescent="0.3"/>
  <cols>
    <col min="2" max="2" width="34.88671875" customWidth="1"/>
    <col min="3" max="3" width="39.5546875" customWidth="1"/>
  </cols>
  <sheetData>
    <row r="3" spans="2:3" x14ac:dyDescent="0.3">
      <c r="B3" t="s">
        <v>0</v>
      </c>
      <c r="C3" s="1" t="s">
        <v>1</v>
      </c>
    </row>
    <row r="4" spans="2:3" x14ac:dyDescent="0.3">
      <c r="B4" t="s">
        <v>2</v>
      </c>
      <c r="C4" s="1">
        <v>1.8518518518518517E-3</v>
      </c>
    </row>
    <row r="5" spans="2:3" x14ac:dyDescent="0.3">
      <c r="B5" t="s">
        <v>3</v>
      </c>
      <c r="C5" s="1">
        <v>9.2592592592592585E-4</v>
      </c>
    </row>
    <row r="6" spans="2:3" x14ac:dyDescent="0.3">
      <c r="B6" t="s">
        <v>4</v>
      </c>
      <c r="C6" s="1">
        <v>1.1574074074074073E-3</v>
      </c>
    </row>
    <row r="7" spans="2:3" x14ac:dyDescent="0.3">
      <c r="B7" t="s">
        <v>5</v>
      </c>
      <c r="C7" s="1">
        <v>1.5624999999999999E-3</v>
      </c>
    </row>
    <row r="8" spans="2:3" x14ac:dyDescent="0.3">
      <c r="B8" t="s">
        <v>6</v>
      </c>
      <c r="C8" s="1">
        <v>1.8518518518518517E-3</v>
      </c>
    </row>
    <row r="9" spans="2:3" x14ac:dyDescent="0.3">
      <c r="B9" t="s">
        <v>7</v>
      </c>
      <c r="C9" s="1">
        <v>1.5046296296296294E-3</v>
      </c>
    </row>
    <row r="10" spans="2:3" x14ac:dyDescent="0.3">
      <c r="B10" t="s">
        <v>8</v>
      </c>
      <c r="C10" s="1">
        <v>2.5462962962962961E-3</v>
      </c>
    </row>
    <row r="11" spans="2:3" x14ac:dyDescent="0.3">
      <c r="B11" t="s">
        <v>9</v>
      </c>
      <c r="C11" s="1">
        <v>8.1018518518518516E-4</v>
      </c>
    </row>
    <row r="12" spans="2:3" x14ac:dyDescent="0.3">
      <c r="C12" s="1"/>
    </row>
    <row r="13" spans="2:3" x14ac:dyDescent="0.3">
      <c r="B13" t="s">
        <v>10</v>
      </c>
      <c r="C13" s="1">
        <f>AVERAGE(C4:C11)</f>
        <v>1.5263310185185184E-3</v>
      </c>
    </row>
    <row r="16" spans="2:3" x14ac:dyDescent="0.3">
      <c r="B16" t="s">
        <v>11</v>
      </c>
      <c r="C16" s="1" t="s">
        <v>12</v>
      </c>
    </row>
    <row r="17" spans="2:7" x14ac:dyDescent="0.3">
      <c r="B17" s="2" t="s">
        <v>2</v>
      </c>
      <c r="C17" s="3">
        <v>9</v>
      </c>
    </row>
    <row r="18" spans="2:7" x14ac:dyDescent="0.3">
      <c r="B18" s="2" t="s">
        <v>3</v>
      </c>
      <c r="C18" s="3">
        <v>8</v>
      </c>
    </row>
    <row r="19" spans="2:7" x14ac:dyDescent="0.3">
      <c r="B19" s="2" t="s">
        <v>4</v>
      </c>
      <c r="C19" s="3">
        <v>8</v>
      </c>
    </row>
    <row r="20" spans="2:7" x14ac:dyDescent="0.3">
      <c r="B20" s="2" t="s">
        <v>5</v>
      </c>
      <c r="C20" s="3">
        <v>6</v>
      </c>
    </row>
    <row r="21" spans="2:7" x14ac:dyDescent="0.3">
      <c r="B21" s="2" t="s">
        <v>6</v>
      </c>
      <c r="C21" s="3">
        <v>8</v>
      </c>
    </row>
    <row r="22" spans="2:7" x14ac:dyDescent="0.3">
      <c r="B22" s="2" t="s">
        <v>7</v>
      </c>
      <c r="C22" s="3">
        <v>7</v>
      </c>
    </row>
    <row r="23" spans="2:7" x14ac:dyDescent="0.3">
      <c r="B23" s="2" t="s">
        <v>8</v>
      </c>
      <c r="C23" s="3">
        <v>7</v>
      </c>
    </row>
    <row r="24" spans="2:7" x14ac:dyDescent="0.3">
      <c r="B24" s="2" t="s">
        <v>9</v>
      </c>
      <c r="C24" s="3">
        <v>9</v>
      </c>
    </row>
    <row r="25" spans="2:7" x14ac:dyDescent="0.3">
      <c r="C25" s="3"/>
    </row>
    <row r="26" spans="2:7" x14ac:dyDescent="0.3">
      <c r="B26" t="s">
        <v>13</v>
      </c>
      <c r="C26" s="3">
        <f>AVERAGE(C17:C24)</f>
        <v>7.75</v>
      </c>
      <c r="F26" t="s">
        <v>16</v>
      </c>
      <c r="G26">
        <f>(C26+C38)/2</f>
        <v>8.0625</v>
      </c>
    </row>
    <row r="27" spans="2:7" x14ac:dyDescent="0.3">
      <c r="C27" s="1"/>
    </row>
    <row r="28" spans="2:7" x14ac:dyDescent="0.3">
      <c r="B28" t="s">
        <v>11</v>
      </c>
      <c r="C28" s="1" t="s">
        <v>14</v>
      </c>
    </row>
    <row r="29" spans="2:7" x14ac:dyDescent="0.3">
      <c r="B29" s="2" t="s">
        <v>2</v>
      </c>
      <c r="C29" s="3">
        <v>9</v>
      </c>
    </row>
    <row r="30" spans="2:7" x14ac:dyDescent="0.3">
      <c r="B30" s="2" t="s">
        <v>3</v>
      </c>
      <c r="C30" s="3">
        <v>10</v>
      </c>
    </row>
    <row r="31" spans="2:7" x14ac:dyDescent="0.3">
      <c r="B31" s="2" t="s">
        <v>4</v>
      </c>
      <c r="C31" s="3">
        <v>8</v>
      </c>
    </row>
    <row r="32" spans="2:7" x14ac:dyDescent="0.3">
      <c r="B32" s="2" t="s">
        <v>5</v>
      </c>
      <c r="C32" s="3">
        <v>9</v>
      </c>
    </row>
    <row r="33" spans="2:3" x14ac:dyDescent="0.3">
      <c r="B33" s="2" t="s">
        <v>6</v>
      </c>
      <c r="C33" s="3">
        <v>7</v>
      </c>
    </row>
    <row r="34" spans="2:3" x14ac:dyDescent="0.3">
      <c r="B34" s="2" t="s">
        <v>7</v>
      </c>
      <c r="C34" s="3">
        <v>8</v>
      </c>
    </row>
    <row r="35" spans="2:3" x14ac:dyDescent="0.3">
      <c r="B35" s="2" t="s">
        <v>8</v>
      </c>
      <c r="C35" s="3">
        <v>7</v>
      </c>
    </row>
    <row r="36" spans="2:3" x14ac:dyDescent="0.3">
      <c r="B36" s="2" t="s">
        <v>9</v>
      </c>
      <c r="C36" s="3">
        <v>9</v>
      </c>
    </row>
    <row r="38" spans="2:3" x14ac:dyDescent="0.3">
      <c r="B38" t="s">
        <v>15</v>
      </c>
      <c r="C38">
        <f>AVERAGE(C29:C36)</f>
        <v>8.375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3"/>
  <sheetViews>
    <sheetView workbookViewId="0">
      <selection activeCell="E12" sqref="E12"/>
    </sheetView>
  </sheetViews>
  <sheetFormatPr baseColWidth="10" defaultRowHeight="14.4" x14ac:dyDescent="0.3"/>
  <sheetData>
    <row r="3" spans="3:15" ht="28.8" x14ac:dyDescent="0.3">
      <c r="C3" s="4" t="s">
        <v>17</v>
      </c>
      <c r="D3" s="4" t="s">
        <v>18</v>
      </c>
      <c r="E3" s="4" t="s">
        <v>19</v>
      </c>
      <c r="H3" t="s">
        <v>20</v>
      </c>
      <c r="I3">
        <v>1</v>
      </c>
      <c r="J3">
        <v>2</v>
      </c>
      <c r="K3">
        <v>3</v>
      </c>
      <c r="L3">
        <v>4</v>
      </c>
      <c r="M3">
        <v>5</v>
      </c>
      <c r="N3" t="s">
        <v>21</v>
      </c>
      <c r="O3" t="s">
        <v>16</v>
      </c>
    </row>
    <row r="4" spans="3:15" ht="28.8" x14ac:dyDescent="0.3">
      <c r="C4" s="5">
        <v>5</v>
      </c>
      <c r="D4" s="4">
        <v>3</v>
      </c>
      <c r="E4" s="4">
        <f t="shared" ref="E4:E11" si="0">O4</f>
        <v>4.125</v>
      </c>
      <c r="H4" s="6" t="s">
        <v>22</v>
      </c>
      <c r="I4">
        <v>0</v>
      </c>
      <c r="J4">
        <v>0</v>
      </c>
      <c r="K4">
        <v>1</v>
      </c>
      <c r="L4">
        <v>5</v>
      </c>
      <c r="M4">
        <v>2</v>
      </c>
      <c r="N4">
        <f>SUM((I4*I3)+(J4*J3)+(K4*K3)+(L4*L3)+(M4*M3))</f>
        <v>33</v>
      </c>
      <c r="O4">
        <f t="shared" ref="O4:O11" si="1">N4/8</f>
        <v>4.125</v>
      </c>
    </row>
    <row r="5" spans="3:15" ht="43.2" x14ac:dyDescent="0.3">
      <c r="C5" s="5">
        <v>5</v>
      </c>
      <c r="D5" s="4">
        <v>3</v>
      </c>
      <c r="E5" s="4">
        <f t="shared" si="0"/>
        <v>4.25</v>
      </c>
      <c r="H5" s="6" t="s">
        <v>23</v>
      </c>
      <c r="I5">
        <v>0</v>
      </c>
      <c r="J5">
        <v>0</v>
      </c>
      <c r="K5">
        <v>1</v>
      </c>
      <c r="L5">
        <v>4</v>
      </c>
      <c r="M5">
        <v>3</v>
      </c>
      <c r="N5">
        <f>SUM((I5*I3)+(J5*J3)+(K5*K3)+(L5*L3)+(M5*M3))</f>
        <v>34</v>
      </c>
      <c r="O5">
        <f t="shared" si="1"/>
        <v>4.25</v>
      </c>
    </row>
    <row r="6" spans="3:15" ht="28.8" x14ac:dyDescent="0.3">
      <c r="C6" s="5">
        <v>5</v>
      </c>
      <c r="D6" s="4">
        <v>2</v>
      </c>
      <c r="E6" s="4">
        <f t="shared" si="0"/>
        <v>3.375</v>
      </c>
      <c r="H6" s="6" t="s">
        <v>24</v>
      </c>
      <c r="I6">
        <v>0</v>
      </c>
      <c r="J6">
        <v>1</v>
      </c>
      <c r="K6">
        <v>3</v>
      </c>
      <c r="L6">
        <v>4</v>
      </c>
      <c r="M6">
        <v>0</v>
      </c>
      <c r="N6">
        <f>SUM((I6*I3)+(J6*J3)+(K6*K3)+(L6*L3)+(M6*M3))</f>
        <v>27</v>
      </c>
      <c r="O6">
        <f t="shared" si="1"/>
        <v>3.375</v>
      </c>
    </row>
    <row r="7" spans="3:15" ht="57.6" x14ac:dyDescent="0.3">
      <c r="C7" s="5">
        <v>5</v>
      </c>
      <c r="D7" s="4">
        <v>2</v>
      </c>
      <c r="E7" s="4">
        <f t="shared" si="0"/>
        <v>3.625</v>
      </c>
      <c r="H7" s="6" t="s">
        <v>25</v>
      </c>
      <c r="I7">
        <v>0</v>
      </c>
      <c r="J7">
        <v>1</v>
      </c>
      <c r="K7">
        <v>2</v>
      </c>
      <c r="L7">
        <v>4</v>
      </c>
      <c r="M7">
        <v>1</v>
      </c>
      <c r="N7">
        <f>SUM((I7*I3)+(J7*J3)+(K7*K3)+(L7*L3)+(M7*M3))</f>
        <v>29</v>
      </c>
      <c r="O7">
        <f t="shared" si="1"/>
        <v>3.625</v>
      </c>
    </row>
    <row r="8" spans="3:15" ht="43.2" x14ac:dyDescent="0.3">
      <c r="C8" s="5">
        <v>5</v>
      </c>
      <c r="D8" s="4">
        <v>2</v>
      </c>
      <c r="E8" s="4">
        <f t="shared" si="0"/>
        <v>3.625</v>
      </c>
      <c r="H8" s="6" t="s">
        <v>26</v>
      </c>
      <c r="J8">
        <v>1</v>
      </c>
      <c r="K8">
        <v>1</v>
      </c>
      <c r="L8">
        <v>6</v>
      </c>
      <c r="M8">
        <v>0</v>
      </c>
      <c r="N8">
        <f>SUM((I8*I3)+(J8*J3)+(K8*K3)+(L8*L3)+(M8*M3))</f>
        <v>29</v>
      </c>
      <c r="O8">
        <f t="shared" si="1"/>
        <v>3.625</v>
      </c>
    </row>
    <row r="9" spans="3:15" ht="86.4" x14ac:dyDescent="0.3">
      <c r="C9" s="5">
        <v>5</v>
      </c>
      <c r="D9" s="4">
        <v>3</v>
      </c>
      <c r="E9" s="4">
        <f t="shared" si="0"/>
        <v>4.25</v>
      </c>
      <c r="H9" s="6" t="s">
        <v>27</v>
      </c>
      <c r="I9">
        <v>0</v>
      </c>
      <c r="K9">
        <v>2</v>
      </c>
      <c r="L9">
        <v>2</v>
      </c>
      <c r="M9">
        <v>4</v>
      </c>
      <c r="N9">
        <f>SUM((I9*I3)+(J9*J3)+(K9*K3)+(L9*L3)+(M9*M3))</f>
        <v>34</v>
      </c>
      <c r="O9">
        <f t="shared" si="1"/>
        <v>4.25</v>
      </c>
    </row>
    <row r="10" spans="3:15" ht="57.6" x14ac:dyDescent="0.3">
      <c r="C10" s="5">
        <v>5</v>
      </c>
      <c r="D10" s="4">
        <v>2</v>
      </c>
      <c r="E10" s="4">
        <f t="shared" si="0"/>
        <v>3.625</v>
      </c>
      <c r="H10" s="6" t="s">
        <v>28</v>
      </c>
      <c r="I10">
        <v>0</v>
      </c>
      <c r="J10">
        <v>1</v>
      </c>
      <c r="K10">
        <v>1</v>
      </c>
      <c r="L10">
        <v>6</v>
      </c>
      <c r="M10">
        <v>0</v>
      </c>
      <c r="N10">
        <f>SUM((I10*I3)+(J10*J3)+(K10*K3)+(L10*L3)+(M10*M3))</f>
        <v>29</v>
      </c>
      <c r="O10">
        <f t="shared" si="1"/>
        <v>3.625</v>
      </c>
    </row>
    <row r="11" spans="3:15" ht="28.8" x14ac:dyDescent="0.3">
      <c r="C11" s="5">
        <v>5</v>
      </c>
      <c r="D11" s="4">
        <v>3</v>
      </c>
      <c r="E11" s="4">
        <f t="shared" si="0"/>
        <v>3.75</v>
      </c>
      <c r="H11" s="6" t="s">
        <v>29</v>
      </c>
      <c r="I11">
        <v>0</v>
      </c>
      <c r="J11">
        <v>0</v>
      </c>
      <c r="K11">
        <v>3</v>
      </c>
      <c r="L11">
        <v>4</v>
      </c>
      <c r="M11">
        <v>1</v>
      </c>
      <c r="N11">
        <f>SUM((I11*I3)+(J11*J3)+(K11*K3)+(L11*L3)+(M11*M3))</f>
        <v>30</v>
      </c>
      <c r="O11">
        <f t="shared" si="1"/>
        <v>3.75</v>
      </c>
    </row>
    <row r="12" spans="3:15" x14ac:dyDescent="0.3">
      <c r="E12" s="4">
        <f>SUM(E4:E11)/8</f>
        <v>3.828125</v>
      </c>
      <c r="H12" s="6" t="s">
        <v>30</v>
      </c>
      <c r="I12">
        <f t="shared" ref="I12:O12" si="2">SUM(I4:I11)</f>
        <v>0</v>
      </c>
      <c r="J12">
        <f t="shared" si="2"/>
        <v>4</v>
      </c>
      <c r="K12">
        <f t="shared" si="2"/>
        <v>14</v>
      </c>
      <c r="L12">
        <f t="shared" si="2"/>
        <v>35</v>
      </c>
      <c r="M12">
        <f t="shared" si="2"/>
        <v>11</v>
      </c>
      <c r="N12">
        <f t="shared" si="2"/>
        <v>245</v>
      </c>
      <c r="O12">
        <f t="shared" si="2"/>
        <v>30.625</v>
      </c>
    </row>
    <row r="13" spans="3:15" x14ac:dyDescent="0.3">
      <c r="H13" s="6" t="s">
        <v>16</v>
      </c>
      <c r="O13">
        <f>O12/8</f>
        <v>3.828125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41"/>
  <sheetViews>
    <sheetView tabSelected="1" topLeftCell="D1" workbookViewId="0">
      <selection activeCell="J29" sqref="J29:K31"/>
    </sheetView>
  </sheetViews>
  <sheetFormatPr baseColWidth="10" defaultRowHeight="14.4" x14ac:dyDescent="0.3"/>
  <cols>
    <col min="3" max="3" width="37.6640625" customWidth="1"/>
    <col min="4" max="4" width="40.109375" customWidth="1"/>
    <col min="5" max="5" width="49.109375" customWidth="1"/>
    <col min="8" max="8" width="27.21875" customWidth="1"/>
    <col min="10" max="10" width="30.5546875" customWidth="1"/>
    <col min="11" max="11" width="31.44140625" customWidth="1"/>
    <col min="12" max="12" width="24.6640625" customWidth="1"/>
  </cols>
  <sheetData>
    <row r="3" spans="3:11" x14ac:dyDescent="0.3">
      <c r="C3" t="s">
        <v>31</v>
      </c>
    </row>
    <row r="4" spans="3:11" ht="30" x14ac:dyDescent="0.4">
      <c r="C4" s="7" t="s">
        <v>32</v>
      </c>
      <c r="D4" s="8" t="s">
        <v>33</v>
      </c>
      <c r="E4" s="9" t="s">
        <v>34</v>
      </c>
      <c r="H4" s="10" t="s">
        <v>32</v>
      </c>
      <c r="I4" s="10" t="s">
        <v>35</v>
      </c>
      <c r="J4" s="10" t="s">
        <v>34</v>
      </c>
      <c r="K4" s="11" t="s">
        <v>36</v>
      </c>
    </row>
    <row r="5" spans="3:11" ht="18.600000000000001" x14ac:dyDescent="0.4">
      <c r="C5" s="12" t="s">
        <v>37</v>
      </c>
      <c r="D5" s="13" t="s">
        <v>38</v>
      </c>
      <c r="E5" s="13">
        <v>1.5</v>
      </c>
      <c r="H5" s="10" t="s">
        <v>39</v>
      </c>
      <c r="I5" s="10">
        <v>6</v>
      </c>
      <c r="J5" s="10">
        <v>3.16</v>
      </c>
      <c r="K5" s="14">
        <f>J5*1/I5</f>
        <v>0.52666666666666673</v>
      </c>
    </row>
    <row r="6" spans="3:11" ht="30" x14ac:dyDescent="0.4">
      <c r="C6" s="12" t="s">
        <v>40</v>
      </c>
      <c r="D6" s="15" t="s">
        <v>41</v>
      </c>
      <c r="E6" s="15">
        <v>1.66</v>
      </c>
      <c r="H6" s="10" t="s">
        <v>42</v>
      </c>
      <c r="I6" s="10">
        <v>16</v>
      </c>
      <c r="J6" s="44">
        <v>14</v>
      </c>
      <c r="K6" s="14">
        <f t="shared" ref="K6:K13" si="0">J6*1/I6</f>
        <v>0.875</v>
      </c>
    </row>
    <row r="7" spans="3:11" ht="30" x14ac:dyDescent="0.4">
      <c r="C7" s="46" t="s">
        <v>21</v>
      </c>
      <c r="D7" s="47"/>
      <c r="E7" s="13">
        <v>3.16</v>
      </c>
      <c r="H7" s="10" t="s">
        <v>43</v>
      </c>
      <c r="I7" s="10">
        <v>24</v>
      </c>
      <c r="J7" s="10">
        <v>18.75</v>
      </c>
      <c r="K7" s="14">
        <f t="shared" si="0"/>
        <v>0.78125</v>
      </c>
    </row>
    <row r="8" spans="3:11" x14ac:dyDescent="0.3">
      <c r="C8" t="s">
        <v>44</v>
      </c>
      <c r="H8" s="10" t="s">
        <v>45</v>
      </c>
      <c r="I8" s="10">
        <v>8</v>
      </c>
      <c r="J8" s="10">
        <v>6.15</v>
      </c>
      <c r="K8" s="14">
        <f t="shared" si="0"/>
        <v>0.76875000000000004</v>
      </c>
    </row>
    <row r="9" spans="3:11" ht="17.399999999999999" x14ac:dyDescent="0.35">
      <c r="C9" s="16" t="s">
        <v>32</v>
      </c>
      <c r="D9" s="17" t="s">
        <v>33</v>
      </c>
      <c r="E9" s="18" t="s">
        <v>34</v>
      </c>
      <c r="H9" s="10" t="s">
        <v>46</v>
      </c>
      <c r="I9" s="10">
        <v>14</v>
      </c>
      <c r="J9" s="10">
        <v>10</v>
      </c>
      <c r="K9" s="14">
        <f t="shared" si="0"/>
        <v>0.7142857142857143</v>
      </c>
    </row>
    <row r="10" spans="3:11" ht="34.799999999999997" x14ac:dyDescent="0.35">
      <c r="C10" s="19" t="s">
        <v>47</v>
      </c>
      <c r="D10" s="20" t="s">
        <v>48</v>
      </c>
      <c r="E10" s="20">
        <v>6</v>
      </c>
      <c r="H10" s="10" t="s">
        <v>49</v>
      </c>
      <c r="I10" s="10">
        <v>12</v>
      </c>
      <c r="J10" s="10">
        <v>3</v>
      </c>
      <c r="K10" s="14">
        <f t="shared" si="0"/>
        <v>0.25</v>
      </c>
    </row>
    <row r="11" spans="3:11" ht="17.399999999999999" x14ac:dyDescent="0.35">
      <c r="C11" s="19" t="s">
        <v>50</v>
      </c>
      <c r="D11" s="21" t="s">
        <v>51</v>
      </c>
      <c r="E11" s="21">
        <v>7</v>
      </c>
      <c r="H11" s="10" t="s">
        <v>52</v>
      </c>
      <c r="I11" s="10">
        <v>4</v>
      </c>
      <c r="J11" s="10">
        <v>3.5</v>
      </c>
      <c r="K11" s="14">
        <f t="shared" si="0"/>
        <v>0.875</v>
      </c>
    </row>
    <row r="12" spans="3:11" ht="34.799999999999997" x14ac:dyDescent="0.35">
      <c r="C12" s="19" t="s">
        <v>53</v>
      </c>
      <c r="D12" s="20" t="s">
        <v>41</v>
      </c>
      <c r="E12" s="20">
        <v>1</v>
      </c>
      <c r="H12" s="10" t="s">
        <v>54</v>
      </c>
      <c r="I12" s="10">
        <v>8</v>
      </c>
      <c r="J12" s="10">
        <v>4.4000000000000004</v>
      </c>
      <c r="K12" s="14">
        <f t="shared" si="0"/>
        <v>0.55000000000000004</v>
      </c>
    </row>
    <row r="13" spans="3:11" ht="17.399999999999999" x14ac:dyDescent="0.35">
      <c r="C13" s="48" t="s">
        <v>21</v>
      </c>
      <c r="D13" s="49"/>
      <c r="E13" s="21">
        <f>SUM(E10:E12)</f>
        <v>14</v>
      </c>
      <c r="H13" s="10" t="s">
        <v>55</v>
      </c>
      <c r="I13" s="10">
        <v>8</v>
      </c>
      <c r="J13" s="10">
        <v>3.5</v>
      </c>
      <c r="K13" s="14">
        <f t="shared" si="0"/>
        <v>0.4375</v>
      </c>
    </row>
    <row r="14" spans="3:11" ht="78" x14ac:dyDescent="0.3">
      <c r="C14" s="22" t="s">
        <v>56</v>
      </c>
      <c r="H14" s="10" t="s">
        <v>21</v>
      </c>
      <c r="I14" s="10">
        <f>SUM(I5:I13)</f>
        <v>100</v>
      </c>
      <c r="J14" s="10">
        <f>SUM(J5:J13)</f>
        <v>66.459999999999994</v>
      </c>
    </row>
    <row r="15" spans="3:11" ht="17.399999999999999" x14ac:dyDescent="0.35">
      <c r="C15" s="23" t="s">
        <v>57</v>
      </c>
      <c r="D15" s="17" t="s">
        <v>38</v>
      </c>
      <c r="E15" s="18">
        <v>3.5</v>
      </c>
      <c r="H15" s="10"/>
      <c r="I15" s="10"/>
      <c r="J15" s="10"/>
    </row>
    <row r="16" spans="3:11" ht="34.799999999999997" x14ac:dyDescent="0.35">
      <c r="C16" s="19" t="s">
        <v>58</v>
      </c>
      <c r="D16" s="20" t="s">
        <v>38</v>
      </c>
      <c r="E16" s="20">
        <v>3</v>
      </c>
      <c r="H16" s="10"/>
      <c r="I16" s="10"/>
      <c r="J16" s="10"/>
    </row>
    <row r="17" spans="3:11" ht="17.399999999999999" x14ac:dyDescent="0.35">
      <c r="C17" s="19" t="s">
        <v>59</v>
      </c>
      <c r="D17" s="21" t="s">
        <v>60</v>
      </c>
      <c r="E17" s="21">
        <v>10.68</v>
      </c>
      <c r="H17" s="10" t="s">
        <v>55</v>
      </c>
      <c r="I17" s="10">
        <v>8</v>
      </c>
      <c r="J17" s="10">
        <v>3.5</v>
      </c>
      <c r="K17" s="14">
        <f t="shared" ref="K17:K24" si="1">J17*1/I17</f>
        <v>0.4375</v>
      </c>
    </row>
    <row r="18" spans="3:11" ht="29.4" x14ac:dyDescent="0.35">
      <c r="C18" s="19" t="s">
        <v>61</v>
      </c>
      <c r="D18" s="20" t="s">
        <v>38</v>
      </c>
      <c r="E18" s="20">
        <v>1</v>
      </c>
      <c r="H18" s="10" t="s">
        <v>54</v>
      </c>
      <c r="I18" s="10">
        <v>8</v>
      </c>
      <c r="J18" s="10">
        <v>4.4000000000000004</v>
      </c>
      <c r="K18" s="14">
        <f t="shared" si="1"/>
        <v>0.55000000000000004</v>
      </c>
    </row>
    <row r="19" spans="3:11" ht="17.399999999999999" x14ac:dyDescent="0.35">
      <c r="C19" s="48" t="s">
        <v>21</v>
      </c>
      <c r="D19" s="49"/>
      <c r="E19" s="21">
        <f>SUM(E15:E18)</f>
        <v>18.18</v>
      </c>
      <c r="H19" s="10" t="s">
        <v>52</v>
      </c>
      <c r="I19" s="10">
        <v>4</v>
      </c>
      <c r="J19" s="10">
        <v>3.5</v>
      </c>
      <c r="K19" s="14">
        <f t="shared" si="1"/>
        <v>0.875</v>
      </c>
    </row>
    <row r="20" spans="3:11" x14ac:dyDescent="0.3">
      <c r="C20" s="24" t="s">
        <v>62</v>
      </c>
      <c r="H20" s="10" t="s">
        <v>49</v>
      </c>
      <c r="I20" s="10">
        <v>12</v>
      </c>
      <c r="J20" s="10">
        <v>3</v>
      </c>
      <c r="K20" s="14">
        <f t="shared" si="1"/>
        <v>0.25</v>
      </c>
    </row>
    <row r="21" spans="3:11" ht="18.600000000000001" x14ac:dyDescent="0.4">
      <c r="C21" s="25" t="s">
        <v>45</v>
      </c>
      <c r="D21" s="26" t="s">
        <v>63</v>
      </c>
      <c r="E21" s="27" t="s">
        <v>64</v>
      </c>
      <c r="H21" s="10" t="s">
        <v>46</v>
      </c>
      <c r="I21" s="10">
        <v>14</v>
      </c>
      <c r="J21" s="10">
        <v>10</v>
      </c>
      <c r="K21" s="14">
        <f t="shared" si="1"/>
        <v>0.7142857142857143</v>
      </c>
    </row>
    <row r="22" spans="3:11" x14ac:dyDescent="0.3">
      <c r="C22" t="s">
        <v>65</v>
      </c>
      <c r="H22" s="10" t="s">
        <v>45</v>
      </c>
      <c r="I22" s="10">
        <v>8</v>
      </c>
      <c r="J22" s="10">
        <v>6.15</v>
      </c>
      <c r="K22" s="14">
        <f t="shared" si="1"/>
        <v>0.76875000000000004</v>
      </c>
    </row>
    <row r="23" spans="3:11" ht="55.8" x14ac:dyDescent="0.4">
      <c r="C23" s="28" t="s">
        <v>66</v>
      </c>
      <c r="D23" s="8" t="s">
        <v>51</v>
      </c>
      <c r="E23" s="45">
        <v>7</v>
      </c>
      <c r="H23" s="10" t="s">
        <v>43</v>
      </c>
      <c r="I23" s="10">
        <v>24</v>
      </c>
      <c r="J23" s="10">
        <v>18.75</v>
      </c>
      <c r="K23" s="14">
        <f t="shared" si="1"/>
        <v>0.78125</v>
      </c>
    </row>
    <row r="24" spans="3:11" ht="30" x14ac:dyDescent="0.4">
      <c r="C24" s="12" t="s">
        <v>67</v>
      </c>
      <c r="D24" s="13" t="s">
        <v>48</v>
      </c>
      <c r="E24" s="45">
        <v>3</v>
      </c>
      <c r="H24" s="10" t="s">
        <v>42</v>
      </c>
      <c r="I24" s="10">
        <v>16</v>
      </c>
      <c r="J24" s="44">
        <v>14</v>
      </c>
      <c r="K24" s="14">
        <f t="shared" si="1"/>
        <v>0.875</v>
      </c>
    </row>
    <row r="25" spans="3:11" ht="18.600000000000001" x14ac:dyDescent="0.4">
      <c r="C25" s="46" t="s">
        <v>21</v>
      </c>
      <c r="D25" s="47"/>
      <c r="E25" s="15" t="s">
        <v>82</v>
      </c>
      <c r="H25" s="10" t="s">
        <v>39</v>
      </c>
      <c r="I25" s="10">
        <v>6</v>
      </c>
      <c r="J25" s="10">
        <v>3.16</v>
      </c>
      <c r="K25" s="14">
        <f>J25*1/I25</f>
        <v>0.52666666666666673</v>
      </c>
    </row>
    <row r="26" spans="3:11" ht="37.200000000000003" x14ac:dyDescent="0.4">
      <c r="C26" s="35" t="s">
        <v>72</v>
      </c>
    </row>
    <row r="27" spans="3:11" ht="17.399999999999999" x14ac:dyDescent="0.35">
      <c r="C27" s="36" t="s">
        <v>73</v>
      </c>
      <c r="D27" s="37" t="s">
        <v>51</v>
      </c>
      <c r="E27" s="38">
        <v>1</v>
      </c>
    </row>
    <row r="28" spans="3:11" ht="17.399999999999999" x14ac:dyDescent="0.35">
      <c r="C28" s="39" t="s">
        <v>74</v>
      </c>
      <c r="D28" s="40" t="s">
        <v>38</v>
      </c>
      <c r="E28" s="40">
        <v>1</v>
      </c>
    </row>
    <row r="29" spans="3:11" ht="18.600000000000001" x14ac:dyDescent="0.4">
      <c r="C29" s="29" t="s">
        <v>21</v>
      </c>
      <c r="D29" s="31"/>
      <c r="E29" s="31">
        <v>3</v>
      </c>
      <c r="J29" t="s">
        <v>83</v>
      </c>
      <c r="K29">
        <v>2</v>
      </c>
    </row>
    <row r="30" spans="3:11" x14ac:dyDescent="0.3">
      <c r="C30" t="s">
        <v>68</v>
      </c>
      <c r="J30" t="s">
        <v>84</v>
      </c>
      <c r="K30">
        <v>2</v>
      </c>
    </row>
    <row r="31" spans="3:11" ht="18.600000000000001" x14ac:dyDescent="0.4">
      <c r="C31" s="29" t="s">
        <v>52</v>
      </c>
      <c r="D31" s="30" t="s">
        <v>41</v>
      </c>
      <c r="E31" s="31">
        <v>1.5</v>
      </c>
      <c r="J31" t="s">
        <v>85</v>
      </c>
      <c r="K31">
        <v>5</v>
      </c>
    </row>
    <row r="32" spans="3:11" ht="18.600000000000001" x14ac:dyDescent="0.4">
      <c r="C32" s="32" t="s">
        <v>69</v>
      </c>
      <c r="D32" s="33" t="s">
        <v>70</v>
      </c>
      <c r="E32" s="33">
        <v>1</v>
      </c>
    </row>
    <row r="33" spans="3:5" ht="37.200000000000003" x14ac:dyDescent="0.4">
      <c r="C33" s="32" t="s">
        <v>71</v>
      </c>
      <c r="D33" s="34" t="s">
        <v>70</v>
      </c>
      <c r="E33" s="34">
        <v>1</v>
      </c>
    </row>
    <row r="34" spans="3:5" ht="18.600000000000001" x14ac:dyDescent="0.4">
      <c r="C34" s="29" t="s">
        <v>21</v>
      </c>
      <c r="D34" s="31"/>
      <c r="E34" s="31">
        <v>3.5</v>
      </c>
    </row>
    <row r="35" spans="3:5" ht="34.799999999999997" x14ac:dyDescent="0.4">
      <c r="C35" s="41" t="s">
        <v>76</v>
      </c>
      <c r="D35" s="37" t="s">
        <v>51</v>
      </c>
      <c r="E35" s="38">
        <v>4.4000000000000004</v>
      </c>
    </row>
    <row r="36" spans="3:5" ht="34.799999999999997" x14ac:dyDescent="0.35">
      <c r="C36" s="36" t="s">
        <v>77</v>
      </c>
    </row>
    <row r="37" spans="3:5" ht="18.600000000000001" x14ac:dyDescent="0.4">
      <c r="C37" s="35" t="s">
        <v>78</v>
      </c>
      <c r="D37" s="37" t="s">
        <v>38</v>
      </c>
      <c r="E37" s="38">
        <v>0</v>
      </c>
    </row>
    <row r="38" spans="3:5" ht="17.399999999999999" x14ac:dyDescent="0.35">
      <c r="C38" s="36" t="s">
        <v>79</v>
      </c>
      <c r="D38" s="40" t="s">
        <v>41</v>
      </c>
      <c r="E38" s="40">
        <v>1.5</v>
      </c>
    </row>
    <row r="39" spans="3:5" ht="17.399999999999999" x14ac:dyDescent="0.35">
      <c r="C39" s="39" t="s">
        <v>80</v>
      </c>
      <c r="D39" s="42" t="s">
        <v>41</v>
      </c>
      <c r="E39" s="42">
        <v>2</v>
      </c>
    </row>
    <row r="40" spans="3:5" ht="17.399999999999999" x14ac:dyDescent="0.35">
      <c r="C40" s="39" t="s">
        <v>81</v>
      </c>
      <c r="E40">
        <v>3.5</v>
      </c>
    </row>
    <row r="41" spans="3:5" ht="17.399999999999999" x14ac:dyDescent="0.35">
      <c r="C41" s="43" t="s">
        <v>75</v>
      </c>
    </row>
  </sheetData>
  <mergeCells count="4">
    <mergeCell ref="C7:D7"/>
    <mergeCell ref="C13:D13"/>
    <mergeCell ref="C19:D19"/>
    <mergeCell ref="C25:D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sanchez</dc:creator>
  <cp:lastModifiedBy>oscar sanchez</cp:lastModifiedBy>
  <dcterms:created xsi:type="dcterms:W3CDTF">2017-07-18T16:11:45Z</dcterms:created>
  <dcterms:modified xsi:type="dcterms:W3CDTF">2017-08-03T10:48:14Z</dcterms:modified>
</cp:coreProperties>
</file>