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b\Documents\tfg\Documentacion\"/>
    </mc:Choice>
  </mc:AlternateContent>
  <bookViews>
    <workbookView xWindow="0" yWindow="0" windowWidth="28800" windowHeight="13668" activeTab="1"/>
  </bookViews>
  <sheets>
    <sheet name="Hoja1" sheetId="1" r:id="rId1"/>
    <sheet name="Hoja2" sheetId="2" r:id="rId2"/>
    <sheet name="Hoja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2" l="1"/>
  <c r="K27" i="2"/>
  <c r="K26" i="2"/>
  <c r="K25" i="2"/>
  <c r="K24" i="2"/>
  <c r="K23" i="2"/>
  <c r="K22" i="2"/>
  <c r="K21" i="2"/>
  <c r="K20" i="2"/>
  <c r="M13" i="3" l="1"/>
  <c r="K9" i="2" l="1"/>
  <c r="K10" i="2"/>
  <c r="K11" i="2"/>
  <c r="K12" i="2"/>
  <c r="K13" i="2"/>
  <c r="K14" i="2"/>
  <c r="K15" i="2"/>
  <c r="K16" i="2"/>
  <c r="K8" i="2"/>
  <c r="J17" i="2"/>
  <c r="I17" i="2"/>
  <c r="I13" i="3" l="1"/>
  <c r="K13" i="3"/>
  <c r="L13" i="3"/>
  <c r="J13" i="3"/>
  <c r="N12" i="3"/>
  <c r="O12" i="3" s="1"/>
  <c r="E12" i="3" s="1"/>
  <c r="N11" i="3"/>
  <c r="O11" i="3" s="1"/>
  <c r="E11" i="3" s="1"/>
  <c r="N10" i="3"/>
  <c r="O10" i="3" s="1"/>
  <c r="E10" i="3" s="1"/>
  <c r="N8" i="3"/>
  <c r="O8" i="3" s="1"/>
  <c r="E8" i="3" s="1"/>
  <c r="N9" i="3"/>
  <c r="O9" i="3" s="1"/>
  <c r="E9" i="3" s="1"/>
  <c r="N7" i="3"/>
  <c r="O7" i="3" s="1"/>
  <c r="E7" i="3" s="1"/>
  <c r="N6" i="3"/>
  <c r="O6" i="3" s="1"/>
  <c r="E6" i="3" s="1"/>
  <c r="N5" i="3"/>
  <c r="O5" i="3" s="1"/>
  <c r="E5" i="3" s="1"/>
  <c r="E13" i="3" l="1"/>
  <c r="O13" i="3"/>
  <c r="O14" i="3" s="1"/>
  <c r="N13" i="3"/>
  <c r="B39" i="1"/>
  <c r="B27" i="1"/>
  <c r="B15" i="1"/>
</calcChain>
</file>

<file path=xl/sharedStrings.xml><?xml version="1.0" encoding="utf-8"?>
<sst xmlns="http://schemas.openxmlformats.org/spreadsheetml/2006/main" count="152" uniqueCount="88">
  <si>
    <t>Sujeto 1</t>
  </si>
  <si>
    <t>Sujeto 2</t>
  </si>
  <si>
    <t>Sujeto 3</t>
  </si>
  <si>
    <t>Sujeto 4</t>
  </si>
  <si>
    <t>Sujeto 5</t>
  </si>
  <si>
    <t>Sujeto 6</t>
  </si>
  <si>
    <t>Sujeto 7</t>
  </si>
  <si>
    <t>Sujeto 8</t>
  </si>
  <si>
    <t>TOTAL</t>
  </si>
  <si>
    <t>Tiempo medio</t>
  </si>
  <si>
    <t>SUJETO</t>
  </si>
  <si>
    <t>TEMPO (Horas, segundo, minutos)</t>
  </si>
  <si>
    <t>Sujeto</t>
  </si>
  <si>
    <t xml:space="preserve"> Valoración sencillez (0-10)</t>
  </si>
  <si>
    <t xml:space="preserve"> Valoración guía en el proceso de instalación (0-10)</t>
  </si>
  <si>
    <t>Puntuación media</t>
  </si>
  <si>
    <t>Promedio</t>
  </si>
  <si>
    <t>CRITERIO</t>
  </si>
  <si>
    <t>PUNTUACIÓN MAX-MIN</t>
  </si>
  <si>
    <t>PUNTUACIÓN</t>
  </si>
  <si>
    <t>Requisitos de instalación.</t>
  </si>
  <si>
    <t>0-4</t>
  </si>
  <si>
    <t>Instalación</t>
  </si>
  <si>
    <t>0-2</t>
  </si>
  <si>
    <t>C1</t>
  </si>
  <si>
    <t>Criterio 2: Documentación, tutoriales y comunidad.</t>
  </si>
  <si>
    <t>Documentación, foros y tutoriales oficiales</t>
  </si>
  <si>
    <t>Análisis de tutoriales oficiales</t>
  </si>
  <si>
    <t>0-8</t>
  </si>
  <si>
    <t>Foros y comunidades de desarrolladores</t>
  </si>
  <si>
    <t>0.5</t>
  </si>
  <si>
    <t>Criterio 3: Funcionamiento y dificultad de uso.</t>
  </si>
  <si>
    <t>Funcionamiento General</t>
  </si>
  <si>
    <t>Primeros Pasos: Creación de un pequeño proyecto.</t>
  </si>
  <si>
    <t>Funciones básicas</t>
  </si>
  <si>
    <t>0-12</t>
  </si>
  <si>
    <t>10.15</t>
  </si>
  <si>
    <t>Lógica de programación necesaria</t>
  </si>
  <si>
    <t>20.15</t>
  </si>
  <si>
    <t>Rapidez al inciarse</t>
  </si>
  <si>
    <t>El programa se muestra rápido</t>
  </si>
  <si>
    <t>La interfaz es atractiva</t>
  </si>
  <si>
    <t>Tiene un aspecto cuidado y moderno</t>
  </si>
  <si>
    <t>Puntuación diseño del programa</t>
  </si>
  <si>
    <t>Los iconos representa bien los elementos Y/o funciones</t>
  </si>
  <si>
    <t>A priori parece sencillo de usar</t>
  </si>
  <si>
    <t>Consumo de recursos</t>
  </si>
  <si>
    <t>Concepto</t>
  </si>
  <si>
    <t>Puntuación Máxima</t>
  </si>
  <si>
    <t xml:space="preserve">Puntuación minima </t>
  </si>
  <si>
    <t>MEDIA</t>
  </si>
  <si>
    <t>MEDIA TOTAL</t>
  </si>
  <si>
    <t>Media (Sobre 5)</t>
  </si>
  <si>
    <t xml:space="preserve">TOTAL  </t>
  </si>
  <si>
    <t>Editor Gráfico/Visual</t>
  </si>
  <si>
    <t>Criterio 4: Editor Gráfico/Visual</t>
  </si>
  <si>
    <t>Clave</t>
  </si>
  <si>
    <t>6.15</t>
  </si>
  <si>
    <t>Criterio 5 Escalabilidad</t>
  </si>
  <si>
    <t>Posibilidad de crear funciones y scripts propios y/o lenguaje de programación propio.</t>
  </si>
  <si>
    <t>1.5</t>
  </si>
  <si>
    <t>Add-ons y plug-ins</t>
  </si>
  <si>
    <t>0-6</t>
  </si>
  <si>
    <t> 1.5</t>
  </si>
  <si>
    <t>CRITERIO 6 ESTADO ACTUAL</t>
  </si>
  <si>
    <t>Estado actual</t>
  </si>
  <si>
    <t>Última versión</t>
  </si>
  <si>
    <t>0-1</t>
  </si>
  <si>
    <t>Fecha desde la última actualización.</t>
  </si>
  <si>
    <t xml:space="preserve">Criterio 8: Sistemas operativos soportados y requerimientos. </t>
  </si>
  <si>
    <t>Posibilidades de exportación: Sistemas y plataformas</t>
  </si>
  <si>
    <t>CRITERIO  9 : Licencias</t>
  </si>
  <si>
    <t>Precio de Licencias</t>
  </si>
  <si>
    <t>Modo de prueba o free</t>
  </si>
  <si>
    <t>Precio módulos de exportación</t>
  </si>
  <si>
    <t>total</t>
  </si>
  <si>
    <t>PUNTUACIÓN MÁXIMA</t>
  </si>
  <si>
    <t>Requisitos e instalación</t>
  </si>
  <si>
    <t>Documentación, tutoriales y comunidad.</t>
  </si>
  <si>
    <t>Funcionamiento y dificultad de uso</t>
  </si>
  <si>
    <t>Escalabilidad</t>
  </si>
  <si>
    <t xml:space="preserve">Sistemas operativos soportados y requerimientos. </t>
  </si>
  <si>
    <t>Licencias</t>
  </si>
  <si>
    <t>Resultados profesionales</t>
  </si>
  <si>
    <t>CRITERIO RESULTADOS PROFESIONALES</t>
  </si>
  <si>
    <t>Principales juegos desarrollados.</t>
  </si>
  <si>
    <t>Diferenciación</t>
  </si>
  <si>
    <t>Porcentual por apartados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</si>
</sst>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10" x14ac:knownFonts="1">
    <font>
      <sz val="11"/>
      <color theme="1"/>
      <name val="Calibri"/>
      <family val="2"/>
      <scheme val="minor"/>
    </font>
    <font>
      <sz val="13"/>
      <color rgb="FFFFFFFF"/>
      <name val="Palatino Linotype"/>
      <family val="1"/>
    </font>
    <font>
      <b/>
      <sz val="13"/>
      <color rgb="FFFFFFFF"/>
      <name val="Palatino Linotype"/>
      <family val="1"/>
    </font>
    <font>
      <sz val="13"/>
      <color theme="1"/>
      <name val="Palatino Linotype"/>
      <family val="1"/>
    </font>
    <font>
      <sz val="13"/>
      <color rgb="FFFFFFFF"/>
      <name val="Calibri"/>
      <family val="1"/>
      <charset val="1"/>
      <scheme val="minor"/>
    </font>
    <font>
      <b/>
      <sz val="13"/>
      <color rgb="FFFFFFFF"/>
      <name val="Calibri"/>
      <family val="1"/>
      <charset val="1"/>
      <scheme val="minor"/>
    </font>
    <font>
      <sz val="13"/>
      <color theme="1"/>
      <name val="Calibri"/>
      <family val="1"/>
      <charset val="1"/>
      <scheme val="minor"/>
    </font>
    <font>
      <b/>
      <sz val="12"/>
      <color theme="1"/>
      <name val="Calibri"/>
      <family val="1"/>
      <charset val="1"/>
      <scheme val="minor"/>
    </font>
    <font>
      <sz val="11"/>
      <color theme="1"/>
      <name val="Tahoma"/>
      <family val="2"/>
    </font>
    <font>
      <b/>
      <sz val="12"/>
      <color theme="1"/>
      <name val="Palatino Linotype"/>
      <family val="1"/>
    </font>
  </fonts>
  <fills count="8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0" fontId="0" fillId="0" borderId="1" xfId="0" applyFont="1" applyBorder="1"/>
    <xf numFmtId="0" fontId="0" fillId="0" borderId="0" xfId="0" applyNumberFormat="1"/>
    <xf numFmtId="0" fontId="1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6" fillId="4" borderId="5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5" fillId="2" borderId="2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8" fillId="0" borderId="0" xfId="0" applyFont="1" applyAlignment="1">
      <alignment wrapText="1"/>
    </xf>
    <xf numFmtId="0" fontId="2" fillId="5" borderId="6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2" fillId="5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3" fillId="7" borderId="5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5" fillId="5" borderId="2" xfId="0" applyFont="1" applyFill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6" fillId="6" borderId="5" xfId="0" applyFont="1" applyFill="1" applyBorder="1" applyAlignment="1">
      <alignment wrapText="1"/>
    </xf>
    <xf numFmtId="0" fontId="6" fillId="7" borderId="5" xfId="0" applyFont="1" applyFill="1" applyBorder="1" applyAlignment="1">
      <alignment wrapText="1"/>
    </xf>
    <xf numFmtId="0" fontId="5" fillId="5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10" fontId="0" fillId="0" borderId="0" xfId="0" applyNumberFormat="1"/>
    <xf numFmtId="0" fontId="2" fillId="2" borderId="2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</cellXfs>
  <cellStyles count="1">
    <cellStyle name="Normal" xfId="0" builtinId="0"/>
  </cellStyles>
  <dxfs count="1">
    <dxf>
      <numFmt numFmtId="164" formatCode="[h]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Game Maker Criterios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4EC1-4242-A0C1-0915F00017A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EC1-4242-A0C1-0915F00017AE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EC1-4242-A0C1-0915F00017A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EC1-4242-A0C1-0915F00017A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EC1-4242-A0C1-0915F00017A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EC1-4242-A0C1-0915F00017A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EC1-4242-A0C1-0915F00017A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C1-4242-A0C1-0915F00017A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C1-4242-A0C1-0915F00017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Hoja2!$H$20:$H$28</c:f>
              <c:strCache>
                <c:ptCount val="9"/>
                <c:pt idx="0">
                  <c:v>Licencias</c:v>
                </c:pt>
                <c:pt idx="1">
                  <c:v>Sistemas operativos soportados y requerimientos. </c:v>
                </c:pt>
                <c:pt idx="2">
                  <c:v>Estado actual</c:v>
                </c:pt>
                <c:pt idx="3">
                  <c:v>Resultados profesionales</c:v>
                </c:pt>
                <c:pt idx="4">
                  <c:v>Escalabilidad</c:v>
                </c:pt>
                <c:pt idx="5">
                  <c:v>Editor Gráfico/Visual</c:v>
                </c:pt>
                <c:pt idx="6">
                  <c:v>Funcionamiento y dificultad de uso</c:v>
                </c:pt>
                <c:pt idx="7">
                  <c:v>Documentación, tutoriales y comunidad.</c:v>
                </c:pt>
                <c:pt idx="8">
                  <c:v>Requisitos e instalación</c:v>
                </c:pt>
              </c:strCache>
            </c:strRef>
          </c:cat>
          <c:val>
            <c:numRef>
              <c:f>Hoja2!$K$20:$K$28</c:f>
              <c:numCache>
                <c:formatCode>0.00%</c:formatCode>
                <c:ptCount val="9"/>
                <c:pt idx="0">
                  <c:v>0.5625</c:v>
                </c:pt>
                <c:pt idx="1">
                  <c:v>0.9</c:v>
                </c:pt>
                <c:pt idx="2">
                  <c:v>0.625</c:v>
                </c:pt>
                <c:pt idx="3">
                  <c:v>1</c:v>
                </c:pt>
                <c:pt idx="4">
                  <c:v>1</c:v>
                </c:pt>
                <c:pt idx="5">
                  <c:v>0.83</c:v>
                </c:pt>
                <c:pt idx="6">
                  <c:v>0.84375</c:v>
                </c:pt>
                <c:pt idx="7">
                  <c:v>0.9375</c:v>
                </c:pt>
                <c:pt idx="8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1-4242-A0C1-0915F0001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99762808"/>
        <c:axId val="499763792"/>
      </c:barChart>
      <c:catAx>
        <c:axId val="499762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763792"/>
        <c:crosses val="autoZero"/>
        <c:auto val="1"/>
        <c:lblAlgn val="ctr"/>
        <c:lblOffset val="100"/>
        <c:noMultiLvlLbl val="0"/>
      </c:catAx>
      <c:valAx>
        <c:axId val="499763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76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3040380</xdr:colOff>
      <xdr:row>14</xdr:row>
      <xdr:rowOff>281940</xdr:rowOff>
    </xdr:from>
    <xdr:to>
      <xdr:col>6</xdr:col>
      <xdr:colOff>129540</xdr:colOff>
      <xdr:row>23</xdr:row>
      <xdr:rowOff>205740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3DEBF9-5176-4E09-9EF4-9EBE5C02D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5:B15" totalsRowShown="0">
  <autoFilter ref="A5:B15"/>
  <tableColumns count="2">
    <tableColumn id="1" name="SUJETO"/>
    <tableColumn id="2" name="TEMPO (Horas, segundo, minutos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39"/>
  <sheetViews>
    <sheetView workbookViewId="0">
      <selection activeCell="B19" sqref="B19"/>
    </sheetView>
  </sheetViews>
  <sheetFormatPr baseColWidth="10" defaultRowHeight="14.4" x14ac:dyDescent="0.3"/>
  <cols>
    <col min="1" max="2" width="44.21875" customWidth="1"/>
    <col min="3" max="3" width="36.77734375" customWidth="1"/>
    <col min="4" max="4" width="54.77734375" customWidth="1"/>
  </cols>
  <sheetData>
    <row r="5" spans="1:2" x14ac:dyDescent="0.3">
      <c r="A5" t="s">
        <v>10</v>
      </c>
      <c r="B5" s="1" t="s">
        <v>11</v>
      </c>
    </row>
    <row r="6" spans="1:2" x14ac:dyDescent="0.3">
      <c r="A6" t="s">
        <v>0</v>
      </c>
      <c r="B6" s="1">
        <v>2.8935185185185188E-3</v>
      </c>
    </row>
    <row r="7" spans="1:2" x14ac:dyDescent="0.3">
      <c r="A7" t="s">
        <v>1</v>
      </c>
      <c r="B7" s="1">
        <v>3.0092592592592588E-3</v>
      </c>
    </row>
    <row r="8" spans="1:2" x14ac:dyDescent="0.3">
      <c r="A8" t="s">
        <v>2</v>
      </c>
      <c r="B8" s="1">
        <v>2.6620370370370374E-3</v>
      </c>
    </row>
    <row r="9" spans="1:2" x14ac:dyDescent="0.3">
      <c r="A9" t="s">
        <v>3</v>
      </c>
      <c r="B9" s="1">
        <v>2.6620370370370374E-3</v>
      </c>
    </row>
    <row r="10" spans="1:2" x14ac:dyDescent="0.3">
      <c r="A10" t="s">
        <v>4</v>
      </c>
      <c r="B10" s="1">
        <v>4.0509259259259257E-3</v>
      </c>
    </row>
    <row r="11" spans="1:2" x14ac:dyDescent="0.3">
      <c r="A11" t="s">
        <v>5</v>
      </c>
      <c r="B11" s="1">
        <v>3.9930555555555561E-3</v>
      </c>
    </row>
    <row r="12" spans="1:2" x14ac:dyDescent="0.3">
      <c r="A12" t="s">
        <v>6</v>
      </c>
      <c r="B12" s="1">
        <v>5.4398148148148149E-3</v>
      </c>
    </row>
    <row r="13" spans="1:2" x14ac:dyDescent="0.3">
      <c r="A13" t="s">
        <v>7</v>
      </c>
      <c r="B13" s="1">
        <v>1.736111111111111E-3</v>
      </c>
    </row>
    <row r="14" spans="1:2" x14ac:dyDescent="0.3">
      <c r="B14" s="1"/>
    </row>
    <row r="15" spans="1:2" x14ac:dyDescent="0.3">
      <c r="A15" t="s">
        <v>9</v>
      </c>
      <c r="B15" s="1">
        <f>AVERAGE(B6:B13)</f>
        <v>3.3058449074074075E-3</v>
      </c>
    </row>
    <row r="16" spans="1:2" x14ac:dyDescent="0.3">
      <c r="B16" s="1"/>
    </row>
    <row r="17" spans="1:2" x14ac:dyDescent="0.3">
      <c r="A17" t="s">
        <v>12</v>
      </c>
      <c r="B17" s="1" t="s">
        <v>13</v>
      </c>
    </row>
    <row r="18" spans="1:2" x14ac:dyDescent="0.3">
      <c r="A18" s="2" t="s">
        <v>0</v>
      </c>
      <c r="B18" s="3">
        <v>7</v>
      </c>
    </row>
    <row r="19" spans="1:2" x14ac:dyDescent="0.3">
      <c r="A19" s="2" t="s">
        <v>1</v>
      </c>
      <c r="B19" s="3">
        <v>7</v>
      </c>
    </row>
    <row r="20" spans="1:2" x14ac:dyDescent="0.3">
      <c r="A20" s="2" t="s">
        <v>2</v>
      </c>
      <c r="B20" s="3">
        <v>9</v>
      </c>
    </row>
    <row r="21" spans="1:2" x14ac:dyDescent="0.3">
      <c r="A21" s="2" t="s">
        <v>3</v>
      </c>
      <c r="B21" s="3">
        <v>8</v>
      </c>
    </row>
    <row r="22" spans="1:2" x14ac:dyDescent="0.3">
      <c r="A22" s="2" t="s">
        <v>4</v>
      </c>
      <c r="B22" s="3">
        <v>7</v>
      </c>
    </row>
    <row r="23" spans="1:2" x14ac:dyDescent="0.3">
      <c r="A23" s="2" t="s">
        <v>5</v>
      </c>
      <c r="B23" s="3">
        <v>9</v>
      </c>
    </row>
    <row r="24" spans="1:2" x14ac:dyDescent="0.3">
      <c r="A24" s="2" t="s">
        <v>6</v>
      </c>
      <c r="B24" s="3">
        <v>7</v>
      </c>
    </row>
    <row r="25" spans="1:2" x14ac:dyDescent="0.3">
      <c r="A25" s="2" t="s">
        <v>7</v>
      </c>
      <c r="B25" s="3">
        <v>9</v>
      </c>
    </row>
    <row r="26" spans="1:2" x14ac:dyDescent="0.3">
      <c r="B26" s="3"/>
    </row>
    <row r="27" spans="1:2" x14ac:dyDescent="0.3">
      <c r="A27" t="s">
        <v>16</v>
      </c>
      <c r="B27" s="3">
        <f>AVERAGE(B18:B25)</f>
        <v>7.875</v>
      </c>
    </row>
    <row r="28" spans="1:2" x14ac:dyDescent="0.3">
      <c r="B28" s="1"/>
    </row>
    <row r="29" spans="1:2" x14ac:dyDescent="0.3">
      <c r="A29" t="s">
        <v>12</v>
      </c>
      <c r="B29" s="1" t="s">
        <v>14</v>
      </c>
    </row>
    <row r="30" spans="1:2" x14ac:dyDescent="0.3">
      <c r="A30" s="2" t="s">
        <v>0</v>
      </c>
      <c r="B30" s="3">
        <v>9</v>
      </c>
    </row>
    <row r="31" spans="1:2" x14ac:dyDescent="0.3">
      <c r="A31" s="2" t="s">
        <v>1</v>
      </c>
      <c r="B31" s="3">
        <v>10</v>
      </c>
    </row>
    <row r="32" spans="1:2" x14ac:dyDescent="0.3">
      <c r="A32" s="2" t="s">
        <v>2</v>
      </c>
      <c r="B32" s="3">
        <v>9</v>
      </c>
    </row>
    <row r="33" spans="1:2" x14ac:dyDescent="0.3">
      <c r="A33" s="2" t="s">
        <v>3</v>
      </c>
      <c r="B33" s="3">
        <v>10</v>
      </c>
    </row>
    <row r="34" spans="1:2" x14ac:dyDescent="0.3">
      <c r="A34" s="2" t="s">
        <v>4</v>
      </c>
      <c r="B34" s="3">
        <v>8</v>
      </c>
    </row>
    <row r="35" spans="1:2" x14ac:dyDescent="0.3">
      <c r="A35" s="2" t="s">
        <v>5</v>
      </c>
      <c r="B35" s="3">
        <v>9</v>
      </c>
    </row>
    <row r="36" spans="1:2" x14ac:dyDescent="0.3">
      <c r="A36" s="2" t="s">
        <v>6</v>
      </c>
      <c r="B36" s="3">
        <v>8</v>
      </c>
    </row>
    <row r="37" spans="1:2" x14ac:dyDescent="0.3">
      <c r="A37" s="2" t="s">
        <v>7</v>
      </c>
      <c r="B37" s="3">
        <v>9</v>
      </c>
    </row>
    <row r="39" spans="1:2" x14ac:dyDescent="0.3">
      <c r="A39" t="s">
        <v>15</v>
      </c>
      <c r="B39">
        <f>AVERAGE(B30:B37)</f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44"/>
  <sheetViews>
    <sheetView tabSelected="1" topLeftCell="B13" workbookViewId="0">
      <selection activeCell="H32" sqref="H32"/>
    </sheetView>
  </sheetViews>
  <sheetFormatPr baseColWidth="10" defaultRowHeight="14.4" x14ac:dyDescent="0.3"/>
  <cols>
    <col min="3" max="3" width="46.21875" bestFit="1" customWidth="1"/>
    <col min="4" max="4" width="32.21875" bestFit="1" customWidth="1"/>
    <col min="5" max="5" width="19.109375" bestFit="1" customWidth="1"/>
    <col min="8" max="8" width="24" customWidth="1"/>
    <col min="9" max="9" width="15.6640625" customWidth="1"/>
    <col min="10" max="10" width="14.88671875" customWidth="1"/>
    <col min="11" max="11" width="19.44140625" customWidth="1"/>
  </cols>
  <sheetData>
    <row r="6" spans="3:11" x14ac:dyDescent="0.3">
      <c r="C6" t="s">
        <v>24</v>
      </c>
    </row>
    <row r="7" spans="3:11" ht="30" x14ac:dyDescent="0.4">
      <c r="C7" s="4" t="s">
        <v>17</v>
      </c>
      <c r="D7" s="5" t="s">
        <v>18</v>
      </c>
      <c r="E7" s="6" t="s">
        <v>19</v>
      </c>
      <c r="H7" s="42" t="s">
        <v>17</v>
      </c>
      <c r="I7" s="42" t="s">
        <v>76</v>
      </c>
      <c r="J7" s="42" t="s">
        <v>19</v>
      </c>
      <c r="K7" s="43" t="s">
        <v>87</v>
      </c>
    </row>
    <row r="8" spans="3:11" ht="18.600000000000001" x14ac:dyDescent="0.4">
      <c r="C8" s="7" t="s">
        <v>20</v>
      </c>
      <c r="D8" s="8" t="s">
        <v>21</v>
      </c>
      <c r="E8" s="8">
        <v>4</v>
      </c>
      <c r="H8" s="42" t="s">
        <v>77</v>
      </c>
      <c r="I8" s="42">
        <v>6</v>
      </c>
      <c r="J8" s="42">
        <v>5.16</v>
      </c>
      <c r="K8" s="44">
        <f>J8*1/I8</f>
        <v>0.86</v>
      </c>
    </row>
    <row r="9" spans="3:11" ht="30" x14ac:dyDescent="0.4">
      <c r="C9" s="7" t="s">
        <v>22</v>
      </c>
      <c r="D9" s="9" t="s">
        <v>23</v>
      </c>
      <c r="E9" s="9">
        <v>2</v>
      </c>
      <c r="H9" s="42" t="s">
        <v>78</v>
      </c>
      <c r="I9" s="42">
        <v>16</v>
      </c>
      <c r="J9" s="42">
        <v>15</v>
      </c>
      <c r="K9" s="44">
        <f t="shared" ref="K9:K16" si="0">J9*1/I9</f>
        <v>0.9375</v>
      </c>
    </row>
    <row r="10" spans="3:11" ht="30" x14ac:dyDescent="0.4">
      <c r="C10" s="45" t="s">
        <v>8</v>
      </c>
      <c r="D10" s="46"/>
      <c r="E10" s="8">
        <v>6</v>
      </c>
      <c r="H10" s="42" t="s">
        <v>79</v>
      </c>
      <c r="I10" s="42">
        <v>24</v>
      </c>
      <c r="J10" s="42">
        <v>20.25</v>
      </c>
      <c r="K10" s="44">
        <f t="shared" si="0"/>
        <v>0.84375</v>
      </c>
    </row>
    <row r="11" spans="3:11" x14ac:dyDescent="0.3">
      <c r="C11" t="s">
        <v>25</v>
      </c>
      <c r="H11" s="42" t="s">
        <v>54</v>
      </c>
      <c r="I11" s="42">
        <v>8</v>
      </c>
      <c r="J11" s="42">
        <v>6.64</v>
      </c>
      <c r="K11" s="44">
        <f t="shared" si="0"/>
        <v>0.83</v>
      </c>
    </row>
    <row r="12" spans="3:11" ht="17.399999999999999" x14ac:dyDescent="0.35">
      <c r="C12" s="12" t="s">
        <v>17</v>
      </c>
      <c r="D12" s="13" t="s">
        <v>18</v>
      </c>
      <c r="E12" s="14" t="s">
        <v>19</v>
      </c>
      <c r="H12" s="42" t="s">
        <v>80</v>
      </c>
      <c r="I12" s="42">
        <v>14</v>
      </c>
      <c r="J12" s="42">
        <v>14</v>
      </c>
      <c r="K12" s="44">
        <f t="shared" si="0"/>
        <v>1</v>
      </c>
    </row>
    <row r="13" spans="3:11" ht="17.399999999999999" x14ac:dyDescent="0.35">
      <c r="C13" s="15" t="s">
        <v>26</v>
      </c>
      <c r="D13" s="16" t="s">
        <v>62</v>
      </c>
      <c r="E13" s="16">
        <v>5</v>
      </c>
      <c r="H13" s="42" t="s">
        <v>83</v>
      </c>
      <c r="I13" s="42">
        <v>12</v>
      </c>
      <c r="J13" s="42">
        <v>12</v>
      </c>
      <c r="K13" s="44">
        <f t="shared" si="0"/>
        <v>1</v>
      </c>
    </row>
    <row r="14" spans="3:11" ht="17.399999999999999" x14ac:dyDescent="0.35">
      <c r="C14" s="15" t="s">
        <v>27</v>
      </c>
      <c r="D14" s="17" t="s">
        <v>28</v>
      </c>
      <c r="E14" s="17">
        <v>7</v>
      </c>
      <c r="H14" s="42" t="s">
        <v>65</v>
      </c>
      <c r="I14" s="42">
        <v>4</v>
      </c>
      <c r="J14" s="42">
        <v>2.5</v>
      </c>
      <c r="K14" s="44">
        <f t="shared" si="0"/>
        <v>0.625</v>
      </c>
    </row>
    <row r="15" spans="3:11" ht="43.8" x14ac:dyDescent="0.35">
      <c r="C15" s="15" t="s">
        <v>29</v>
      </c>
      <c r="D15" s="16" t="s">
        <v>23</v>
      </c>
      <c r="E15" s="16" t="s">
        <v>30</v>
      </c>
      <c r="H15" s="42" t="s">
        <v>81</v>
      </c>
      <c r="I15" s="42">
        <v>8</v>
      </c>
      <c r="J15" s="42">
        <v>7.2</v>
      </c>
      <c r="K15" s="44">
        <f t="shared" si="0"/>
        <v>0.9</v>
      </c>
    </row>
    <row r="16" spans="3:11" ht="17.399999999999999" x14ac:dyDescent="0.35">
      <c r="C16" s="47" t="s">
        <v>8</v>
      </c>
      <c r="D16" s="48"/>
      <c r="E16" s="17">
        <v>11</v>
      </c>
      <c r="H16" s="42" t="s">
        <v>82</v>
      </c>
      <c r="I16" s="42">
        <v>8</v>
      </c>
      <c r="J16" s="42">
        <v>4.5</v>
      </c>
      <c r="K16" s="44">
        <f t="shared" si="0"/>
        <v>0.5625</v>
      </c>
    </row>
    <row r="17" spans="3:11" ht="15.6" x14ac:dyDescent="0.3">
      <c r="C17" s="18" t="s">
        <v>31</v>
      </c>
      <c r="H17" s="42" t="s">
        <v>8</v>
      </c>
      <c r="I17" s="42">
        <f>SUM(I8:I16)</f>
        <v>100</v>
      </c>
      <c r="J17" s="42">
        <f>SUM(J8:J16)</f>
        <v>87.25</v>
      </c>
    </row>
    <row r="18" spans="3:11" ht="17.399999999999999" x14ac:dyDescent="0.35">
      <c r="C18" s="19" t="s">
        <v>32</v>
      </c>
      <c r="D18" s="13" t="s">
        <v>21</v>
      </c>
      <c r="E18" s="14">
        <v>4</v>
      </c>
      <c r="H18" s="42"/>
      <c r="I18" s="42"/>
      <c r="J18" s="42"/>
    </row>
    <row r="19" spans="3:11" ht="34.799999999999997" x14ac:dyDescent="0.35">
      <c r="C19" s="15" t="s">
        <v>33</v>
      </c>
      <c r="D19" s="16" t="s">
        <v>21</v>
      </c>
      <c r="E19" s="16">
        <v>3</v>
      </c>
      <c r="H19" s="42"/>
      <c r="I19" s="42"/>
      <c r="J19" s="42"/>
    </row>
    <row r="20" spans="3:11" ht="17.399999999999999" x14ac:dyDescent="0.35">
      <c r="C20" s="15" t="s">
        <v>34</v>
      </c>
      <c r="D20" s="17" t="s">
        <v>35</v>
      </c>
      <c r="E20" s="17" t="s">
        <v>36</v>
      </c>
      <c r="H20" s="42" t="s">
        <v>82</v>
      </c>
      <c r="I20" s="42">
        <v>8</v>
      </c>
      <c r="J20" s="42">
        <v>4.5</v>
      </c>
      <c r="K20" s="44">
        <f t="shared" ref="K20:K27" si="1">J20*1/I20</f>
        <v>0.5625</v>
      </c>
    </row>
    <row r="21" spans="3:11" ht="43.8" x14ac:dyDescent="0.35">
      <c r="C21" s="15" t="s">
        <v>37</v>
      </c>
      <c r="D21" s="16" t="s">
        <v>21</v>
      </c>
      <c r="E21" s="16">
        <v>3</v>
      </c>
      <c r="H21" s="42" t="s">
        <v>81</v>
      </c>
      <c r="I21" s="42">
        <v>8</v>
      </c>
      <c r="J21" s="42">
        <v>7.2</v>
      </c>
      <c r="K21" s="44">
        <f t="shared" si="1"/>
        <v>0.9</v>
      </c>
    </row>
    <row r="22" spans="3:11" ht="17.399999999999999" x14ac:dyDescent="0.35">
      <c r="C22" s="47" t="s">
        <v>8</v>
      </c>
      <c r="D22" s="48"/>
      <c r="E22" s="17" t="s">
        <v>38</v>
      </c>
      <c r="H22" s="42" t="s">
        <v>65</v>
      </c>
      <c r="I22" s="42">
        <v>4</v>
      </c>
      <c r="J22" s="42">
        <v>2.5</v>
      </c>
      <c r="K22" s="44">
        <f t="shared" si="1"/>
        <v>0.625</v>
      </c>
    </row>
    <row r="23" spans="3:11" x14ac:dyDescent="0.3">
      <c r="C23" s="23" t="s">
        <v>55</v>
      </c>
      <c r="H23" s="42" t="s">
        <v>83</v>
      </c>
      <c r="I23" s="42">
        <v>12</v>
      </c>
      <c r="J23" s="42">
        <v>12</v>
      </c>
      <c r="K23" s="44">
        <f t="shared" si="1"/>
        <v>1</v>
      </c>
    </row>
    <row r="24" spans="3:11" ht="18.600000000000001" x14ac:dyDescent="0.4">
      <c r="C24" s="24" t="s">
        <v>54</v>
      </c>
      <c r="D24" s="25" t="s">
        <v>56</v>
      </c>
      <c r="E24" s="26" t="s">
        <v>57</v>
      </c>
      <c r="H24" s="42" t="s">
        <v>80</v>
      </c>
      <c r="I24" s="42">
        <v>14</v>
      </c>
      <c r="J24" s="42">
        <v>14</v>
      </c>
      <c r="K24" s="44">
        <f t="shared" si="1"/>
        <v>1</v>
      </c>
    </row>
    <row r="25" spans="3:11" x14ac:dyDescent="0.3">
      <c r="C25" t="s">
        <v>58</v>
      </c>
      <c r="H25" s="42" t="s">
        <v>54</v>
      </c>
      <c r="I25" s="42">
        <v>8</v>
      </c>
      <c r="J25" s="42">
        <v>6.64</v>
      </c>
      <c r="K25" s="44">
        <f t="shared" si="1"/>
        <v>0.83</v>
      </c>
    </row>
    <row r="26" spans="3:11" ht="55.8" x14ac:dyDescent="0.4">
      <c r="C26" s="10" t="s">
        <v>59</v>
      </c>
      <c r="D26" s="5" t="s">
        <v>28</v>
      </c>
      <c r="E26" s="11" t="s">
        <v>60</v>
      </c>
      <c r="H26" s="42" t="s">
        <v>79</v>
      </c>
      <c r="I26" s="42">
        <v>24</v>
      </c>
      <c r="J26" s="42">
        <v>20.25</v>
      </c>
      <c r="K26" s="44">
        <f t="shared" si="1"/>
        <v>0.84375</v>
      </c>
    </row>
    <row r="27" spans="3:11" ht="30" x14ac:dyDescent="0.4">
      <c r="C27" s="7" t="s">
        <v>61</v>
      </c>
      <c r="D27" s="8" t="s">
        <v>62</v>
      </c>
      <c r="E27" s="8">
        <v>0</v>
      </c>
      <c r="H27" s="42" t="s">
        <v>78</v>
      </c>
      <c r="I27" s="42">
        <v>16</v>
      </c>
      <c r="J27" s="42">
        <v>15</v>
      </c>
      <c r="K27" s="44">
        <f t="shared" si="1"/>
        <v>0.9375</v>
      </c>
    </row>
    <row r="28" spans="3:11" ht="18.600000000000001" x14ac:dyDescent="0.4">
      <c r="C28" s="45" t="s">
        <v>8</v>
      </c>
      <c r="D28" s="46"/>
      <c r="E28" s="9" t="s">
        <v>63</v>
      </c>
      <c r="H28" s="42" t="s">
        <v>77</v>
      </c>
      <c r="I28" s="42">
        <v>6</v>
      </c>
      <c r="J28" s="42">
        <v>5.16</v>
      </c>
      <c r="K28" s="44">
        <f>J28*1/I28</f>
        <v>0.86</v>
      </c>
    </row>
    <row r="29" spans="3:11" x14ac:dyDescent="0.3">
      <c r="C29" t="s">
        <v>64</v>
      </c>
    </row>
    <row r="30" spans="3:11" ht="18.600000000000001" x14ac:dyDescent="0.4">
      <c r="C30" s="27" t="s">
        <v>65</v>
      </c>
      <c r="D30" s="28" t="s">
        <v>23</v>
      </c>
      <c r="E30" s="29">
        <v>2</v>
      </c>
    </row>
    <row r="31" spans="3:11" ht="18.600000000000001" x14ac:dyDescent="0.4">
      <c r="C31" s="30" t="s">
        <v>66</v>
      </c>
      <c r="D31" s="31" t="s">
        <v>67</v>
      </c>
      <c r="E31" s="31">
        <v>1</v>
      </c>
    </row>
    <row r="32" spans="3:11" ht="18.600000000000001" x14ac:dyDescent="0.4">
      <c r="C32" s="30" t="s">
        <v>68</v>
      </c>
      <c r="D32" s="32" t="s">
        <v>67</v>
      </c>
      <c r="E32" s="32">
        <v>1</v>
      </c>
    </row>
    <row r="33" spans="3:5" ht="18.600000000000001" x14ac:dyDescent="0.4">
      <c r="C33" s="27" t="s">
        <v>8</v>
      </c>
      <c r="D33" s="29"/>
      <c r="E33" s="29">
        <v>4</v>
      </c>
    </row>
    <row r="34" spans="3:5" ht="37.200000000000003" x14ac:dyDescent="0.4">
      <c r="C34" s="37" t="s">
        <v>84</v>
      </c>
    </row>
    <row r="35" spans="3:5" ht="17.399999999999999" x14ac:dyDescent="0.35">
      <c r="C35" s="34" t="s">
        <v>85</v>
      </c>
      <c r="D35" s="35" t="s">
        <v>28</v>
      </c>
      <c r="E35" s="36">
        <v>0</v>
      </c>
    </row>
    <row r="36" spans="3:5" ht="17.399999999999999" x14ac:dyDescent="0.35">
      <c r="C36" s="38" t="s">
        <v>86</v>
      </c>
      <c r="D36" s="39" t="s">
        <v>21</v>
      </c>
      <c r="E36" s="39">
        <v>2</v>
      </c>
    </row>
    <row r="37" spans="3:5" ht="17.399999999999999" x14ac:dyDescent="0.4">
      <c r="C37" s="33" t="s">
        <v>75</v>
      </c>
      <c r="E37">
        <v>2</v>
      </c>
    </row>
    <row r="38" spans="3:5" ht="34.799999999999997" x14ac:dyDescent="0.4">
      <c r="C38" s="33" t="s">
        <v>69</v>
      </c>
    </row>
    <row r="39" spans="3:5" ht="34.799999999999997" x14ac:dyDescent="0.35">
      <c r="C39" s="34" t="s">
        <v>70</v>
      </c>
      <c r="D39" s="35" t="s">
        <v>28</v>
      </c>
      <c r="E39" s="36">
        <v>4</v>
      </c>
    </row>
    <row r="40" spans="3:5" ht="18.600000000000001" x14ac:dyDescent="0.4">
      <c r="C40" s="37" t="s">
        <v>71</v>
      </c>
    </row>
    <row r="41" spans="3:5" ht="17.399999999999999" x14ac:dyDescent="0.35">
      <c r="C41" s="34" t="s">
        <v>72</v>
      </c>
      <c r="D41" s="35" t="s">
        <v>21</v>
      </c>
      <c r="E41" s="36">
        <v>4</v>
      </c>
    </row>
    <row r="42" spans="3:5" ht="17.399999999999999" x14ac:dyDescent="0.35">
      <c r="C42" s="38" t="s">
        <v>73</v>
      </c>
      <c r="D42" s="39" t="s">
        <v>23</v>
      </c>
      <c r="E42" s="39">
        <v>2</v>
      </c>
    </row>
    <row r="43" spans="3:5" ht="17.399999999999999" x14ac:dyDescent="0.35">
      <c r="C43" s="38" t="s">
        <v>74</v>
      </c>
      <c r="D43" s="40" t="s">
        <v>23</v>
      </c>
      <c r="E43" s="40">
        <v>2</v>
      </c>
    </row>
    <row r="44" spans="3:5" ht="17.399999999999999" x14ac:dyDescent="0.35">
      <c r="C44" s="41" t="s">
        <v>75</v>
      </c>
      <c r="E44">
        <v>8</v>
      </c>
    </row>
  </sheetData>
  <mergeCells count="4">
    <mergeCell ref="C10:D10"/>
    <mergeCell ref="C16:D16"/>
    <mergeCell ref="C22:D22"/>
    <mergeCell ref="C28:D2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4"/>
  <sheetViews>
    <sheetView topLeftCell="A4" workbookViewId="0">
      <selection activeCell="D13" sqref="D13"/>
    </sheetView>
  </sheetViews>
  <sheetFormatPr baseColWidth="10" defaultRowHeight="14.4" x14ac:dyDescent="0.3"/>
  <cols>
    <col min="2" max="2" width="39.33203125" customWidth="1"/>
    <col min="3" max="3" width="13" customWidth="1"/>
    <col min="4" max="4" width="13.44140625" customWidth="1"/>
    <col min="5" max="5" width="9.33203125" customWidth="1"/>
    <col min="7" max="7" width="25.21875" customWidth="1"/>
    <col min="8" max="8" width="23.6640625" customWidth="1"/>
    <col min="9" max="9" width="6" customWidth="1"/>
    <col min="10" max="10" width="6.109375" customWidth="1"/>
    <col min="11" max="11" width="5.109375" customWidth="1"/>
    <col min="12" max="12" width="4.109375" customWidth="1"/>
    <col min="13" max="13" width="6.5546875" customWidth="1"/>
    <col min="14" max="14" width="7.109375" customWidth="1"/>
    <col min="15" max="15" width="8.88671875" customWidth="1"/>
  </cols>
  <sheetData>
    <row r="4" spans="2:15" ht="28.8" x14ac:dyDescent="0.3">
      <c r="B4" s="21" t="s">
        <v>47</v>
      </c>
      <c r="C4" s="21" t="s">
        <v>48</v>
      </c>
      <c r="D4" s="21" t="s">
        <v>49</v>
      </c>
      <c r="E4" s="21" t="s">
        <v>52</v>
      </c>
      <c r="H4" t="s">
        <v>47</v>
      </c>
      <c r="I4">
        <v>1</v>
      </c>
      <c r="J4">
        <v>2</v>
      </c>
      <c r="K4">
        <v>3</v>
      </c>
      <c r="L4">
        <v>4</v>
      </c>
      <c r="M4">
        <v>5</v>
      </c>
      <c r="N4" t="s">
        <v>8</v>
      </c>
      <c r="O4" t="s">
        <v>50</v>
      </c>
    </row>
    <row r="5" spans="2:15" x14ac:dyDescent="0.3">
      <c r="B5" s="21" t="s">
        <v>39</v>
      </c>
      <c r="C5" s="22">
        <v>4</v>
      </c>
      <c r="D5" s="21">
        <v>2</v>
      </c>
      <c r="E5" s="21">
        <f t="shared" ref="E5:E12" si="0">O5</f>
        <v>2.875</v>
      </c>
      <c r="H5" s="20" t="s">
        <v>39</v>
      </c>
      <c r="I5">
        <v>0</v>
      </c>
      <c r="J5">
        <v>2</v>
      </c>
      <c r="K5">
        <v>5</v>
      </c>
      <c r="L5">
        <v>1</v>
      </c>
      <c r="M5">
        <v>0</v>
      </c>
      <c r="N5">
        <f>SUM((I5*I4)+(J5*J4)+(K5*K4)+(L5*L4)+(M5*M4))</f>
        <v>23</v>
      </c>
      <c r="O5">
        <f t="shared" ref="O5:O12" si="1">N5/8</f>
        <v>2.875</v>
      </c>
    </row>
    <row r="6" spans="2:15" ht="28.8" x14ac:dyDescent="0.3">
      <c r="B6" s="21" t="s">
        <v>40</v>
      </c>
      <c r="C6" s="22">
        <v>4</v>
      </c>
      <c r="D6" s="21">
        <v>3</v>
      </c>
      <c r="E6" s="21">
        <f t="shared" si="0"/>
        <v>3.875</v>
      </c>
      <c r="H6" s="20" t="s">
        <v>40</v>
      </c>
      <c r="I6">
        <v>0</v>
      </c>
      <c r="J6">
        <v>0</v>
      </c>
      <c r="K6">
        <v>1</v>
      </c>
      <c r="L6">
        <v>7</v>
      </c>
      <c r="M6">
        <v>0</v>
      </c>
      <c r="N6">
        <f>SUM((I6*I4)+(J6*J4)+(K6*K4)+(L6*L4)+(M6*M4))</f>
        <v>31</v>
      </c>
      <c r="O6">
        <f t="shared" si="1"/>
        <v>3.875</v>
      </c>
    </row>
    <row r="7" spans="2:15" x14ac:dyDescent="0.3">
      <c r="B7" s="21" t="s">
        <v>41</v>
      </c>
      <c r="C7" s="22">
        <v>5</v>
      </c>
      <c r="D7" s="21">
        <v>4</v>
      </c>
      <c r="E7" s="21">
        <f t="shared" si="0"/>
        <v>4.375</v>
      </c>
      <c r="H7" s="20" t="s">
        <v>41</v>
      </c>
      <c r="I7">
        <v>0</v>
      </c>
      <c r="J7">
        <v>0</v>
      </c>
      <c r="K7">
        <v>0</v>
      </c>
      <c r="L7">
        <v>5</v>
      </c>
      <c r="M7">
        <v>3</v>
      </c>
      <c r="N7">
        <f>SUM((I7*I4)+(J7*J4)+(K7*K4)+(L7*L4)+(M7*M4))</f>
        <v>35</v>
      </c>
      <c r="O7">
        <f t="shared" si="1"/>
        <v>4.375</v>
      </c>
    </row>
    <row r="8" spans="2:15" ht="28.8" x14ac:dyDescent="0.3">
      <c r="B8" s="21" t="s">
        <v>42</v>
      </c>
      <c r="C8" s="22">
        <v>5</v>
      </c>
      <c r="D8" s="21">
        <v>4</v>
      </c>
      <c r="E8" s="21">
        <f t="shared" si="0"/>
        <v>4.625</v>
      </c>
      <c r="H8" s="20" t="s">
        <v>42</v>
      </c>
      <c r="I8">
        <v>0</v>
      </c>
      <c r="J8">
        <v>0</v>
      </c>
      <c r="K8">
        <v>0</v>
      </c>
      <c r="L8">
        <v>3</v>
      </c>
      <c r="M8">
        <v>5</v>
      </c>
      <c r="N8">
        <f>SUM((I8*I4)+(J8*J4)+(K8*K4)+(L8*L4)+(M8*M4))</f>
        <v>37</v>
      </c>
      <c r="O8">
        <f t="shared" si="1"/>
        <v>4.625</v>
      </c>
    </row>
    <row r="9" spans="2:15" ht="28.8" x14ac:dyDescent="0.3">
      <c r="B9" s="21" t="s">
        <v>43</v>
      </c>
      <c r="C9" s="22">
        <v>5</v>
      </c>
      <c r="D9" s="21">
        <v>4</v>
      </c>
      <c r="E9" s="21">
        <f t="shared" si="0"/>
        <v>4.5</v>
      </c>
      <c r="H9" s="20" t="s">
        <v>43</v>
      </c>
      <c r="J9">
        <v>0</v>
      </c>
      <c r="K9">
        <v>0</v>
      </c>
      <c r="L9">
        <v>4</v>
      </c>
      <c r="M9">
        <v>4</v>
      </c>
      <c r="N9">
        <f>SUM((I9*I4)+(J9*J4)+(K9*K4)+(L9*L4)+(M9*M4))</f>
        <v>36</v>
      </c>
      <c r="O9">
        <f t="shared" si="1"/>
        <v>4.5</v>
      </c>
    </row>
    <row r="10" spans="2:15" ht="43.2" x14ac:dyDescent="0.3">
      <c r="B10" s="21" t="s">
        <v>44</v>
      </c>
      <c r="C10" s="22">
        <v>5</v>
      </c>
      <c r="D10" s="21">
        <v>3</v>
      </c>
      <c r="E10" s="21">
        <f t="shared" si="0"/>
        <v>4.625</v>
      </c>
      <c r="H10" s="20" t="s">
        <v>44</v>
      </c>
      <c r="I10">
        <v>0</v>
      </c>
      <c r="J10">
        <v>0</v>
      </c>
      <c r="K10">
        <v>1</v>
      </c>
      <c r="L10">
        <v>1</v>
      </c>
      <c r="M10">
        <v>6</v>
      </c>
      <c r="N10">
        <f>SUM((I10*I4)+(J10*J4)+(K10*K4)+(L10*L4)+(M10*M4))</f>
        <v>37</v>
      </c>
      <c r="O10">
        <f t="shared" si="1"/>
        <v>4.625</v>
      </c>
    </row>
    <row r="11" spans="2:15" ht="28.8" x14ac:dyDescent="0.3">
      <c r="B11" s="21" t="s">
        <v>45</v>
      </c>
      <c r="C11" s="22">
        <v>5</v>
      </c>
      <c r="D11" s="21">
        <v>4</v>
      </c>
      <c r="E11" s="21">
        <f t="shared" si="0"/>
        <v>3.5</v>
      </c>
      <c r="H11" s="20" t="s">
        <v>45</v>
      </c>
      <c r="I11">
        <v>0</v>
      </c>
      <c r="J11">
        <v>0</v>
      </c>
      <c r="K11">
        <v>5</v>
      </c>
      <c r="L11">
        <v>2</v>
      </c>
      <c r="M11">
        <v>1</v>
      </c>
      <c r="N11">
        <f>SUM((I11*I4)+(J11*J4)+(K11*K4)+(L11*L4)+(M11*M4))</f>
        <v>28</v>
      </c>
      <c r="O11">
        <f t="shared" si="1"/>
        <v>3.5</v>
      </c>
    </row>
    <row r="12" spans="2:15" x14ac:dyDescent="0.3">
      <c r="B12" s="21" t="s">
        <v>46</v>
      </c>
      <c r="C12" s="22">
        <v>5</v>
      </c>
      <c r="D12" s="21">
        <v>4</v>
      </c>
      <c r="E12" s="21">
        <f t="shared" si="0"/>
        <v>4.875</v>
      </c>
      <c r="H12" s="20" t="s">
        <v>46</v>
      </c>
      <c r="I12">
        <v>0</v>
      </c>
      <c r="J12">
        <v>0</v>
      </c>
      <c r="K12">
        <v>0</v>
      </c>
      <c r="L12">
        <v>1</v>
      </c>
      <c r="M12">
        <v>7</v>
      </c>
      <c r="N12">
        <f>SUM((I12*I4)+(J12*J4)+(K12*K4)+(L12*L4)+(M12*M4))</f>
        <v>39</v>
      </c>
      <c r="O12">
        <f t="shared" si="1"/>
        <v>4.875</v>
      </c>
    </row>
    <row r="13" spans="2:15" x14ac:dyDescent="0.3">
      <c r="B13" s="21" t="s">
        <v>51</v>
      </c>
      <c r="E13" s="21">
        <f>SUM(E5:E12)/8</f>
        <v>4.15625</v>
      </c>
      <c r="H13" s="20" t="s">
        <v>53</v>
      </c>
      <c r="I13">
        <f t="shared" ref="I13:O13" si="2">SUM(I5:I12)</f>
        <v>0</v>
      </c>
      <c r="J13">
        <f t="shared" si="2"/>
        <v>2</v>
      </c>
      <c r="K13">
        <f t="shared" si="2"/>
        <v>12</v>
      </c>
      <c r="L13">
        <f t="shared" si="2"/>
        <v>24</v>
      </c>
      <c r="M13">
        <f t="shared" si="2"/>
        <v>26</v>
      </c>
      <c r="N13">
        <f t="shared" si="2"/>
        <v>266</v>
      </c>
      <c r="O13">
        <f t="shared" si="2"/>
        <v>33.25</v>
      </c>
    </row>
    <row r="14" spans="2:15" x14ac:dyDescent="0.3">
      <c r="H14" s="20" t="s">
        <v>50</v>
      </c>
      <c r="O14">
        <f>O13/8</f>
        <v>4.15625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sanchez</dc:creator>
  <cp:lastModifiedBy>oscar sanchez</cp:lastModifiedBy>
  <dcterms:created xsi:type="dcterms:W3CDTF">2017-07-15T09:08:21Z</dcterms:created>
  <dcterms:modified xsi:type="dcterms:W3CDTF">2017-08-03T11:08:54Z</dcterms:modified>
</cp:coreProperties>
</file>