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mad\Desktop\"/>
    </mc:Choice>
  </mc:AlternateContent>
  <bookViews>
    <workbookView xWindow="0" yWindow="0" windowWidth="20490" windowHeight="7755" firstSheet="1" activeTab="1"/>
  </bookViews>
  <sheets>
    <sheet name="Accidentabilidad 2020" sheetId="1" state="hidden" r:id="rId1"/>
    <sheet name="Anual" sheetId="2" r:id="rId2"/>
    <sheet name="Hoja1" sheetId="3" r:id="rId3"/>
  </sheets>
  <definedNames>
    <definedName name="_xlnm._FilterDatabase" localSheetId="0" hidden="1">'Accidentabilidad 2020'!#REF!</definedName>
    <definedName name="_xlnm.Print_Area" localSheetId="0">'Accidentabilidad 2020'!#REF!</definedName>
    <definedName name="_xlnm.Print_Area" localSheetId="1">Anual!$A$1:$U$35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H24" i="2"/>
  <c r="I24" i="2"/>
  <c r="J24" i="2"/>
  <c r="K24" i="2"/>
  <c r="L24" i="2"/>
  <c r="M24" i="2"/>
  <c r="N24" i="2"/>
  <c r="O24" i="2"/>
  <c r="P24" i="2"/>
  <c r="Q24" i="2"/>
  <c r="F24" i="2"/>
  <c r="E11" i="2" l="1"/>
  <c r="L12" i="1" l="1"/>
  <c r="K12" i="1"/>
  <c r="J12" i="1"/>
  <c r="I12" i="1"/>
  <c r="H12" i="1"/>
  <c r="G12" i="1"/>
  <c r="F12" i="1"/>
  <c r="E12" i="1"/>
  <c r="D12" i="1"/>
  <c r="C12" i="1"/>
  <c r="B12" i="1"/>
  <c r="A12" i="1"/>
  <c r="L10" i="1"/>
  <c r="K10" i="1"/>
  <c r="J10" i="1"/>
  <c r="I10" i="1"/>
  <c r="H10" i="1"/>
  <c r="G10" i="1"/>
  <c r="F10" i="1"/>
  <c r="E10" i="1"/>
  <c r="D10" i="1"/>
  <c r="C10" i="1"/>
  <c r="B10" i="1"/>
  <c r="A10" i="1"/>
  <c r="L9" i="1"/>
  <c r="L8" i="1"/>
  <c r="K9" i="1"/>
  <c r="K8" i="1"/>
  <c r="J9" i="1"/>
  <c r="J8" i="1"/>
  <c r="I9" i="1"/>
  <c r="I8" i="1"/>
  <c r="H9" i="1"/>
  <c r="H8" i="1"/>
  <c r="G9" i="1"/>
  <c r="G8" i="1"/>
  <c r="F9" i="1"/>
  <c r="F8" i="1"/>
  <c r="E9" i="1"/>
  <c r="E8" i="1"/>
  <c r="D9" i="1"/>
  <c r="D8" i="1"/>
  <c r="C9" i="1"/>
  <c r="C8" i="1"/>
  <c r="B9" i="1"/>
  <c r="B8" i="1"/>
  <c r="A9" i="1"/>
  <c r="A8" i="1"/>
  <c r="L52" i="1"/>
  <c r="L51" i="1"/>
  <c r="L50" i="1"/>
  <c r="L49" i="1"/>
  <c r="K52" i="1"/>
  <c r="K51" i="1"/>
  <c r="K50" i="1"/>
  <c r="K49" i="1"/>
  <c r="J52" i="1"/>
  <c r="J51" i="1"/>
  <c r="J50" i="1"/>
  <c r="J49" i="1"/>
  <c r="I52" i="1"/>
  <c r="I51" i="1"/>
  <c r="I50" i="1"/>
  <c r="I49" i="1"/>
  <c r="H52" i="1"/>
  <c r="H51" i="1"/>
  <c r="H50" i="1"/>
  <c r="H49" i="1"/>
  <c r="G52" i="1"/>
  <c r="G51" i="1"/>
  <c r="G50" i="1"/>
  <c r="G49" i="1"/>
  <c r="F52" i="1"/>
  <c r="F51" i="1"/>
  <c r="F50" i="1"/>
  <c r="F49" i="1"/>
  <c r="E52" i="1"/>
  <c r="E51" i="1"/>
  <c r="E50" i="1"/>
  <c r="E49" i="1"/>
  <c r="D52" i="1"/>
  <c r="D51" i="1"/>
  <c r="D50" i="1"/>
  <c r="D49" i="1"/>
  <c r="C52" i="1"/>
  <c r="C51" i="1"/>
  <c r="C50" i="1"/>
  <c r="C49" i="1"/>
  <c r="B52" i="1"/>
  <c r="B51" i="1"/>
  <c r="B50" i="1"/>
  <c r="B49" i="1"/>
  <c r="A52" i="1"/>
  <c r="A51" i="1"/>
  <c r="A50" i="1"/>
  <c r="A49" i="1"/>
  <c r="L21" i="1" l="1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L22" i="1"/>
  <c r="G22" i="1"/>
  <c r="A22" i="1"/>
  <c r="J24" i="1"/>
  <c r="I24" i="1"/>
  <c r="G24" i="1"/>
  <c r="D24" i="1"/>
  <c r="C11" i="1"/>
  <c r="A24" i="1"/>
  <c r="L24" i="1"/>
  <c r="K24" i="1"/>
  <c r="H24" i="1"/>
  <c r="F24" i="1"/>
  <c r="E24" i="1"/>
  <c r="B24" i="1"/>
  <c r="L23" i="1"/>
  <c r="K23" i="1"/>
  <c r="J23" i="1"/>
  <c r="H23" i="1"/>
  <c r="F23" i="1"/>
  <c r="E23" i="1"/>
  <c r="D23" i="1"/>
  <c r="B23" i="1"/>
  <c r="K22" i="1"/>
  <c r="J22" i="1"/>
  <c r="H22" i="1"/>
  <c r="F22" i="1"/>
  <c r="E22" i="1"/>
  <c r="D22" i="1"/>
  <c r="B22" i="1"/>
  <c r="K21" i="1"/>
  <c r="J21" i="1"/>
  <c r="H21" i="1"/>
  <c r="F21" i="1"/>
  <c r="E21" i="1"/>
  <c r="D21" i="1"/>
  <c r="B21" i="1"/>
  <c r="L11" i="1"/>
  <c r="B11" i="1"/>
  <c r="D11" i="1"/>
  <c r="D6" i="1" s="1"/>
  <c r="E11" i="1"/>
  <c r="F11" i="1"/>
  <c r="J11" i="1"/>
  <c r="K11" i="1"/>
  <c r="L5" i="1" l="1"/>
  <c r="J7" i="1"/>
  <c r="L4" i="1"/>
  <c r="F5" i="1"/>
  <c r="D7" i="1"/>
  <c r="C7" i="1"/>
  <c r="C6" i="1"/>
  <c r="H11" i="1"/>
  <c r="H7" i="1" s="1"/>
  <c r="F7" i="1"/>
  <c r="B5" i="1"/>
  <c r="I5" i="1"/>
  <c r="C4" i="1"/>
  <c r="G11" i="1"/>
  <c r="G7" i="1" s="1"/>
  <c r="K7" i="1"/>
  <c r="E7" i="1"/>
  <c r="H5" i="1"/>
  <c r="C21" i="1"/>
  <c r="I21" i="1"/>
  <c r="C22" i="1"/>
  <c r="I22" i="1"/>
  <c r="C23" i="1"/>
  <c r="I23" i="1"/>
  <c r="C24" i="1"/>
  <c r="G5" i="1"/>
  <c r="E5" i="1"/>
  <c r="H4" i="1"/>
  <c r="B4" i="1"/>
  <c r="B7" i="1"/>
  <c r="K5" i="1"/>
  <c r="I11" i="1"/>
  <c r="I6" i="1" s="1"/>
  <c r="G4" i="1"/>
  <c r="J6" i="1"/>
  <c r="A21" i="1"/>
  <c r="G21" i="1"/>
  <c r="A23" i="1"/>
  <c r="G23" i="1"/>
  <c r="L6" i="1"/>
  <c r="F6" i="1"/>
  <c r="K6" i="1"/>
  <c r="E6" i="1"/>
  <c r="B6" i="1"/>
  <c r="F4" i="1"/>
  <c r="J4" i="1"/>
  <c r="D4" i="1"/>
  <c r="L7" i="1"/>
  <c r="J5" i="1"/>
  <c r="D5" i="1"/>
  <c r="F16" i="2"/>
  <c r="F17" i="2"/>
  <c r="F18" i="2"/>
  <c r="F19" i="2"/>
  <c r="E10" i="2"/>
  <c r="E9" i="2"/>
  <c r="G6" i="1" l="1"/>
  <c r="K4" i="1"/>
  <c r="E7" i="2"/>
  <c r="E4" i="1"/>
  <c r="C5" i="1"/>
  <c r="I7" i="1"/>
  <c r="H6" i="1"/>
  <c r="I4" i="1"/>
  <c r="E8" i="2"/>
  <c r="E5" i="2"/>
  <c r="T16" i="2" s="1"/>
  <c r="E6" i="2"/>
  <c r="T17" i="2" s="1"/>
  <c r="Y158" i="1"/>
  <c r="Y157" i="1"/>
  <c r="Y156" i="1"/>
  <c r="A11" i="1"/>
  <c r="A5" i="1" l="1"/>
  <c r="A4" i="1"/>
  <c r="A6" i="1"/>
  <c r="A7" i="1"/>
</calcChain>
</file>

<file path=xl/sharedStrings.xml><?xml version="1.0" encoding="utf-8"?>
<sst xmlns="http://schemas.openxmlformats.org/spreadsheetml/2006/main" count="107" uniqueCount="76">
  <si>
    <t>IF mensual</t>
  </si>
  <si>
    <t>IF móvil</t>
  </si>
  <si>
    <t>IG mensual</t>
  </si>
  <si>
    <t>Gravedad</t>
  </si>
  <si>
    <t>IG</t>
  </si>
  <si>
    <t>IG móvil</t>
  </si>
  <si>
    <t>Frecuencia</t>
  </si>
  <si>
    <t>IF</t>
  </si>
  <si>
    <t>Accidentabilidad</t>
  </si>
  <si>
    <t>IA</t>
  </si>
  <si>
    <t>Tasa Riesgo</t>
  </si>
  <si>
    <t>TR</t>
  </si>
  <si>
    <t>No. Acc C.T.P</t>
  </si>
  <si>
    <t>Nro. Acc C.T.P</t>
  </si>
  <si>
    <t>No.Acc. S.T.P</t>
  </si>
  <si>
    <t>Nro.Acc. S.T.P</t>
  </si>
  <si>
    <t>HH.trabajadas</t>
  </si>
  <si>
    <t>IG Mensual</t>
  </si>
  <si>
    <t xml:space="preserve">Gravedad </t>
  </si>
  <si>
    <t>IF Mensual</t>
  </si>
  <si>
    <t>ACTP</t>
  </si>
  <si>
    <t>ASTP</t>
  </si>
  <si>
    <t>DP (arrastre)</t>
  </si>
  <si>
    <t xml:space="preserve">Días Perdidos con y sin arrastre </t>
  </si>
  <si>
    <t>DP (sin arrastre)</t>
  </si>
  <si>
    <t>Días Perdidos Sin arrastre</t>
  </si>
  <si>
    <t>Dotación</t>
  </si>
  <si>
    <t xml:space="preserve">Promedio personal </t>
  </si>
  <si>
    <t>HH</t>
  </si>
  <si>
    <t>c</t>
  </si>
  <si>
    <t>p</t>
  </si>
  <si>
    <t>IG Mensual (sin arrastre)</t>
  </si>
  <si>
    <t>Gravedad mensual (DP sin arrastre)</t>
  </si>
  <si>
    <t>IF anual</t>
  </si>
  <si>
    <t>Frecuencia acumulado año calendario</t>
  </si>
  <si>
    <t>IG2</t>
  </si>
  <si>
    <t>Gravedad acumulado año calendario (DP con arrastre)</t>
  </si>
  <si>
    <t>IG3</t>
  </si>
  <si>
    <t>Gravedad acumulado año calendario (DP sin arrastre)</t>
  </si>
  <si>
    <t>P</t>
  </si>
  <si>
    <t>Acuña Francisco</t>
  </si>
  <si>
    <t>Rech Damian</t>
  </si>
  <si>
    <t>Insaurralde Emilio</t>
  </si>
  <si>
    <t>RHEINHEIMER</t>
  </si>
  <si>
    <t>Accidentabilidad 12 meses móvil</t>
  </si>
  <si>
    <t>Accidentabilidad Año calendario</t>
  </si>
  <si>
    <t>Días Perdidos</t>
  </si>
  <si>
    <t>Promedio personal</t>
  </si>
  <si>
    <t xml:space="preserve">Frecuencia </t>
  </si>
  <si>
    <t>Días Perdidos sin arrastre</t>
  </si>
  <si>
    <t xml:space="preserve">        </t>
  </si>
  <si>
    <t xml:space="preserve">             Días perdidos</t>
  </si>
  <si>
    <t xml:space="preserve">                Dias perdidos</t>
  </si>
  <si>
    <t xml:space="preserve">                 No.acc. C.T.P.                </t>
  </si>
  <si>
    <t xml:space="preserve">             No.acc. C.T.P.                </t>
  </si>
  <si>
    <t xml:space="preserve">    Fórmulas</t>
  </si>
  <si>
    <t>TR = ------------------------ x 100</t>
  </si>
  <si>
    <t>IG = --------------------- x 1000000</t>
  </si>
  <si>
    <t>IF = --------------------- x 1000000</t>
  </si>
  <si>
    <t>IA = --------------------- x 100</t>
  </si>
  <si>
    <t xml:space="preserve">       Prom. trabajadores</t>
  </si>
  <si>
    <t xml:space="preserve">             H.H. Trabajadas</t>
  </si>
  <si>
    <t xml:space="preserve">               H.H. Trabajadas</t>
  </si>
  <si>
    <t xml:space="preserve">         Prom. trabajadores</t>
  </si>
  <si>
    <t xml:space="preserve"> </t>
  </si>
  <si>
    <t>N°. Acc C.T.P</t>
  </si>
  <si>
    <t>N°.Acc. S.T.P</t>
  </si>
  <si>
    <t>Meses</t>
  </si>
  <si>
    <t>IF 2021</t>
  </si>
  <si>
    <t>IG 2021</t>
  </si>
  <si>
    <t>OBJETIVO IF 2022</t>
  </si>
  <si>
    <t>OBJETIVO IG 2022</t>
  </si>
  <si>
    <t>Obj 2023
IG - IF</t>
  </si>
  <si>
    <t>Real 2023
Móvil</t>
  </si>
  <si>
    <t>ÍNDICES DE ACCIDENTABILIDAD</t>
  </si>
  <si>
    <t>Ene.24- Dic.24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</si>
</sst>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[$-F400]h:mm:ss\ AM/PM"/>
  </numFmts>
  <fonts count="21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4"/>
      <color indexed="61"/>
      <name val="Arial"/>
      <family val="2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8"/>
      <color theme="1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rgb="FF0000FF"/>
      <name val="Arial"/>
      <family val="2"/>
    </font>
    <font>
      <b/>
      <u/>
      <sz val="8"/>
      <name val="Arial"/>
      <family val="2"/>
    </font>
    <font>
      <sz val="7"/>
      <name val="Arial"/>
      <family val="2"/>
    </font>
    <font>
      <sz val="8"/>
      <color indexed="10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/>
    <xf numFmtId="1" fontId="2" fillId="0" borderId="15" xfId="0" applyNumberFormat="1" applyFon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2" fillId="0" borderId="2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2" fillId="0" borderId="2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2" fillId="0" borderId="16" xfId="0" applyNumberFormat="1" applyFont="1" applyFill="1" applyBorder="1" applyAlignment="1">
      <alignment horizontal="left"/>
    </xf>
    <xf numFmtId="49" fontId="2" fillId="0" borderId="1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7" xfId="0" applyFill="1" applyBorder="1"/>
    <xf numFmtId="0" fontId="6" fillId="0" borderId="0" xfId="0" applyFont="1"/>
    <xf numFmtId="0" fontId="7" fillId="0" borderId="0" xfId="0" applyFont="1"/>
    <xf numFmtId="0" fontId="0" fillId="0" borderId="3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32" xfId="0" applyFill="1" applyBorder="1"/>
    <xf numFmtId="0" fontId="2" fillId="0" borderId="8" xfId="0" applyFont="1" applyFill="1" applyBorder="1"/>
    <xf numFmtId="2" fontId="2" fillId="0" borderId="11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8" fillId="0" borderId="20" xfId="0" applyNumberFormat="1" applyFont="1" applyFill="1" applyBorder="1" applyAlignment="1">
      <alignment horizontal="center"/>
    </xf>
    <xf numFmtId="0" fontId="2" fillId="0" borderId="16" xfId="0" applyFont="1" applyFill="1" applyBorder="1"/>
    <xf numFmtId="2" fontId="2" fillId="0" borderId="35" xfId="0" applyNumberFormat="1" applyFont="1" applyFill="1" applyBorder="1" applyAlignment="1">
      <alignment horizontal="center"/>
    </xf>
    <xf numFmtId="0" fontId="2" fillId="0" borderId="22" xfId="0" applyFont="1" applyFill="1" applyBorder="1"/>
    <xf numFmtId="0" fontId="9" fillId="0" borderId="31" xfId="0" applyFont="1" applyFill="1" applyBorder="1" applyAlignment="1">
      <alignment horizontal="center"/>
    </xf>
    <xf numFmtId="0" fontId="2" fillId="0" borderId="14" xfId="0" applyFont="1" applyFill="1" applyBorder="1"/>
    <xf numFmtId="49" fontId="0" fillId="0" borderId="31" xfId="0" applyNumberForma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18" xfId="0" applyFont="1" applyFill="1" applyBorder="1"/>
    <xf numFmtId="0" fontId="3" fillId="0" borderId="23" xfId="0" applyFont="1" applyFill="1" applyBorder="1"/>
    <xf numFmtId="0" fontId="3" fillId="0" borderId="0" xfId="0" applyFont="1" applyFill="1" applyBorder="1"/>
    <xf numFmtId="0" fontId="2" fillId="0" borderId="0" xfId="0" applyFont="1" applyBorder="1"/>
    <xf numFmtId="0" fontId="8" fillId="0" borderId="0" xfId="0" applyFont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6" borderId="30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20" xfId="0" applyBorder="1"/>
    <xf numFmtId="0" fontId="0" fillId="2" borderId="20" xfId="0" applyFill="1" applyBorder="1"/>
    <xf numFmtId="166" fontId="0" fillId="0" borderId="0" xfId="0" applyNumberFormat="1"/>
    <xf numFmtId="166" fontId="1" fillId="0" borderId="0" xfId="0" applyNumberFormat="1" applyFont="1"/>
    <xf numFmtId="46" fontId="0" fillId="0" borderId="0" xfId="0" applyNumberFormat="1"/>
    <xf numFmtId="0" fontId="1" fillId="3" borderId="46" xfId="0" applyFont="1" applyFill="1" applyBorder="1" applyAlignment="1">
      <alignment horizontal="right" vertical="center"/>
    </xf>
    <xf numFmtId="46" fontId="1" fillId="3" borderId="47" xfId="0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1" fillId="0" borderId="0" xfId="0" applyFont="1"/>
    <xf numFmtId="0" fontId="0" fillId="2" borderId="39" xfId="0" applyFill="1" applyBorder="1"/>
    <xf numFmtId="0" fontId="1" fillId="0" borderId="1" xfId="0" applyFont="1" applyFill="1" applyBorder="1" applyAlignment="1">
      <alignment horizontal="center"/>
    </xf>
    <xf numFmtId="0" fontId="12" fillId="0" borderId="0" xfId="0" applyFont="1"/>
    <xf numFmtId="0" fontId="13" fillId="0" borderId="7" xfId="0" applyFont="1" applyFill="1" applyBorder="1" applyAlignment="1">
      <alignment horizontal="center"/>
    </xf>
    <xf numFmtId="1" fontId="13" fillId="0" borderId="15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17" fontId="3" fillId="4" borderId="33" xfId="0" quotePrefix="1" applyNumberFormat="1" applyFont="1" applyFill="1" applyBorder="1" applyAlignment="1">
      <alignment horizontal="center" vertical="center"/>
    </xf>
    <xf numFmtId="17" fontId="3" fillId="4" borderId="28" xfId="0" quotePrefix="1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wrapText="1"/>
    </xf>
    <xf numFmtId="0" fontId="3" fillId="0" borderId="15" xfId="0" applyFont="1" applyFill="1" applyBorder="1" applyAlignment="1">
      <alignment horizontal="left" wrapText="1"/>
    </xf>
    <xf numFmtId="0" fontId="3" fillId="0" borderId="25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horizontal="left" wrapText="1"/>
    </xf>
    <xf numFmtId="49" fontId="3" fillId="0" borderId="15" xfId="0" applyNumberFormat="1" applyFont="1" applyFill="1" applyBorder="1" applyAlignment="1">
      <alignment horizontal="left" wrapText="1"/>
    </xf>
    <xf numFmtId="2" fontId="2" fillId="0" borderId="36" xfId="0" applyNumberFormat="1" applyFont="1" applyFill="1" applyBorder="1" applyAlignment="1">
      <alignment horizontal="center"/>
    </xf>
    <xf numFmtId="2" fontId="8" fillId="0" borderId="36" xfId="0" applyNumberFormat="1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2" fontId="2" fillId="0" borderId="42" xfId="0" applyNumberFormat="1" applyFont="1" applyFill="1" applyBorder="1" applyAlignment="1">
      <alignment horizontal="center"/>
    </xf>
    <xf numFmtId="2" fontId="8" fillId="0" borderId="11" xfId="0" applyNumberFormat="1" applyFont="1" applyFill="1" applyBorder="1" applyAlignment="1">
      <alignment horizontal="center"/>
    </xf>
    <xf numFmtId="2" fontId="8" fillId="0" borderId="10" xfId="0" applyNumberFormat="1" applyFont="1" applyFill="1" applyBorder="1" applyAlignment="1">
      <alignment horizontal="center"/>
    </xf>
    <xf numFmtId="2" fontId="8" fillId="0" borderId="1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13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20" xfId="0" applyFont="1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14" fillId="0" borderId="0" xfId="0" applyFont="1" applyFill="1" applyBorder="1"/>
    <xf numFmtId="0" fontId="3" fillId="0" borderId="8" xfId="0" applyFont="1" applyFill="1" applyBorder="1"/>
    <xf numFmtId="0" fontId="3" fillId="0" borderId="9" xfId="0" applyFont="1" applyFill="1" applyBorder="1" applyAlignment="1">
      <alignment horizontal="center"/>
    </xf>
    <xf numFmtId="2" fontId="0" fillId="0" borderId="0" xfId="0" applyNumberFormat="1" applyFill="1"/>
    <xf numFmtId="0" fontId="3" fillId="0" borderId="16" xfId="0" applyFont="1" applyFill="1" applyBorder="1"/>
    <xf numFmtId="0" fontId="3" fillId="0" borderId="18" xfId="0" applyFont="1" applyFill="1" applyBorder="1" applyAlignment="1">
      <alignment horizontal="center"/>
    </xf>
    <xf numFmtId="0" fontId="3" fillId="0" borderId="22" xfId="0" applyFont="1" applyFill="1" applyBorder="1"/>
    <xf numFmtId="0" fontId="3" fillId="0" borderId="23" xfId="0" applyFont="1" applyFill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3" fillId="0" borderId="31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4" xfId="0" applyFont="1" applyFill="1" applyBorder="1"/>
    <xf numFmtId="0" fontId="3" fillId="0" borderId="6" xfId="0" applyFont="1" applyFill="1" applyBorder="1"/>
    <xf numFmtId="0" fontId="3" fillId="0" borderId="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0" fillId="0" borderId="5" xfId="0" applyFill="1" applyBorder="1"/>
    <xf numFmtId="0" fontId="0" fillId="0" borderId="9" xfId="0" applyFill="1" applyBorder="1"/>
    <xf numFmtId="0" fontId="9" fillId="0" borderId="0" xfId="0" applyFont="1" applyFill="1" applyBorder="1" applyAlignment="1">
      <alignment horizontal="center"/>
    </xf>
    <xf numFmtId="0" fontId="0" fillId="0" borderId="18" xfId="0" applyFill="1" applyBorder="1"/>
    <xf numFmtId="49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23" xfId="0" applyFill="1" applyBorder="1"/>
    <xf numFmtId="164" fontId="3" fillId="0" borderId="0" xfId="0" applyNumberFormat="1" applyFont="1" applyFill="1" applyBorder="1"/>
    <xf numFmtId="0" fontId="2" fillId="0" borderId="37" xfId="0" applyFont="1" applyFill="1" applyBorder="1"/>
    <xf numFmtId="0" fontId="0" fillId="0" borderId="40" xfId="0" applyFill="1" applyBorder="1"/>
    <xf numFmtId="0" fontId="2" fillId="0" borderId="27" xfId="0" applyFont="1" applyFill="1" applyBorder="1"/>
    <xf numFmtId="0" fontId="2" fillId="0" borderId="40" xfId="0" applyFont="1" applyFill="1" applyBorder="1"/>
    <xf numFmtId="0" fontId="3" fillId="0" borderId="1" xfId="0" applyFont="1" applyFill="1" applyBorder="1"/>
    <xf numFmtId="0" fontId="0" fillId="0" borderId="43" xfId="0" applyFill="1" applyBorder="1"/>
    <xf numFmtId="0" fontId="15" fillId="0" borderId="1" xfId="0" applyFont="1" applyFill="1" applyBorder="1" applyAlignment="1">
      <alignment horizontal="left"/>
    </xf>
    <xf numFmtId="0" fontId="15" fillId="0" borderId="0" xfId="0" applyFont="1" applyFill="1" applyBorder="1"/>
    <xf numFmtId="0" fontId="2" fillId="0" borderId="43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3" xfId="0" applyFill="1" applyBorder="1"/>
    <xf numFmtId="0" fontId="0" fillId="0" borderId="41" xfId="0" applyFill="1" applyBorder="1"/>
    <xf numFmtId="0" fontId="15" fillId="0" borderId="2" xfId="0" applyFont="1" applyFill="1" applyBorder="1"/>
    <xf numFmtId="0" fontId="15" fillId="0" borderId="3" xfId="0" applyFont="1" applyFill="1" applyBorder="1" applyAlignment="1">
      <alignment horizontal="right"/>
    </xf>
    <xf numFmtId="0" fontId="15" fillId="0" borderId="41" xfId="0" applyFont="1" applyFill="1" applyBorder="1" applyAlignment="1">
      <alignment horizontal="right"/>
    </xf>
    <xf numFmtId="165" fontId="2" fillId="0" borderId="2" xfId="0" applyNumberFormat="1" applyFont="1" applyFill="1" applyBorder="1" applyAlignment="1">
      <alignment horizontal="right"/>
    </xf>
    <xf numFmtId="0" fontId="2" fillId="0" borderId="3" xfId="0" applyFont="1" applyFill="1" applyBorder="1"/>
    <xf numFmtId="0" fontId="2" fillId="0" borderId="41" xfId="0" applyFont="1" applyFill="1" applyBorder="1"/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4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0" fontId="0" fillId="0" borderId="6" xfId="0" applyFill="1" applyBorder="1"/>
    <xf numFmtId="0" fontId="2" fillId="0" borderId="4" xfId="0" applyFont="1" applyFill="1" applyBorder="1"/>
    <xf numFmtId="0" fontId="0" fillId="0" borderId="4" xfId="0" applyFill="1" applyBorder="1"/>
    <xf numFmtId="0" fontId="2" fillId="0" borderId="0" xfId="0" applyFont="1" applyFill="1"/>
    <xf numFmtId="0" fontId="16" fillId="0" borderId="0" xfId="0" applyFont="1" applyFill="1"/>
    <xf numFmtId="0" fontId="17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17" fontId="2" fillId="0" borderId="33" xfId="0" quotePrefix="1" applyNumberFormat="1" applyFont="1" applyFill="1" applyBorder="1" applyAlignment="1">
      <alignment horizontal="center"/>
    </xf>
    <xf numFmtId="0" fontId="2" fillId="0" borderId="36" xfId="0" applyFont="1" applyFill="1" applyBorder="1" applyAlignment="1">
      <alignment horizontal="left" wrapText="1"/>
    </xf>
    <xf numFmtId="2" fontId="18" fillId="5" borderId="8" xfId="0" applyNumberFormat="1" applyFont="1" applyFill="1" applyBorder="1" applyAlignment="1">
      <alignment horizontal="left" vertical="center" wrapText="1"/>
    </xf>
    <xf numFmtId="2" fontId="18" fillId="5" borderId="10" xfId="0" applyNumberFormat="1" applyFont="1" applyFill="1" applyBorder="1" applyAlignment="1">
      <alignment horizontal="left" vertical="center" wrapText="1"/>
    </xf>
    <xf numFmtId="2" fontId="18" fillId="5" borderId="16" xfId="0" applyNumberFormat="1" applyFont="1" applyFill="1" applyBorder="1" applyAlignment="1">
      <alignment horizontal="left" vertical="center" wrapText="1"/>
    </xf>
    <xf numFmtId="2" fontId="18" fillId="5" borderId="19" xfId="0" applyNumberFormat="1" applyFont="1" applyFill="1" applyBorder="1" applyAlignment="1">
      <alignment horizontal="left" vertical="center" wrapText="1"/>
    </xf>
    <xf numFmtId="2" fontId="18" fillId="5" borderId="22" xfId="0" applyNumberFormat="1" applyFont="1" applyFill="1" applyBorder="1" applyAlignment="1">
      <alignment horizontal="left" vertical="center" wrapText="1"/>
    </xf>
    <xf numFmtId="2" fontId="18" fillId="5" borderId="24" xfId="0" applyNumberFormat="1" applyFont="1" applyFill="1" applyBorder="1" applyAlignment="1">
      <alignment horizontal="left" vertical="center" wrapText="1"/>
    </xf>
    <xf numFmtId="2" fontId="2" fillId="5" borderId="8" xfId="0" applyNumberFormat="1" applyFont="1" applyFill="1" applyBorder="1" applyAlignment="1">
      <alignment horizontal="center" vertical="center"/>
    </xf>
    <xf numFmtId="2" fontId="2" fillId="5" borderId="34" xfId="0" applyNumberFormat="1" applyFont="1" applyFill="1" applyBorder="1" applyAlignment="1">
      <alignment horizontal="center" vertical="center"/>
    </xf>
    <xf numFmtId="2" fontId="8" fillId="5" borderId="34" xfId="0" applyNumberFormat="1" applyFont="1" applyFill="1" applyBorder="1" applyAlignment="1">
      <alignment horizontal="center" vertical="center"/>
    </xf>
    <xf numFmtId="2" fontId="8" fillId="5" borderId="10" xfId="0" applyNumberFormat="1" applyFont="1" applyFill="1" applyBorder="1" applyAlignment="1">
      <alignment horizontal="center" vertical="center"/>
    </xf>
    <xf numFmtId="2" fontId="2" fillId="5" borderId="35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wrapText="1"/>
    </xf>
    <xf numFmtId="0" fontId="3" fillId="0" borderId="42" xfId="0" applyFont="1" applyFill="1" applyBorder="1" applyAlignment="1">
      <alignment horizontal="left" wrapText="1"/>
    </xf>
    <xf numFmtId="0" fontId="3" fillId="0" borderId="35" xfId="0" applyFont="1" applyFill="1" applyBorder="1" applyAlignment="1">
      <alignment horizontal="left" wrapText="1"/>
    </xf>
    <xf numFmtId="0" fontId="3" fillId="0" borderId="35" xfId="0" applyFont="1" applyFill="1" applyBorder="1" applyAlignment="1">
      <alignment horizontal="left" vertical="center" wrapText="1"/>
    </xf>
    <xf numFmtId="0" fontId="3" fillId="0" borderId="38" xfId="0" applyFont="1" applyBorder="1" applyAlignment="1">
      <alignment horizontal="left" wrapText="1"/>
    </xf>
    <xf numFmtId="0" fontId="3" fillId="0" borderId="10" xfId="0" applyFont="1" applyFill="1" applyBorder="1" applyAlignment="1">
      <alignment horizontal="left" wrapText="1"/>
    </xf>
    <xf numFmtId="0" fontId="3" fillId="0" borderId="19" xfId="0" applyFont="1" applyFill="1" applyBorder="1" applyAlignment="1">
      <alignment horizontal="left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wrapText="1"/>
    </xf>
    <xf numFmtId="2" fontId="2" fillId="0" borderId="44" xfId="0" applyNumberFormat="1" applyFont="1" applyFill="1" applyBorder="1" applyAlignment="1">
      <alignment horizontal="center"/>
    </xf>
    <xf numFmtId="2" fontId="8" fillId="0" borderId="45" xfId="0" applyNumberFormat="1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left" wrapText="1"/>
    </xf>
    <xf numFmtId="0" fontId="3" fillId="0" borderId="45" xfId="0" applyFont="1" applyFill="1" applyBorder="1" applyAlignment="1">
      <alignment horizontal="left" wrapText="1"/>
    </xf>
    <xf numFmtId="0" fontId="3" fillId="0" borderId="42" xfId="0" applyFont="1" applyBorder="1" applyAlignment="1">
      <alignment horizontal="left" wrapText="1"/>
    </xf>
    <xf numFmtId="2" fontId="2" fillId="0" borderId="22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2" fontId="0" fillId="0" borderId="0" xfId="0" applyNumberFormat="1" applyFill="1" applyBorder="1"/>
    <xf numFmtId="1" fontId="3" fillId="8" borderId="33" xfId="0" applyNumberFormat="1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16" xfId="0" applyFont="1" applyFill="1" applyBorder="1"/>
    <xf numFmtId="0" fontId="3" fillId="2" borderId="18" xfId="0" applyFont="1" applyFill="1" applyBorder="1" applyAlignment="1">
      <alignment horizontal="center"/>
    </xf>
    <xf numFmtId="2" fontId="19" fillId="2" borderId="13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17" fontId="0" fillId="0" borderId="0" xfId="0" applyNumberFormat="1"/>
    <xf numFmtId="0" fontId="4" fillId="2" borderId="50" xfId="0" applyFont="1" applyFill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8" xfId="0" applyFont="1" applyFill="1" applyBorder="1" applyAlignment="1">
      <alignment horizontal="center"/>
    </xf>
    <xf numFmtId="2" fontId="20" fillId="0" borderId="6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0" borderId="2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/>
    </xf>
    <xf numFmtId="2" fontId="20" fillId="0" borderId="48" xfId="0" applyNumberFormat="1" applyFont="1" applyFill="1" applyBorder="1" applyAlignment="1">
      <alignment horizontal="center"/>
    </xf>
    <xf numFmtId="2" fontId="20" fillId="0" borderId="49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Indice de Gravedad Año 2023</a:t>
            </a:r>
          </a:p>
        </c:rich>
      </c:tx>
      <c:layout>
        <c:manualLayout>
          <c:xMode val="edge"/>
          <c:yMode val="edge"/>
          <c:x val="0.26694031802725693"/>
          <c:y val="3.70368788647181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6272715879183E-2"/>
          <c:y val="0.22558996734916664"/>
          <c:w val="0.83162301040230602"/>
          <c:h val="0.5656584255919402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7379835934278021E-3"/>
                  <c:y val="-5.547348907620341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BF1-4A1A-8B0C-501E3BA8EEF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9912818509904173E-3"/>
                  <c:y val="-6.178706990204834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BF1-4A1A-8B0C-501E3BA8EEF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1019511987011566E-5"/>
                  <c:y val="-5.00672023258287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BF1-4A1A-8B0C-501E3BA8EEF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7111665793108524E-3"/>
                  <c:y val="-4.091699567831015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BF1-4A1A-8B0C-501E3BA8EEF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9.6446483687337762E-4"/>
                  <c:y val="-6.248298486418207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BF1-4A1A-8B0C-501E3BA8EEF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751176623678151E-3"/>
                  <c:y val="-5.090884499941258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BF1-4A1A-8B0C-501E3BA8EEF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4.324543392718979E-3"/>
                  <c:y val="-3.23651182887069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BF1-4A1A-8B0C-501E3BA8EEF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Anual!$F$15:$P$15</c:f>
              <c:numCache>
                <c:formatCode>mmm\-yy</c:formatCode>
                <c:ptCount val="11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</c:numCache>
            </c:numRef>
          </c:cat>
          <c:val>
            <c:numRef>
              <c:f>Anual!$F$16:$P$16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BF1-4A1A-8B0C-501E3BA8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34480"/>
        <c:axId val="1962830672"/>
      </c:lineChart>
      <c:dateAx>
        <c:axId val="196283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962830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96283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96283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Indice de frtecuencia Año 2023</a:t>
            </a:r>
          </a:p>
        </c:rich>
      </c:tx>
      <c:layout>
        <c:manualLayout>
          <c:xMode val="edge"/>
          <c:yMode val="edge"/>
          <c:x val="0.25714308744036557"/>
          <c:y val="3.70368788647181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3552767810078E-2"/>
          <c:y val="0.22558996734916664"/>
          <c:w val="0.84693961947905316"/>
          <c:h val="0.5656584255919402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Anual!$F$15:$P$15</c:f>
              <c:numCache>
                <c:formatCode>mmm\-yy</c:formatCode>
                <c:ptCount val="11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</c:numCache>
            </c:numRef>
          </c:cat>
          <c:val>
            <c:numRef>
              <c:f>Anual!$F$17:$P$17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C6-40E0-B5CF-75247C1F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31216"/>
        <c:axId val="1962832304"/>
      </c:lineChart>
      <c:dateAx>
        <c:axId val="196283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962832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96283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96283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</a:t>
            </a:r>
            <a:r>
              <a:rPr lang="en-US" baseline="0"/>
              <a:t> de Gravedad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Hoja1!$F$8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Hoja1!$D$9:$D$20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Hoja1!$F$9:$F$20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43728"/>
        <c:axId val="1962841552"/>
      </c:lineChart>
      <c:dateAx>
        <c:axId val="196284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41552"/>
        <c:crosses val="autoZero"/>
        <c:auto val="1"/>
        <c:lblOffset val="100"/>
        <c:baseTimeUnit val="months"/>
      </c:dateAx>
      <c:valAx>
        <c:axId val="1962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</a:t>
            </a:r>
            <a:r>
              <a:rPr lang="en-US" baseline="0"/>
              <a:t> de Frecuencia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Hoja1!$F$29</c:f>
              <c:strCache>
                <c:ptCount val="1"/>
                <c:pt idx="0">
                  <c:v>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Hoja1!$D$30:$D$41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Hoja1!$F$30:$F$41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66.84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39376"/>
        <c:axId val="1962844816"/>
      </c:lineChart>
      <c:dateAx>
        <c:axId val="1962839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44816"/>
        <c:crosses val="autoZero"/>
        <c:auto val="1"/>
        <c:lblOffset val="100"/>
        <c:baseTimeUnit val="months"/>
      </c:dateAx>
      <c:valAx>
        <c:axId val="19628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Hoja1!$A$66:$D$66</c:f>
              <c:strCache>
                <c:ptCount val="4"/>
                <c:pt idx="0">
                  <c:v>IF 2021</c:v>
                </c:pt>
                <c:pt idx="1">
                  <c:v>IG 2021</c:v>
                </c:pt>
                <c:pt idx="2">
                  <c:v>OBJETIVO IF 2022</c:v>
                </c:pt>
                <c:pt idx="3">
                  <c:v>OBJETIVO IG 2022</c:v>
                </c:pt>
              </c:strCache>
            </c:strRef>
          </c:cat>
          <c:val>
            <c:numRef>
              <c:f>Hoja1!$A$67:$D$67</c:f>
              <c:numCache>
                <c:formatCode>General</c:formatCode>
                <c:ptCount val="4"/>
                <c:pt idx="0">
                  <c:v>233.04</c:v>
                </c:pt>
                <c:pt idx="1">
                  <c:v>5.55</c:v>
                </c:pt>
                <c:pt idx="2">
                  <c:v>116.52</c:v>
                </c:pt>
                <c:pt idx="3">
                  <c:v>3.88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836112"/>
        <c:axId val="1962832848"/>
      </c:barChart>
      <c:catAx>
        <c:axId val="19628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32848"/>
        <c:crosses val="autoZero"/>
        <c:auto val="1"/>
        <c:lblAlgn val="ctr"/>
        <c:lblOffset val="100"/>
        <c:noMultiLvlLbl val="0"/>
      </c:catAx>
      <c:valAx>
        <c:axId val="1962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índice</a:t>
            </a:r>
            <a:r>
              <a:rPr lang="es-AR" baseline="0"/>
              <a:t> de Frecuencia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Hoja1!$D$9:$D$20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Hoja1!$E$9:$E$20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35024"/>
        <c:axId val="1962835568"/>
      </c:lineChart>
      <c:dateAx>
        <c:axId val="1962835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35568"/>
        <c:crosses val="autoZero"/>
        <c:auto val="1"/>
        <c:lblOffset val="100"/>
        <c:baseTimeUnit val="months"/>
      </c:dateAx>
      <c:valAx>
        <c:axId val="19628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8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49610</xdr:colOff>
      <xdr:row>34</xdr:row>
      <xdr:rowOff>19844</xdr:rowOff>
    </xdr:from>
    <xdr:to>
      <xdr:col>11</xdr:col>
      <xdr:colOff>202010</xdr:colOff>
      <xdr:row>51</xdr:row>
      <xdr:rowOff>96044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259160</xdr:colOff>
      <xdr:row>34</xdr:row>
      <xdr:rowOff>19844</xdr:rowOff>
    </xdr:from>
    <xdr:to>
      <xdr:col>22</xdr:col>
      <xdr:colOff>325835</xdr:colOff>
      <xdr:row>51</xdr:row>
      <xdr:rowOff>86519</xdr:rowOff>
    </xdr:to>
    <xdr:graphicFrame macro="">
      <xdr:nvGraphicFramePr>
        <xdr:cNvPr id="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218282</xdr:colOff>
      <xdr:row>30</xdr:row>
      <xdr:rowOff>79376</xdr:rowOff>
    </xdr:from>
    <xdr:to>
      <xdr:col>6</xdr:col>
      <xdr:colOff>515939</xdr:colOff>
      <xdr:row>32</xdr:row>
      <xdr:rowOff>143622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45036"/>
        <a:stretch/>
      </xdr:blipFill>
      <xdr:spPr>
        <a:xfrm>
          <a:off x="377032" y="4742657"/>
          <a:ext cx="3403204" cy="1344168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31</xdr:row>
      <xdr:rowOff>321670</xdr:rowOff>
    </xdr:from>
    <xdr:to>
      <xdr:col>20</xdr:col>
      <xdr:colOff>333374</xdr:colOff>
      <xdr:row>32</xdr:row>
      <xdr:rowOff>144859</xdr:rowOff>
    </xdr:to>
    <xdr:pic>
      <xdr:nvPicPr>
        <xdr:cNvPr id="6" name="Imagen 5" descr="C:\DESCARGA NOBLEX\RAR 2018 VALEN S.A\DESCARGA NOBLEX\ALMADA NERI &amp; ASOCIADOS -CONSULTORÍA Y SERVICIOS-\tarj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1813" y="5215139"/>
          <a:ext cx="3428999" cy="942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104775</xdr:rowOff>
    </xdr:from>
    <xdr:to>
      <xdr:col>12</xdr:col>
      <xdr:colOff>123825</xdr:colOff>
      <xdr:row>27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26</xdr:row>
      <xdr:rowOff>157162</xdr:rowOff>
    </xdr:from>
    <xdr:to>
      <xdr:col>12</xdr:col>
      <xdr:colOff>266700</xdr:colOff>
      <xdr:row>43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661987</xdr:colOff>
      <xdr:row>69</xdr:row>
      <xdr:rowOff>33337</xdr:rowOff>
    </xdr:from>
    <xdr:to>
      <xdr:col>10</xdr:col>
      <xdr:colOff>300037</xdr:colOff>
      <xdr:row>86</xdr:row>
      <xdr:rowOff>23812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0</xdr:row>
      <xdr:rowOff>4762</xdr:rowOff>
    </xdr:from>
    <xdr:to>
      <xdr:col>12</xdr:col>
      <xdr:colOff>114300</xdr:colOff>
      <xdr:row>14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159"/>
  <sheetViews>
    <sheetView topLeftCell="A4" zoomScaleNormal="100" zoomScaleSheetLayoutView="100" workbookViewId="0">
      <selection activeCell="N50" sqref="N50"/>
    </sheetView>
  </sheetViews>
  <sheetFormatPr baseColWidth="10" defaultRowHeight="12.75" outlineLevelRow="1" x14ac:dyDescent="0.2"/>
  <cols>
    <col min="1" max="1" width="9.5703125" customWidth="1"/>
    <col min="2" max="2" width="11.42578125" customWidth="1"/>
    <col min="3" max="3" width="11.5703125" customWidth="1"/>
    <col min="4" max="4" width="10.42578125" customWidth="1"/>
    <col min="5" max="5" width="10.7109375" customWidth="1"/>
    <col min="6" max="6" width="9.85546875" customWidth="1"/>
    <col min="7" max="8" width="10.140625" customWidth="1"/>
    <col min="9" max="9" width="11.140625" customWidth="1"/>
    <col min="10" max="12" width="10.42578125" customWidth="1"/>
    <col min="13" max="13" width="20.42578125" style="62" customWidth="1"/>
    <col min="14" max="14" width="19.5703125" customWidth="1"/>
    <col min="15" max="17" width="12.42578125" customWidth="1"/>
    <col min="18" max="20" width="11.42578125" customWidth="1"/>
    <col min="21" max="22" width="17.7109375" customWidth="1"/>
    <col min="23" max="24" width="12.85546875" customWidth="1"/>
    <col min="25" max="25" width="18.42578125" customWidth="1"/>
    <col min="26" max="26" width="19.5703125" customWidth="1"/>
    <col min="27" max="27" width="6.7109375" bestFit="1" customWidth="1"/>
    <col min="28" max="29" width="7.140625" bestFit="1" customWidth="1"/>
    <col min="30" max="30" width="6" bestFit="1" customWidth="1"/>
    <col min="31" max="33" width="6.5703125" bestFit="1" customWidth="1"/>
    <col min="34" max="34" width="6.85546875" bestFit="1" customWidth="1"/>
    <col min="35" max="35" width="6.28515625" bestFit="1" customWidth="1"/>
    <col min="36" max="37" width="6.5703125" bestFit="1" customWidth="1"/>
    <col min="38" max="39" width="6.7109375" bestFit="1" customWidth="1"/>
    <col min="40" max="41" width="7.140625" bestFit="1" customWidth="1"/>
  </cols>
  <sheetData>
    <row r="1" spans="1:78" ht="12.75" customHeight="1" x14ac:dyDescent="0.2">
      <c r="AP1" s="2" t="s">
        <v>0</v>
      </c>
    </row>
    <row r="2" spans="1:78" ht="13.5" customHeight="1" thickBot="1" x14ac:dyDescent="0.3">
      <c r="C2" s="59" t="s">
        <v>44</v>
      </c>
      <c r="AQ2" s="2" t="s">
        <v>1</v>
      </c>
    </row>
    <row r="3" spans="1:78" ht="13.5" thickBot="1" x14ac:dyDescent="0.25">
      <c r="A3" s="64">
        <v>43831</v>
      </c>
      <c r="B3" s="64">
        <v>43862</v>
      </c>
      <c r="C3" s="64">
        <v>43891</v>
      </c>
      <c r="D3" s="64">
        <v>43922</v>
      </c>
      <c r="E3" s="64">
        <v>43952</v>
      </c>
      <c r="F3" s="64">
        <v>43983</v>
      </c>
      <c r="G3" s="64">
        <v>44013</v>
      </c>
      <c r="H3" s="64">
        <v>44044</v>
      </c>
      <c r="I3" s="64">
        <v>44075</v>
      </c>
      <c r="J3" s="64">
        <v>44105</v>
      </c>
      <c r="K3" s="64">
        <v>44136</v>
      </c>
      <c r="L3" s="64">
        <v>44166</v>
      </c>
      <c r="M3" s="80"/>
      <c r="O3" s="1"/>
      <c r="P3" s="1"/>
      <c r="Q3" s="1"/>
      <c r="BZ3" s="2" t="s">
        <v>2</v>
      </c>
    </row>
    <row r="4" spans="1:78" x14ac:dyDescent="0.2">
      <c r="A4" s="81" t="e">
        <f>+A10/A12*1000000</f>
        <v>#DIV/0!</v>
      </c>
      <c r="B4" s="81" t="e">
        <f>+B10/B12*1000000</f>
        <v>#DIV/0!</v>
      </c>
      <c r="C4" s="81" t="e">
        <f t="shared" ref="C4:H4" si="0">+C10/C12*1000000</f>
        <v>#DIV/0!</v>
      </c>
      <c r="D4" s="81" t="e">
        <f t="shared" si="0"/>
        <v>#DIV/0!</v>
      </c>
      <c r="E4" s="81" t="e">
        <f t="shared" si="0"/>
        <v>#DIV/0!</v>
      </c>
      <c r="F4" s="81" t="e">
        <f t="shared" si="0"/>
        <v>#DIV/0!</v>
      </c>
      <c r="G4" s="81" t="e">
        <f t="shared" si="0"/>
        <v>#DIV/0!</v>
      </c>
      <c r="H4" s="81" t="e">
        <f t="shared" si="0"/>
        <v>#DIV/0!</v>
      </c>
      <c r="I4" s="81" t="e">
        <f>+I10/I12*1000000</f>
        <v>#DIV/0!</v>
      </c>
      <c r="J4" s="81" t="e">
        <f>+J10/J12*1000000</f>
        <v>#DIV/0!</v>
      </c>
      <c r="K4" s="81" t="e">
        <f>+K10/K12*1000000</f>
        <v>#DIV/0!</v>
      </c>
      <c r="L4" s="81" t="e">
        <f>+L10/L12*1000000</f>
        <v>#DIV/0!</v>
      </c>
      <c r="M4" s="66" t="s">
        <v>3</v>
      </c>
      <c r="N4" s="86"/>
      <c r="O4" s="7"/>
      <c r="P4" s="8"/>
      <c r="Q4" s="8"/>
      <c r="BX4" s="2" t="s">
        <v>5</v>
      </c>
    </row>
    <row r="5" spans="1:78" x14ac:dyDescent="0.2">
      <c r="A5" s="6" t="e">
        <f t="shared" ref="A5:H5" si="1">+A8*1000000/A12</f>
        <v>#DIV/0!</v>
      </c>
      <c r="B5" s="6" t="e">
        <f t="shared" si="1"/>
        <v>#DIV/0!</v>
      </c>
      <c r="C5" s="6" t="e">
        <f t="shared" si="1"/>
        <v>#DIV/0!</v>
      </c>
      <c r="D5" s="6" t="e">
        <f t="shared" si="1"/>
        <v>#DIV/0!</v>
      </c>
      <c r="E5" s="6" t="e">
        <f t="shared" si="1"/>
        <v>#DIV/0!</v>
      </c>
      <c r="F5" s="6" t="e">
        <f t="shared" si="1"/>
        <v>#DIV/0!</v>
      </c>
      <c r="G5" s="6" t="e">
        <f t="shared" si="1"/>
        <v>#DIV/0!</v>
      </c>
      <c r="H5" s="6" t="e">
        <f t="shared" si="1"/>
        <v>#DIV/0!</v>
      </c>
      <c r="I5" s="6" t="e">
        <f>+I8*1000000/I12</f>
        <v>#DIV/0!</v>
      </c>
      <c r="J5" s="6" t="e">
        <f>+J8*1000000/J12</f>
        <v>#DIV/0!</v>
      </c>
      <c r="K5" s="6" t="e">
        <f>+K8*1000000/K12</f>
        <v>#DIV/0!</v>
      </c>
      <c r="L5" s="6" t="e">
        <f>+L8*1000000/L12</f>
        <v>#DIV/0!</v>
      </c>
      <c r="M5" s="67" t="s">
        <v>6</v>
      </c>
      <c r="N5" s="86"/>
      <c r="O5" s="1"/>
    </row>
    <row r="6" spans="1:78" x14ac:dyDescent="0.2">
      <c r="A6" s="6" t="e">
        <f t="shared" ref="A6:K6" si="2">+A8*100/A11</f>
        <v>#DIV/0!</v>
      </c>
      <c r="B6" s="6" t="e">
        <f t="shared" si="2"/>
        <v>#DIV/0!</v>
      </c>
      <c r="C6" s="6" t="e">
        <f t="shared" si="2"/>
        <v>#DIV/0!</v>
      </c>
      <c r="D6" s="6" t="e">
        <f t="shared" si="2"/>
        <v>#DIV/0!</v>
      </c>
      <c r="E6" s="6" t="e">
        <f t="shared" si="2"/>
        <v>#DIV/0!</v>
      </c>
      <c r="F6" s="6" t="e">
        <f t="shared" si="2"/>
        <v>#DIV/0!</v>
      </c>
      <c r="G6" s="6" t="e">
        <f t="shared" si="2"/>
        <v>#DIV/0!</v>
      </c>
      <c r="H6" s="6" t="e">
        <f t="shared" si="2"/>
        <v>#DIV/0!</v>
      </c>
      <c r="I6" s="6" t="e">
        <f t="shared" si="2"/>
        <v>#DIV/0!</v>
      </c>
      <c r="J6" s="6" t="e">
        <f t="shared" si="2"/>
        <v>#DIV/0!</v>
      </c>
      <c r="K6" s="6" t="e">
        <f t="shared" si="2"/>
        <v>#DIV/0!</v>
      </c>
      <c r="L6" s="6" t="e">
        <f>+L8*100/L11</f>
        <v>#DIV/0!</v>
      </c>
      <c r="M6" s="67" t="s">
        <v>8</v>
      </c>
      <c r="N6" s="1"/>
      <c r="O6" s="10"/>
      <c r="P6" s="11"/>
      <c r="Q6" s="11"/>
    </row>
    <row r="7" spans="1:78" ht="13.5" thickBot="1" x14ac:dyDescent="0.25">
      <c r="A7" s="12" t="e">
        <f t="shared" ref="A7:L7" si="3">+A10*100/A11</f>
        <v>#DIV/0!</v>
      </c>
      <c r="B7" s="12" t="e">
        <f t="shared" si="3"/>
        <v>#DIV/0!</v>
      </c>
      <c r="C7" s="12" t="e">
        <f t="shared" si="3"/>
        <v>#DIV/0!</v>
      </c>
      <c r="D7" s="12" t="e">
        <f t="shared" si="3"/>
        <v>#DIV/0!</v>
      </c>
      <c r="E7" s="12" t="e">
        <f t="shared" si="3"/>
        <v>#DIV/0!</v>
      </c>
      <c r="F7" s="12" t="e">
        <f t="shared" si="3"/>
        <v>#DIV/0!</v>
      </c>
      <c r="G7" s="12" t="e">
        <f t="shared" si="3"/>
        <v>#DIV/0!</v>
      </c>
      <c r="H7" s="12" t="e">
        <f t="shared" si="3"/>
        <v>#DIV/0!</v>
      </c>
      <c r="I7" s="12" t="e">
        <f t="shared" si="3"/>
        <v>#DIV/0!</v>
      </c>
      <c r="J7" s="12" t="e">
        <f t="shared" si="3"/>
        <v>#DIV/0!</v>
      </c>
      <c r="K7" s="12" t="e">
        <f t="shared" si="3"/>
        <v>#DIV/0!</v>
      </c>
      <c r="L7" s="12" t="e">
        <f t="shared" si="3"/>
        <v>#DIV/0!</v>
      </c>
      <c r="M7" s="68" t="s">
        <v>10</v>
      </c>
      <c r="N7" s="1"/>
      <c r="O7" s="1"/>
    </row>
    <row r="8" spans="1:78" ht="13.5" thickBot="1" x14ac:dyDescent="0.25">
      <c r="A8" s="60">
        <f>SUM(A25:A25)</f>
        <v>0</v>
      </c>
      <c r="B8" s="60">
        <f>SUM(A25:B25)</f>
        <v>0</v>
      </c>
      <c r="C8" s="60">
        <f>SUM(A25:C25)</f>
        <v>0</v>
      </c>
      <c r="D8" s="60">
        <f>SUM(A25:D25)</f>
        <v>0</v>
      </c>
      <c r="E8" s="60">
        <f>SUM(A25:E25)</f>
        <v>0</v>
      </c>
      <c r="F8" s="60">
        <f>SUM(A25:F25)</f>
        <v>0</v>
      </c>
      <c r="G8" s="60">
        <f>SUM(A25:G25)</f>
        <v>0</v>
      </c>
      <c r="H8" s="60">
        <f>SUM(A25:H25)</f>
        <v>0</v>
      </c>
      <c r="I8" s="60">
        <f>SUM(A25:I25)</f>
        <v>0</v>
      </c>
      <c r="J8" s="60">
        <f>SUM(A25:J25)</f>
        <v>0</v>
      </c>
      <c r="K8" s="60">
        <f>SUM(A25:K25)</f>
        <v>0</v>
      </c>
      <c r="L8" s="60">
        <f>SUM(A25:L25)</f>
        <v>0</v>
      </c>
      <c r="M8" s="69" t="s">
        <v>13</v>
      </c>
      <c r="N8" s="1"/>
      <c r="O8" s="1"/>
    </row>
    <row r="9" spans="1:78" x14ac:dyDescent="0.2">
      <c r="A9" s="60">
        <f>SUM(A26:A26)</f>
        <v>0</v>
      </c>
      <c r="B9" s="60">
        <f>SUM(A26:B26)</f>
        <v>0</v>
      </c>
      <c r="C9" s="60">
        <f>SUM(A26:C26)</f>
        <v>0</v>
      </c>
      <c r="D9" s="60">
        <f>SUM(A26:D26)</f>
        <v>0</v>
      </c>
      <c r="E9" s="60">
        <f>SUM(A26:E26)</f>
        <v>0</v>
      </c>
      <c r="F9" s="60">
        <f>SUM(A26:F26)</f>
        <v>0</v>
      </c>
      <c r="G9" s="60">
        <f>SUM(A26:G26)</f>
        <v>0</v>
      </c>
      <c r="H9" s="60">
        <f>SUM(A26:H26)</f>
        <v>0</v>
      </c>
      <c r="I9" s="60">
        <f>SUM(A26:I26)</f>
        <v>0</v>
      </c>
      <c r="J9" s="60">
        <f>SUM(A26:J26)</f>
        <v>0</v>
      </c>
      <c r="K9" s="60">
        <f>SUM(A26:K26)</f>
        <v>0</v>
      </c>
      <c r="L9" s="60">
        <f>SUM(A26:L26)</f>
        <v>0</v>
      </c>
      <c r="M9" s="70" t="s">
        <v>15</v>
      </c>
      <c r="N9" s="1"/>
      <c r="O9" s="1"/>
    </row>
    <row r="10" spans="1:78" ht="22.5" x14ac:dyDescent="0.2">
      <c r="A10" s="82">
        <f>SUM(A27:A27)</f>
        <v>0</v>
      </c>
      <c r="B10" s="82">
        <f>SUM(A27:B27)</f>
        <v>0</v>
      </c>
      <c r="C10" s="82">
        <f>SUM(A27:C27)</f>
        <v>0</v>
      </c>
      <c r="D10" s="82">
        <f>SUM(A27:D27)</f>
        <v>0</v>
      </c>
      <c r="E10" s="82">
        <f>SUM(A27:E27)</f>
        <v>0</v>
      </c>
      <c r="F10" s="82">
        <f>SUM(A27:F27)</f>
        <v>0</v>
      </c>
      <c r="G10" s="82">
        <f>SUM(A27:G27)</f>
        <v>0</v>
      </c>
      <c r="H10" s="82">
        <f>SUM(A27:H27)</f>
        <v>0</v>
      </c>
      <c r="I10" s="82">
        <f>SUM(A27:I27)</f>
        <v>0</v>
      </c>
      <c r="J10" s="82">
        <f>SUM(A27:J27)</f>
        <v>0</v>
      </c>
      <c r="K10" s="82">
        <f>SUM(A27:K27)</f>
        <v>0</v>
      </c>
      <c r="L10" s="82">
        <f>SUM(A27:L27)</f>
        <v>0</v>
      </c>
      <c r="M10" s="67" t="s">
        <v>23</v>
      </c>
      <c r="N10" s="1"/>
      <c r="O10" s="1"/>
      <c r="P10" s="2"/>
    </row>
    <row r="11" spans="1:78" x14ac:dyDescent="0.2">
      <c r="A11" s="61" t="e">
        <f>AVERAGE(A29:A29)</f>
        <v>#DIV/0!</v>
      </c>
      <c r="B11" s="61" t="e">
        <f>AVERAGE(A29:B29)</f>
        <v>#DIV/0!</v>
      </c>
      <c r="C11" s="61" t="e">
        <f>AVERAGE(A29:C29)</f>
        <v>#DIV/0!</v>
      </c>
      <c r="D11" s="61" t="e">
        <f>AVERAGE(A29:D29)</f>
        <v>#DIV/0!</v>
      </c>
      <c r="E11" s="61" t="e">
        <f>AVERAGE(A29:E29)</f>
        <v>#DIV/0!</v>
      </c>
      <c r="F11" s="61" t="e">
        <f>AVERAGE(A29:F29)</f>
        <v>#DIV/0!</v>
      </c>
      <c r="G11" s="61" t="e">
        <f>AVERAGE(A29:G29)</f>
        <v>#DIV/0!</v>
      </c>
      <c r="H11" s="61" t="e">
        <f>AVERAGE(A29:H29)</f>
        <v>#DIV/0!</v>
      </c>
      <c r="I11" s="61" t="e">
        <f>AVERAGE(A29:I29)</f>
        <v>#DIV/0!</v>
      </c>
      <c r="J11" s="61" t="e">
        <f>AVERAGE(A29:J29)</f>
        <v>#DIV/0!</v>
      </c>
      <c r="K11" s="61" t="e">
        <f>AVERAGE(A29:K29)</f>
        <v>#DIV/0!</v>
      </c>
      <c r="L11" s="61" t="e">
        <f>AVERAGE(A29:L29)</f>
        <v>#DIV/0!</v>
      </c>
      <c r="M11" s="67" t="s">
        <v>27</v>
      </c>
      <c r="N11" s="1"/>
      <c r="O11" s="1"/>
    </row>
    <row r="12" spans="1:78" ht="13.5" thickBot="1" x14ac:dyDescent="0.25">
      <c r="A12" s="83">
        <f>SUM(A30:A30)</f>
        <v>0</v>
      </c>
      <c r="B12" s="83">
        <f>SUM(A30:B30)</f>
        <v>0</v>
      </c>
      <c r="C12" s="83">
        <f>SUM(A30:C30)</f>
        <v>0</v>
      </c>
      <c r="D12" s="83">
        <f>SUM(A30:D30)</f>
        <v>0</v>
      </c>
      <c r="E12" s="83">
        <f>SUM(A30:E30)</f>
        <v>0</v>
      </c>
      <c r="F12" s="83">
        <f>SUM(A30:F30)</f>
        <v>0</v>
      </c>
      <c r="G12" s="83">
        <f>SUM(A30:G30)</f>
        <v>0</v>
      </c>
      <c r="H12" s="83">
        <f>SUM(A30:H30)</f>
        <v>0</v>
      </c>
      <c r="I12" s="83">
        <f>SUM(A30:I30)</f>
        <v>0</v>
      </c>
      <c r="J12" s="83">
        <f>SUM(A30:J30)</f>
        <v>0</v>
      </c>
      <c r="K12" s="83">
        <f>SUM(A30:K30)</f>
        <v>0</v>
      </c>
      <c r="L12" s="83">
        <f>SUM(A30:L30)</f>
        <v>0</v>
      </c>
      <c r="M12" s="68" t="s">
        <v>16</v>
      </c>
      <c r="N12" s="1"/>
      <c r="O12" s="1"/>
    </row>
    <row r="17" spans="1:50" s="18" customFormat="1" ht="12.75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 s="62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s="19" customFormat="1" ht="12.7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 s="62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ht="13.5" customHeight="1" thickBot="1" x14ac:dyDescent="0.3">
      <c r="C19" s="59" t="s">
        <v>45</v>
      </c>
    </row>
    <row r="20" spans="1:50" ht="13.5" thickBot="1" x14ac:dyDescent="0.25">
      <c r="A20" s="65">
        <v>43831</v>
      </c>
      <c r="B20" s="65">
        <v>43862</v>
      </c>
      <c r="C20" s="65">
        <v>43891</v>
      </c>
      <c r="D20" s="65">
        <v>43922</v>
      </c>
      <c r="E20" s="65">
        <v>43952</v>
      </c>
      <c r="F20" s="65">
        <v>43983</v>
      </c>
      <c r="G20" s="65">
        <v>44013</v>
      </c>
      <c r="H20" s="65">
        <v>44044</v>
      </c>
      <c r="I20" s="65">
        <v>44075</v>
      </c>
      <c r="J20" s="65">
        <v>44105</v>
      </c>
      <c r="K20" s="65">
        <v>44136</v>
      </c>
      <c r="L20" s="64">
        <v>44166</v>
      </c>
      <c r="M20" s="84"/>
      <c r="N20" s="84"/>
    </row>
    <row r="21" spans="1:50" x14ac:dyDescent="0.2">
      <c r="A21" s="76" t="e">
        <f>+A27/A30*1000000</f>
        <v>#DIV/0!</v>
      </c>
      <c r="B21" s="25" t="e">
        <f>+B27/B30*1000000</f>
        <v>#DIV/0!</v>
      </c>
      <c r="C21" s="25" t="e">
        <f t="shared" ref="C21:H21" si="4">+C27/C30*1000000</f>
        <v>#DIV/0!</v>
      </c>
      <c r="D21" s="77" t="e">
        <f t="shared" si="4"/>
        <v>#DIV/0!</v>
      </c>
      <c r="E21" s="77" t="e">
        <f t="shared" si="4"/>
        <v>#DIV/0!</v>
      </c>
      <c r="F21" s="77" t="e">
        <f t="shared" si="4"/>
        <v>#DIV/0!</v>
      </c>
      <c r="G21" s="77" t="e">
        <f t="shared" si="4"/>
        <v>#DIV/0!</v>
      </c>
      <c r="H21" s="77" t="e">
        <f t="shared" si="4"/>
        <v>#DIV/0!</v>
      </c>
      <c r="I21" s="77" t="e">
        <f>+I27/I30*1000000</f>
        <v>#DIV/0!</v>
      </c>
      <c r="J21" s="77" t="e">
        <f>+J27/J30*1000000</f>
        <v>#DIV/0!</v>
      </c>
      <c r="K21" s="77" t="e">
        <f>+K27/K30*1000000</f>
        <v>#DIV/0!</v>
      </c>
      <c r="L21" s="78" t="e">
        <f>+L27/L30*1000000</f>
        <v>#DIV/0!</v>
      </c>
      <c r="M21" s="159" t="s">
        <v>17</v>
      </c>
      <c r="N21" s="163" t="s">
        <v>18</v>
      </c>
    </row>
    <row r="22" spans="1:50" x14ac:dyDescent="0.2">
      <c r="A22" s="30" t="e">
        <f t="shared" ref="A22:K22" si="5">+A25*1000000/A30</f>
        <v>#DIV/0!</v>
      </c>
      <c r="B22" s="9" t="e">
        <f t="shared" si="5"/>
        <v>#DIV/0!</v>
      </c>
      <c r="C22" s="9" t="e">
        <f t="shared" si="5"/>
        <v>#DIV/0!</v>
      </c>
      <c r="D22" s="28" t="e">
        <f t="shared" si="5"/>
        <v>#DIV/0!</v>
      </c>
      <c r="E22" s="28" t="e">
        <f t="shared" si="5"/>
        <v>#DIV/0!</v>
      </c>
      <c r="F22" s="28" t="e">
        <f t="shared" si="5"/>
        <v>#DIV/0!</v>
      </c>
      <c r="G22" s="28" t="e">
        <f t="shared" si="5"/>
        <v>#DIV/0!</v>
      </c>
      <c r="H22" s="28" t="e">
        <f t="shared" si="5"/>
        <v>#DIV/0!</v>
      </c>
      <c r="I22" s="28" t="e">
        <f t="shared" si="5"/>
        <v>#DIV/0!</v>
      </c>
      <c r="J22" s="28" t="e">
        <f t="shared" si="5"/>
        <v>#DIV/0!</v>
      </c>
      <c r="K22" s="28" t="e">
        <f t="shared" si="5"/>
        <v>#DIV/0!</v>
      </c>
      <c r="L22" s="79" t="e">
        <f>+L25*1000000/L30</f>
        <v>#DIV/0!</v>
      </c>
      <c r="M22" s="160" t="s">
        <v>19</v>
      </c>
      <c r="N22" s="164" t="s">
        <v>6</v>
      </c>
    </row>
    <row r="23" spans="1:50" x14ac:dyDescent="0.2">
      <c r="A23" s="30" t="e">
        <f t="shared" ref="A23:L23" si="6">+A25*100/A29</f>
        <v>#DIV/0!</v>
      </c>
      <c r="B23" s="9" t="e">
        <f t="shared" si="6"/>
        <v>#DIV/0!</v>
      </c>
      <c r="C23" s="9" t="e">
        <f t="shared" si="6"/>
        <v>#DIV/0!</v>
      </c>
      <c r="D23" s="28" t="e">
        <f t="shared" si="6"/>
        <v>#DIV/0!</v>
      </c>
      <c r="E23" s="28" t="e">
        <f t="shared" si="6"/>
        <v>#DIV/0!</v>
      </c>
      <c r="F23" s="28" t="e">
        <f t="shared" si="6"/>
        <v>#DIV/0!</v>
      </c>
      <c r="G23" s="28" t="e">
        <f t="shared" si="6"/>
        <v>#DIV/0!</v>
      </c>
      <c r="H23" s="28" t="e">
        <f t="shared" si="6"/>
        <v>#DIV/0!</v>
      </c>
      <c r="I23" s="28" t="e">
        <f t="shared" si="6"/>
        <v>#DIV/0!</v>
      </c>
      <c r="J23" s="28" t="e">
        <f t="shared" si="6"/>
        <v>#DIV/0!</v>
      </c>
      <c r="K23" s="28" t="e">
        <f t="shared" si="6"/>
        <v>#DIV/0!</v>
      </c>
      <c r="L23" s="79" t="e">
        <f t="shared" si="6"/>
        <v>#DIV/0!</v>
      </c>
      <c r="M23" s="160" t="s">
        <v>9</v>
      </c>
      <c r="N23" s="164" t="s">
        <v>8</v>
      </c>
      <c r="W23" s="11"/>
      <c r="X23" s="11"/>
      <c r="Y23" s="11"/>
    </row>
    <row r="24" spans="1:50" ht="13.5" thickBot="1" x14ac:dyDescent="0.25">
      <c r="A24" s="167" t="e">
        <f t="shared" ref="A24:L24" si="7">+A27*100/A29</f>
        <v>#DIV/0!</v>
      </c>
      <c r="B24" s="71" t="e">
        <f t="shared" si="7"/>
        <v>#DIV/0!</v>
      </c>
      <c r="C24" s="71" t="e">
        <f t="shared" si="7"/>
        <v>#DIV/0!</v>
      </c>
      <c r="D24" s="72" t="e">
        <f t="shared" si="7"/>
        <v>#DIV/0!</v>
      </c>
      <c r="E24" s="72" t="e">
        <f t="shared" si="7"/>
        <v>#DIV/0!</v>
      </c>
      <c r="F24" s="72" t="e">
        <f t="shared" si="7"/>
        <v>#DIV/0!</v>
      </c>
      <c r="G24" s="72" t="e">
        <f t="shared" si="7"/>
        <v>#DIV/0!</v>
      </c>
      <c r="H24" s="72" t="e">
        <f t="shared" si="7"/>
        <v>#DIV/0!</v>
      </c>
      <c r="I24" s="72" t="e">
        <f t="shared" si="7"/>
        <v>#DIV/0!</v>
      </c>
      <c r="J24" s="72" t="e">
        <f t="shared" si="7"/>
        <v>#DIV/0!</v>
      </c>
      <c r="K24" s="72" t="e">
        <f t="shared" si="7"/>
        <v>#DIV/0!</v>
      </c>
      <c r="L24" s="168" t="e">
        <f t="shared" si="7"/>
        <v>#DIV/0!</v>
      </c>
      <c r="M24" s="170" t="s">
        <v>11</v>
      </c>
      <c r="N24" s="171" t="s">
        <v>10</v>
      </c>
    </row>
    <row r="25" spans="1:50" x14ac:dyDescent="0.2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172" t="s">
        <v>20</v>
      </c>
      <c r="N25" s="163" t="s">
        <v>13</v>
      </c>
    </row>
    <row r="26" spans="1:50" s="3" customFormat="1" x14ac:dyDescent="0.2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160" t="s">
        <v>21</v>
      </c>
      <c r="N26" s="164" t="s">
        <v>15</v>
      </c>
    </row>
    <row r="27" spans="1:50" s="35" customFormat="1" ht="22.5" x14ac:dyDescent="0.2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1" t="s">
        <v>22</v>
      </c>
      <c r="N27" s="165" t="s">
        <v>23</v>
      </c>
    </row>
    <row r="28" spans="1:50" s="35" customFormat="1" ht="22.5" x14ac:dyDescent="0.2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1" t="s">
        <v>24</v>
      </c>
      <c r="N28" s="165" t="s">
        <v>25</v>
      </c>
    </row>
    <row r="29" spans="1:50" s="3" customFormat="1" x14ac:dyDescent="0.2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160" t="s">
        <v>26</v>
      </c>
      <c r="N29" s="164" t="s">
        <v>27</v>
      </c>
    </row>
    <row r="30" spans="1:50" ht="14.25" customHeight="1" thickBot="1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162" t="s">
        <v>28</v>
      </c>
      <c r="N30" s="166" t="s">
        <v>16</v>
      </c>
    </row>
    <row r="31" spans="1:50" ht="13.5" hidden="1" outlineLevel="1" thickBot="1" x14ac:dyDescent="0.25">
      <c r="A31" s="39"/>
      <c r="B31" s="39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63"/>
      <c r="N31" s="158"/>
    </row>
    <row r="32" spans="1:50" ht="12.75" hidden="1" customHeight="1" outlineLevel="1" x14ac:dyDescent="0.2">
      <c r="A32" s="39"/>
      <c r="B32" s="3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63"/>
      <c r="N32" s="85"/>
    </row>
    <row r="33" spans="1:14" ht="13.5" hidden="1" outlineLevel="1" thickBot="1" x14ac:dyDescent="0.25">
      <c r="A33" s="39"/>
      <c r="B33" s="39"/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63"/>
      <c r="N33" s="85"/>
    </row>
    <row r="34" spans="1:14" ht="13.5" hidden="1" outlineLevel="1" thickBot="1" x14ac:dyDescent="0.25">
      <c r="A34" s="39"/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63"/>
      <c r="N34" s="85"/>
    </row>
    <row r="35" spans="1:14" ht="13.5" hidden="1" outlineLevel="1" thickBot="1" x14ac:dyDescent="0.25">
      <c r="A35" s="39"/>
      <c r="B35" s="39"/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63"/>
      <c r="N35" s="85"/>
    </row>
    <row r="36" spans="1:14" ht="13.5" hidden="1" outlineLevel="1" thickBot="1" x14ac:dyDescent="0.25">
      <c r="A36" s="39"/>
      <c r="B36" s="39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63"/>
      <c r="N36" s="85"/>
    </row>
    <row r="37" spans="1:14" ht="13.5" hidden="1" outlineLevel="1" thickBot="1" x14ac:dyDescent="0.25">
      <c r="A37" s="39"/>
      <c r="B37" s="39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63"/>
      <c r="N37" s="85"/>
    </row>
    <row r="38" spans="1:14" ht="13.5" hidden="1" outlineLevel="1" thickBot="1" x14ac:dyDescent="0.25">
      <c r="A38" s="39"/>
      <c r="B38" s="39"/>
      <c r="C38" s="39"/>
      <c r="D38" s="40"/>
      <c r="E38" s="40"/>
      <c r="F38" s="40"/>
      <c r="G38" s="40"/>
      <c r="H38" s="40"/>
      <c r="I38" s="40"/>
      <c r="J38" s="40"/>
      <c r="K38" s="40"/>
      <c r="L38" s="40"/>
      <c r="M38" s="63"/>
      <c r="N38" s="85"/>
    </row>
    <row r="39" spans="1:14" ht="13.5" hidden="1" outlineLevel="1" thickBot="1" x14ac:dyDescent="0.25">
      <c r="A39" s="39"/>
      <c r="B39" s="39"/>
      <c r="C39" s="39"/>
      <c r="D39" s="40"/>
      <c r="E39" s="40"/>
      <c r="F39" s="40"/>
      <c r="G39" s="40"/>
      <c r="H39" s="40"/>
      <c r="I39" s="40"/>
      <c r="J39" s="40"/>
      <c r="K39" s="40"/>
      <c r="L39" s="40"/>
      <c r="M39" s="63"/>
      <c r="N39" s="85"/>
    </row>
    <row r="40" spans="1:14" ht="13.5" hidden="1" outlineLevel="1" thickBot="1" x14ac:dyDescent="0.25">
      <c r="A40" s="39"/>
      <c r="B40" s="39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63"/>
      <c r="N40" s="85"/>
    </row>
    <row r="41" spans="1:14" ht="13.5" hidden="1" outlineLevel="1" thickBot="1" x14ac:dyDescent="0.25">
      <c r="A41" s="39"/>
      <c r="B41" s="39"/>
      <c r="C41" s="39"/>
      <c r="D41" s="40"/>
      <c r="E41" s="40"/>
      <c r="F41" s="40"/>
      <c r="G41" s="40"/>
      <c r="H41" s="40"/>
      <c r="I41" s="40"/>
      <c r="J41" s="40"/>
      <c r="K41" s="40"/>
      <c r="L41" s="40"/>
      <c r="M41" s="63"/>
      <c r="N41" s="85"/>
    </row>
    <row r="42" spans="1:14" ht="13.5" hidden="1" outlineLevel="1" thickBot="1" x14ac:dyDescent="0.25">
      <c r="A42" s="39"/>
      <c r="B42" s="39"/>
      <c r="C42" s="39"/>
      <c r="D42" s="40"/>
      <c r="E42" s="40"/>
      <c r="F42" s="40"/>
      <c r="G42" s="40"/>
      <c r="H42" s="40"/>
      <c r="I42" s="40"/>
      <c r="J42" s="40"/>
      <c r="K42" s="40"/>
      <c r="L42" s="40"/>
      <c r="M42" s="63"/>
      <c r="N42" s="85"/>
    </row>
    <row r="43" spans="1:14" ht="13.5" hidden="1" outlineLevel="1" thickBot="1" x14ac:dyDescent="0.25">
      <c r="A43" s="39"/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63"/>
      <c r="N43" s="85"/>
    </row>
    <row r="44" spans="1:14" ht="13.5" hidden="1" outlineLevel="1" thickBot="1" x14ac:dyDescent="0.25">
      <c r="A44" s="39"/>
      <c r="B44" s="39"/>
      <c r="C44" s="39"/>
      <c r="D44" s="40"/>
      <c r="E44" s="40"/>
      <c r="F44" s="40"/>
      <c r="G44" s="40"/>
      <c r="H44" s="40"/>
      <c r="I44" s="40"/>
      <c r="J44" s="40"/>
      <c r="K44" s="40"/>
      <c r="L44" s="40"/>
      <c r="M44" s="63"/>
      <c r="N44" s="85"/>
    </row>
    <row r="45" spans="1:14" ht="13.5" hidden="1" outlineLevel="1" thickBot="1" x14ac:dyDescent="0.25">
      <c r="A45" s="39"/>
      <c r="B45" s="39"/>
      <c r="C45" s="39"/>
      <c r="D45" s="40"/>
      <c r="E45" s="40"/>
      <c r="F45" s="40"/>
      <c r="G45" s="40"/>
      <c r="H45" s="40"/>
      <c r="I45" s="40"/>
      <c r="J45" s="40"/>
      <c r="K45" s="40"/>
      <c r="L45" s="40"/>
      <c r="M45" s="63"/>
      <c r="N45" s="85"/>
    </row>
    <row r="46" spans="1:14" ht="13.5" hidden="1" outlineLevel="1" thickBot="1" x14ac:dyDescent="0.25">
      <c r="A46" s="39"/>
      <c r="B46" s="39"/>
      <c r="C46" s="39"/>
      <c r="D46" s="40"/>
      <c r="E46" s="40"/>
      <c r="F46" s="40"/>
      <c r="G46" s="40"/>
      <c r="H46" s="40"/>
      <c r="I46" s="40"/>
      <c r="J46" s="40"/>
      <c r="K46" s="40"/>
      <c r="L46" s="40"/>
      <c r="M46" s="63"/>
      <c r="N46" s="85"/>
    </row>
    <row r="47" spans="1:14" ht="13.5" hidden="1" outlineLevel="1" thickBot="1" x14ac:dyDescent="0.25">
      <c r="A47" s="39"/>
      <c r="B47" s="39"/>
      <c r="C47" s="39"/>
      <c r="D47" s="40"/>
      <c r="E47" s="40"/>
      <c r="F47" s="40"/>
      <c r="G47" s="40"/>
      <c r="H47" s="40"/>
      <c r="I47" s="40"/>
      <c r="J47" s="40"/>
      <c r="K47" s="40"/>
      <c r="L47" s="40"/>
      <c r="M47" s="63"/>
      <c r="N47" s="85"/>
    </row>
    <row r="48" spans="1:14" ht="13.5" hidden="1" outlineLevel="1" thickBot="1" x14ac:dyDescent="0.25">
      <c r="A48" s="39"/>
      <c r="B48" s="39"/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63"/>
      <c r="N48" s="145"/>
    </row>
    <row r="49" spans="1:147" s="41" customFormat="1" ht="33" customHeight="1" outlineLevel="1" x14ac:dyDescent="0.2">
      <c r="A49" s="152" t="e">
        <f t="shared" ref="A49:L49" si="8">+A28/A30*1000000</f>
        <v>#DIV/0!</v>
      </c>
      <c r="B49" s="153" t="e">
        <f t="shared" si="8"/>
        <v>#DIV/0!</v>
      </c>
      <c r="C49" s="153" t="e">
        <f t="shared" si="8"/>
        <v>#DIV/0!</v>
      </c>
      <c r="D49" s="154" t="e">
        <f t="shared" si="8"/>
        <v>#DIV/0!</v>
      </c>
      <c r="E49" s="154" t="e">
        <f t="shared" si="8"/>
        <v>#DIV/0!</v>
      </c>
      <c r="F49" s="154" t="e">
        <f t="shared" si="8"/>
        <v>#DIV/0!</v>
      </c>
      <c r="G49" s="154" t="e">
        <f t="shared" si="8"/>
        <v>#DIV/0!</v>
      </c>
      <c r="H49" s="154" t="e">
        <f t="shared" si="8"/>
        <v>#DIV/0!</v>
      </c>
      <c r="I49" s="154" t="e">
        <f t="shared" si="8"/>
        <v>#DIV/0!</v>
      </c>
      <c r="J49" s="154" t="e">
        <f t="shared" si="8"/>
        <v>#DIV/0!</v>
      </c>
      <c r="K49" s="154" t="e">
        <f t="shared" si="8"/>
        <v>#DIV/0!</v>
      </c>
      <c r="L49" s="155" t="e">
        <f t="shared" si="8"/>
        <v>#DIV/0!</v>
      </c>
      <c r="M49" s="146" t="s">
        <v>31</v>
      </c>
      <c r="N49" s="147" t="s">
        <v>32</v>
      </c>
    </row>
    <row r="50" spans="1:147" s="41" customFormat="1" ht="36" customHeight="1" x14ac:dyDescent="0.2">
      <c r="A50" s="156" t="e">
        <f>SUM($A25)*1000000/SUM($A30)</f>
        <v>#DIV/0!</v>
      </c>
      <c r="B50" s="156" t="e">
        <f>SUM($A25:B25)*1000000/SUM($A30:B30)</f>
        <v>#DIV/0!</v>
      </c>
      <c r="C50" s="156" t="e">
        <f>SUM($A25:C25)*1000000/SUM($A30:C30)</f>
        <v>#DIV/0!</v>
      </c>
      <c r="D50" s="156" t="e">
        <f>SUM($A25:D25)*1000000/SUM($A30:D30)</f>
        <v>#DIV/0!</v>
      </c>
      <c r="E50" s="156" t="e">
        <f>SUM($A25:E25)*1000000/SUM($A30:E30)</f>
        <v>#DIV/0!</v>
      </c>
      <c r="F50" s="156" t="e">
        <f>SUM($A25:F25)*1000000/SUM($A30:F30)</f>
        <v>#DIV/0!</v>
      </c>
      <c r="G50" s="156" t="e">
        <f>SUM($A25:G25)*1000000/SUM($A30:G30)</f>
        <v>#DIV/0!</v>
      </c>
      <c r="H50" s="156" t="e">
        <f>SUM($A25:H25)*1000000/SUM($A30:H30)</f>
        <v>#DIV/0!</v>
      </c>
      <c r="I50" s="156" t="e">
        <f>SUM($A25:I25)*1000000/SUM($A30:I30)</f>
        <v>#DIV/0!</v>
      </c>
      <c r="J50" s="156" t="e">
        <f>SUM($A25:J25)*1000000/SUM($A30:J30)</f>
        <v>#DIV/0!</v>
      </c>
      <c r="K50" s="156" t="e">
        <f>SUM($A25:K25)*1000000/SUM($A30:K30)</f>
        <v>#DIV/0!</v>
      </c>
      <c r="L50" s="156" t="e">
        <f>SUM($A25:L25)*1000000/SUM($A30:L30)</f>
        <v>#DIV/0!</v>
      </c>
      <c r="M50" s="148" t="s">
        <v>33</v>
      </c>
      <c r="N50" s="149" t="s">
        <v>34</v>
      </c>
      <c r="V50" s="42"/>
      <c r="W50" s="42"/>
      <c r="X50" s="42"/>
    </row>
    <row r="51" spans="1:147" s="41" customFormat="1" ht="39.75" customHeight="1" x14ac:dyDescent="0.2">
      <c r="A51" s="156" t="e">
        <f>SUM(A27)/SUM(A30)*1000000</f>
        <v>#DIV/0!</v>
      </c>
      <c r="B51" s="156" t="e">
        <f>SUM($A27:B27)/SUM($A30:B30)*1000000</f>
        <v>#DIV/0!</v>
      </c>
      <c r="C51" s="156" t="e">
        <f>SUM($A27:C27)/SUM($A30:C30)*1000000</f>
        <v>#DIV/0!</v>
      </c>
      <c r="D51" s="156" t="e">
        <f>SUM($A27:D27)/SUM($A30:D30)*1000000</f>
        <v>#DIV/0!</v>
      </c>
      <c r="E51" s="156" t="e">
        <f>SUM($A27:E27)/SUM($A30:E30)*1000000</f>
        <v>#DIV/0!</v>
      </c>
      <c r="F51" s="156" t="e">
        <f>SUM($A27:F27)/SUM($A30:F30)*1000000</f>
        <v>#DIV/0!</v>
      </c>
      <c r="G51" s="156" t="e">
        <f>SUM($A27:G27)/SUM($A30:G30)*1000000</f>
        <v>#DIV/0!</v>
      </c>
      <c r="H51" s="156" t="e">
        <f>SUM($A27:H27)/SUM($A30:H30)*1000000</f>
        <v>#DIV/0!</v>
      </c>
      <c r="I51" s="156" t="e">
        <f>SUM($A27:I27)/SUM($A30:I30)*1000000</f>
        <v>#DIV/0!</v>
      </c>
      <c r="J51" s="156" t="e">
        <f>SUM($A27:J27)/SUM($A30:J30)*1000000</f>
        <v>#DIV/0!</v>
      </c>
      <c r="K51" s="156" t="e">
        <f>SUM($A27:K27)/SUM($A30:K30)*1000000</f>
        <v>#DIV/0!</v>
      </c>
      <c r="L51" s="156" t="e">
        <f>SUM($A27:L27)/SUM($A30:L30)*1000000</f>
        <v>#DIV/0!</v>
      </c>
      <c r="M51" s="148" t="s">
        <v>35</v>
      </c>
      <c r="N51" s="149" t="s">
        <v>36</v>
      </c>
    </row>
    <row r="52" spans="1:147" s="41" customFormat="1" ht="41.45" customHeight="1" thickBot="1" x14ac:dyDescent="0.25">
      <c r="A52" s="157" t="e">
        <f>SUM(A28)/SUM(A30)*1000000</f>
        <v>#DIV/0!</v>
      </c>
      <c r="B52" s="157" t="e">
        <f>SUM($A28:B28)/SUM($A30:B30)*1000000</f>
        <v>#DIV/0!</v>
      </c>
      <c r="C52" s="157" t="e">
        <f>SUM($A28:C28)/SUM($A30:C30)*1000000</f>
        <v>#DIV/0!</v>
      </c>
      <c r="D52" s="157" t="e">
        <f>SUM($A28:D28)/SUM($A30:D30)*1000000</f>
        <v>#DIV/0!</v>
      </c>
      <c r="E52" s="157" t="e">
        <f>SUM($A28:E28)/SUM($A30:E30)*1000000</f>
        <v>#DIV/0!</v>
      </c>
      <c r="F52" s="157" t="e">
        <f>SUM($A28:F28)/SUM($A30:F30)*1000000</f>
        <v>#DIV/0!</v>
      </c>
      <c r="G52" s="157" t="e">
        <f>SUM($A28:G28)/SUM($A30:G30)*1000000</f>
        <v>#DIV/0!</v>
      </c>
      <c r="H52" s="157" t="e">
        <f>SUM($A28:H28)/SUM($A30:H30)*1000000</f>
        <v>#DIV/0!</v>
      </c>
      <c r="I52" s="157" t="e">
        <f>SUM($A28:I28)/SUM($A30:I30)*1000000</f>
        <v>#DIV/0!</v>
      </c>
      <c r="J52" s="157" t="e">
        <f>SUM($A28:J28)/SUM($A30:J30)*1000000</f>
        <v>#DIV/0!</v>
      </c>
      <c r="K52" s="157" t="e">
        <f>SUM($A28:K28)/SUM($A30:K30)*1000000</f>
        <v>#DIV/0!</v>
      </c>
      <c r="L52" s="157" t="e">
        <f>SUM($A28:L28)/SUM($A30:L30)*1000000</f>
        <v>#DIV/0!</v>
      </c>
      <c r="M52" s="150" t="s">
        <v>37</v>
      </c>
      <c r="N52" s="151" t="s">
        <v>38</v>
      </c>
    </row>
    <row r="62" spans="1:147" s="44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 s="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</row>
    <row r="64" spans="1:147" s="44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 s="62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</row>
    <row r="67" spans="1:147" s="44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 s="62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</row>
    <row r="69" spans="1:147" s="44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 s="62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</row>
    <row r="70" spans="1:147" s="45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 s="62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</row>
    <row r="72" spans="1:147" s="44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 s="6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</row>
    <row r="74" spans="1:147" s="44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 s="62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</row>
    <row r="75" spans="1:147" s="44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 s="62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</row>
    <row r="76" spans="1:147" s="45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 s="62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</row>
    <row r="77" spans="1:147" s="45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 s="62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</row>
    <row r="79" spans="1:147" s="45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 s="62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</row>
    <row r="85" spans="20:20" ht="17.25" customHeight="1" x14ac:dyDescent="0.2">
      <c r="T85" s="48"/>
    </row>
    <row r="86" spans="20:20" ht="14.25" customHeight="1" x14ac:dyDescent="0.2"/>
    <row r="87" spans="20:20" ht="15" customHeight="1" x14ac:dyDescent="0.2"/>
    <row r="88" spans="20:20" ht="13.5" customHeight="1" x14ac:dyDescent="0.2"/>
    <row r="89" spans="20:20" ht="10.5" customHeight="1" x14ac:dyDescent="0.2">
      <c r="T89" s="49"/>
    </row>
    <row r="90" spans="20:20" ht="15.95" customHeight="1" x14ac:dyDescent="0.2">
      <c r="T90" s="50"/>
    </row>
    <row r="91" spans="20:20" ht="15.95" customHeight="1" x14ac:dyDescent="0.2"/>
    <row r="92" spans="20:20" ht="12" customHeight="1" x14ac:dyDescent="0.2"/>
    <row r="93" spans="20:20" ht="19.7" customHeight="1" x14ac:dyDescent="0.2"/>
    <row r="94" spans="20:20" ht="21.75" customHeight="1" x14ac:dyDescent="0.2"/>
    <row r="95" spans="20:20" ht="20.25" customHeight="1" x14ac:dyDescent="0.2"/>
    <row r="96" spans="20:20" ht="23.45" customHeight="1" thickBot="1" x14ac:dyDescent="0.25"/>
    <row r="97" spans="20:21" ht="20.25" customHeight="1" x14ac:dyDescent="0.2">
      <c r="T97" s="51"/>
      <c r="U97" s="52"/>
    </row>
    <row r="99" spans="20:21" x14ac:dyDescent="0.2">
      <c r="T99" s="48"/>
      <c r="U99" s="48"/>
    </row>
    <row r="155" spans="20:26" ht="13.5" thickBot="1" x14ac:dyDescent="0.25"/>
    <row r="156" spans="20:26" ht="13.5" thickBot="1" x14ac:dyDescent="0.25">
      <c r="T156" s="46">
        <v>4</v>
      </c>
      <c r="U156" s="46">
        <v>30</v>
      </c>
      <c r="V156" s="46">
        <v>31</v>
      </c>
      <c r="W156" s="46">
        <v>31</v>
      </c>
      <c r="X156" s="55" t="s">
        <v>29</v>
      </c>
      <c r="Y156" s="43">
        <f>SUM(L156:V156)</f>
        <v>65</v>
      </c>
      <c r="Z156" s="56" t="s">
        <v>40</v>
      </c>
    </row>
    <row r="157" spans="20:26" ht="13.5" thickBot="1" x14ac:dyDescent="0.25">
      <c r="T157" s="53"/>
      <c r="U157" s="47">
        <v>29</v>
      </c>
      <c r="V157" s="47">
        <v>31</v>
      </c>
      <c r="W157" s="47">
        <v>20</v>
      </c>
      <c r="X157" s="55" t="s">
        <v>30</v>
      </c>
      <c r="Y157" s="43">
        <f>SUM(L157:V157)</f>
        <v>60</v>
      </c>
      <c r="Z157" s="56" t="s">
        <v>41</v>
      </c>
    </row>
    <row r="158" spans="20:26" ht="13.5" thickBot="1" x14ac:dyDescent="0.25">
      <c r="T158" s="53"/>
      <c r="U158" s="47">
        <v>12</v>
      </c>
      <c r="V158" s="47">
        <v>17</v>
      </c>
      <c r="W158" s="54"/>
      <c r="X158" s="55" t="s">
        <v>30</v>
      </c>
      <c r="Y158" s="43">
        <f>SUM(L158:V158)</f>
        <v>29</v>
      </c>
      <c r="Z158" s="56" t="s">
        <v>42</v>
      </c>
    </row>
    <row r="159" spans="20:26" x14ac:dyDescent="0.2">
      <c r="V159" s="54"/>
      <c r="W159" s="57">
        <v>11</v>
      </c>
      <c r="X159" s="58" t="s">
        <v>39</v>
      </c>
      <c r="Y159">
        <v>11</v>
      </c>
      <c r="Z159" s="56" t="s">
        <v>43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58"/>
  <sheetViews>
    <sheetView showGridLines="0" tabSelected="1" zoomScale="126" zoomScaleNormal="80" workbookViewId="0">
      <selection activeCell="G8" sqref="G8"/>
    </sheetView>
  </sheetViews>
  <sheetFormatPr baseColWidth="10" defaultColWidth="5.28515625" defaultRowHeight="12.75" x14ac:dyDescent="0.2"/>
  <cols>
    <col min="1" max="1" width="2.42578125" style="3" customWidth="1"/>
    <col min="2" max="2" width="4" style="3" customWidth="1"/>
    <col min="3" max="3" width="15" style="3" customWidth="1"/>
    <col min="4" max="4" width="4.5703125" style="3" customWidth="1"/>
    <col min="5" max="5" width="14.5703125" style="3" customWidth="1"/>
    <col min="6" max="6" width="8.28515625" style="3" customWidth="1"/>
    <col min="7" max="7" width="7.85546875" style="3" customWidth="1"/>
    <col min="8" max="11" width="6.85546875" style="3" customWidth="1"/>
    <col min="12" max="12" width="9" style="3" customWidth="1"/>
    <col min="13" max="13" width="7.42578125" style="3" bestFit="1" customWidth="1"/>
    <col min="14" max="14" width="6.85546875" style="3" customWidth="1"/>
    <col min="15" max="15" width="7.85546875" style="3" customWidth="1"/>
    <col min="16" max="16" width="6.85546875" style="3" customWidth="1"/>
    <col min="17" max="17" width="8" style="3" customWidth="1"/>
    <col min="18" max="18" width="6.42578125" style="3" customWidth="1"/>
    <col min="19" max="19" width="6.5703125" style="3" customWidth="1"/>
    <col min="20" max="20" width="6.7109375" style="3" customWidth="1"/>
    <col min="21" max="21" width="5.28515625" style="3" customWidth="1"/>
    <col min="22" max="22" width="16.5703125" style="3" bestFit="1" customWidth="1"/>
    <col min="23" max="32" width="5.28515625" style="3" customWidth="1"/>
    <col min="33" max="33" width="10.7109375" style="3" customWidth="1"/>
    <col min="34" max="34" width="10.5703125" style="3" customWidth="1"/>
    <col min="35" max="256" width="5.28515625" style="3"/>
    <col min="257" max="257" width="2.42578125" style="3" customWidth="1"/>
    <col min="258" max="258" width="4" style="3" customWidth="1"/>
    <col min="259" max="259" width="15" style="3" customWidth="1"/>
    <col min="260" max="260" width="4.5703125" style="3" customWidth="1"/>
    <col min="261" max="261" width="14.5703125" style="3" customWidth="1"/>
    <col min="262" max="262" width="8.28515625" style="3" customWidth="1"/>
    <col min="263" max="263" width="7.85546875" style="3" customWidth="1"/>
    <col min="264" max="273" width="6.85546875" style="3" customWidth="1"/>
    <col min="274" max="274" width="6.42578125" style="3" customWidth="1"/>
    <col min="275" max="275" width="6.5703125" style="3" customWidth="1"/>
    <col min="276" max="276" width="6.7109375" style="3" customWidth="1"/>
    <col min="277" max="277" width="5.28515625" style="3" customWidth="1"/>
    <col min="278" max="278" width="7.42578125" style="3" customWidth="1"/>
    <col min="279" max="288" width="5.28515625" style="3" customWidth="1"/>
    <col min="289" max="289" width="10.7109375" style="3" customWidth="1"/>
    <col min="290" max="290" width="10.5703125" style="3" customWidth="1"/>
    <col min="291" max="512" width="5.28515625" style="3"/>
    <col min="513" max="513" width="2.42578125" style="3" customWidth="1"/>
    <col min="514" max="514" width="4" style="3" customWidth="1"/>
    <col min="515" max="515" width="15" style="3" customWidth="1"/>
    <col min="516" max="516" width="4.5703125" style="3" customWidth="1"/>
    <col min="517" max="517" width="14.5703125" style="3" customWidth="1"/>
    <col min="518" max="518" width="8.28515625" style="3" customWidth="1"/>
    <col min="519" max="519" width="7.85546875" style="3" customWidth="1"/>
    <col min="520" max="529" width="6.85546875" style="3" customWidth="1"/>
    <col min="530" max="530" width="6.42578125" style="3" customWidth="1"/>
    <col min="531" max="531" width="6.5703125" style="3" customWidth="1"/>
    <col min="532" max="532" width="6.7109375" style="3" customWidth="1"/>
    <col min="533" max="533" width="5.28515625" style="3" customWidth="1"/>
    <col min="534" max="534" width="7.42578125" style="3" customWidth="1"/>
    <col min="535" max="544" width="5.28515625" style="3" customWidth="1"/>
    <col min="545" max="545" width="10.7109375" style="3" customWidth="1"/>
    <col min="546" max="546" width="10.5703125" style="3" customWidth="1"/>
    <col min="547" max="768" width="5.28515625" style="3"/>
    <col min="769" max="769" width="2.42578125" style="3" customWidth="1"/>
    <col min="770" max="770" width="4" style="3" customWidth="1"/>
    <col min="771" max="771" width="15" style="3" customWidth="1"/>
    <col min="772" max="772" width="4.5703125" style="3" customWidth="1"/>
    <col min="773" max="773" width="14.5703125" style="3" customWidth="1"/>
    <col min="774" max="774" width="8.28515625" style="3" customWidth="1"/>
    <col min="775" max="775" width="7.85546875" style="3" customWidth="1"/>
    <col min="776" max="785" width="6.85546875" style="3" customWidth="1"/>
    <col min="786" max="786" width="6.42578125" style="3" customWidth="1"/>
    <col min="787" max="787" width="6.5703125" style="3" customWidth="1"/>
    <col min="788" max="788" width="6.7109375" style="3" customWidth="1"/>
    <col min="789" max="789" width="5.28515625" style="3" customWidth="1"/>
    <col min="790" max="790" width="7.42578125" style="3" customWidth="1"/>
    <col min="791" max="800" width="5.28515625" style="3" customWidth="1"/>
    <col min="801" max="801" width="10.7109375" style="3" customWidth="1"/>
    <col min="802" max="802" width="10.5703125" style="3" customWidth="1"/>
    <col min="803" max="1024" width="5.28515625" style="3"/>
    <col min="1025" max="1025" width="2.42578125" style="3" customWidth="1"/>
    <col min="1026" max="1026" width="4" style="3" customWidth="1"/>
    <col min="1027" max="1027" width="15" style="3" customWidth="1"/>
    <col min="1028" max="1028" width="4.5703125" style="3" customWidth="1"/>
    <col min="1029" max="1029" width="14.5703125" style="3" customWidth="1"/>
    <col min="1030" max="1030" width="8.28515625" style="3" customWidth="1"/>
    <col min="1031" max="1031" width="7.85546875" style="3" customWidth="1"/>
    <col min="1032" max="1041" width="6.85546875" style="3" customWidth="1"/>
    <col min="1042" max="1042" width="6.42578125" style="3" customWidth="1"/>
    <col min="1043" max="1043" width="6.5703125" style="3" customWidth="1"/>
    <col min="1044" max="1044" width="6.7109375" style="3" customWidth="1"/>
    <col min="1045" max="1045" width="5.28515625" style="3" customWidth="1"/>
    <col min="1046" max="1046" width="7.42578125" style="3" customWidth="1"/>
    <col min="1047" max="1056" width="5.28515625" style="3" customWidth="1"/>
    <col min="1057" max="1057" width="10.7109375" style="3" customWidth="1"/>
    <col min="1058" max="1058" width="10.5703125" style="3" customWidth="1"/>
    <col min="1059" max="1280" width="5.28515625" style="3"/>
    <col min="1281" max="1281" width="2.42578125" style="3" customWidth="1"/>
    <col min="1282" max="1282" width="4" style="3" customWidth="1"/>
    <col min="1283" max="1283" width="15" style="3" customWidth="1"/>
    <col min="1284" max="1284" width="4.5703125" style="3" customWidth="1"/>
    <col min="1285" max="1285" width="14.5703125" style="3" customWidth="1"/>
    <col min="1286" max="1286" width="8.28515625" style="3" customWidth="1"/>
    <col min="1287" max="1287" width="7.85546875" style="3" customWidth="1"/>
    <col min="1288" max="1297" width="6.85546875" style="3" customWidth="1"/>
    <col min="1298" max="1298" width="6.42578125" style="3" customWidth="1"/>
    <col min="1299" max="1299" width="6.5703125" style="3" customWidth="1"/>
    <col min="1300" max="1300" width="6.7109375" style="3" customWidth="1"/>
    <col min="1301" max="1301" width="5.28515625" style="3" customWidth="1"/>
    <col min="1302" max="1302" width="7.42578125" style="3" customWidth="1"/>
    <col min="1303" max="1312" width="5.28515625" style="3" customWidth="1"/>
    <col min="1313" max="1313" width="10.7109375" style="3" customWidth="1"/>
    <col min="1314" max="1314" width="10.5703125" style="3" customWidth="1"/>
    <col min="1315" max="1536" width="5.28515625" style="3"/>
    <col min="1537" max="1537" width="2.42578125" style="3" customWidth="1"/>
    <col min="1538" max="1538" width="4" style="3" customWidth="1"/>
    <col min="1539" max="1539" width="15" style="3" customWidth="1"/>
    <col min="1540" max="1540" width="4.5703125" style="3" customWidth="1"/>
    <col min="1541" max="1541" width="14.5703125" style="3" customWidth="1"/>
    <col min="1542" max="1542" width="8.28515625" style="3" customWidth="1"/>
    <col min="1543" max="1543" width="7.85546875" style="3" customWidth="1"/>
    <col min="1544" max="1553" width="6.85546875" style="3" customWidth="1"/>
    <col min="1554" max="1554" width="6.42578125" style="3" customWidth="1"/>
    <col min="1555" max="1555" width="6.5703125" style="3" customWidth="1"/>
    <col min="1556" max="1556" width="6.7109375" style="3" customWidth="1"/>
    <col min="1557" max="1557" width="5.28515625" style="3" customWidth="1"/>
    <col min="1558" max="1558" width="7.42578125" style="3" customWidth="1"/>
    <col min="1559" max="1568" width="5.28515625" style="3" customWidth="1"/>
    <col min="1569" max="1569" width="10.7109375" style="3" customWidth="1"/>
    <col min="1570" max="1570" width="10.5703125" style="3" customWidth="1"/>
    <col min="1571" max="1792" width="5.28515625" style="3"/>
    <col min="1793" max="1793" width="2.42578125" style="3" customWidth="1"/>
    <col min="1794" max="1794" width="4" style="3" customWidth="1"/>
    <col min="1795" max="1795" width="15" style="3" customWidth="1"/>
    <col min="1796" max="1796" width="4.5703125" style="3" customWidth="1"/>
    <col min="1797" max="1797" width="14.5703125" style="3" customWidth="1"/>
    <col min="1798" max="1798" width="8.28515625" style="3" customWidth="1"/>
    <col min="1799" max="1799" width="7.85546875" style="3" customWidth="1"/>
    <col min="1800" max="1809" width="6.85546875" style="3" customWidth="1"/>
    <col min="1810" max="1810" width="6.42578125" style="3" customWidth="1"/>
    <col min="1811" max="1811" width="6.5703125" style="3" customWidth="1"/>
    <col min="1812" max="1812" width="6.7109375" style="3" customWidth="1"/>
    <col min="1813" max="1813" width="5.28515625" style="3" customWidth="1"/>
    <col min="1814" max="1814" width="7.42578125" style="3" customWidth="1"/>
    <col min="1815" max="1824" width="5.28515625" style="3" customWidth="1"/>
    <col min="1825" max="1825" width="10.7109375" style="3" customWidth="1"/>
    <col min="1826" max="1826" width="10.5703125" style="3" customWidth="1"/>
    <col min="1827" max="2048" width="5.28515625" style="3"/>
    <col min="2049" max="2049" width="2.42578125" style="3" customWidth="1"/>
    <col min="2050" max="2050" width="4" style="3" customWidth="1"/>
    <col min="2051" max="2051" width="15" style="3" customWidth="1"/>
    <col min="2052" max="2052" width="4.5703125" style="3" customWidth="1"/>
    <col min="2053" max="2053" width="14.5703125" style="3" customWidth="1"/>
    <col min="2054" max="2054" width="8.28515625" style="3" customWidth="1"/>
    <col min="2055" max="2055" width="7.85546875" style="3" customWidth="1"/>
    <col min="2056" max="2065" width="6.85546875" style="3" customWidth="1"/>
    <col min="2066" max="2066" width="6.42578125" style="3" customWidth="1"/>
    <col min="2067" max="2067" width="6.5703125" style="3" customWidth="1"/>
    <col min="2068" max="2068" width="6.7109375" style="3" customWidth="1"/>
    <col min="2069" max="2069" width="5.28515625" style="3" customWidth="1"/>
    <col min="2070" max="2070" width="7.42578125" style="3" customWidth="1"/>
    <col min="2071" max="2080" width="5.28515625" style="3" customWidth="1"/>
    <col min="2081" max="2081" width="10.7109375" style="3" customWidth="1"/>
    <col min="2082" max="2082" width="10.5703125" style="3" customWidth="1"/>
    <col min="2083" max="2304" width="5.28515625" style="3"/>
    <col min="2305" max="2305" width="2.42578125" style="3" customWidth="1"/>
    <col min="2306" max="2306" width="4" style="3" customWidth="1"/>
    <col min="2307" max="2307" width="15" style="3" customWidth="1"/>
    <col min="2308" max="2308" width="4.5703125" style="3" customWidth="1"/>
    <col min="2309" max="2309" width="14.5703125" style="3" customWidth="1"/>
    <col min="2310" max="2310" width="8.28515625" style="3" customWidth="1"/>
    <col min="2311" max="2311" width="7.85546875" style="3" customWidth="1"/>
    <col min="2312" max="2321" width="6.85546875" style="3" customWidth="1"/>
    <col min="2322" max="2322" width="6.42578125" style="3" customWidth="1"/>
    <col min="2323" max="2323" width="6.5703125" style="3" customWidth="1"/>
    <col min="2324" max="2324" width="6.7109375" style="3" customWidth="1"/>
    <col min="2325" max="2325" width="5.28515625" style="3" customWidth="1"/>
    <col min="2326" max="2326" width="7.42578125" style="3" customWidth="1"/>
    <col min="2327" max="2336" width="5.28515625" style="3" customWidth="1"/>
    <col min="2337" max="2337" width="10.7109375" style="3" customWidth="1"/>
    <col min="2338" max="2338" width="10.5703125" style="3" customWidth="1"/>
    <col min="2339" max="2560" width="5.28515625" style="3"/>
    <col min="2561" max="2561" width="2.42578125" style="3" customWidth="1"/>
    <col min="2562" max="2562" width="4" style="3" customWidth="1"/>
    <col min="2563" max="2563" width="15" style="3" customWidth="1"/>
    <col min="2564" max="2564" width="4.5703125" style="3" customWidth="1"/>
    <col min="2565" max="2565" width="14.5703125" style="3" customWidth="1"/>
    <col min="2566" max="2566" width="8.28515625" style="3" customWidth="1"/>
    <col min="2567" max="2567" width="7.85546875" style="3" customWidth="1"/>
    <col min="2568" max="2577" width="6.85546875" style="3" customWidth="1"/>
    <col min="2578" max="2578" width="6.42578125" style="3" customWidth="1"/>
    <col min="2579" max="2579" width="6.5703125" style="3" customWidth="1"/>
    <col min="2580" max="2580" width="6.7109375" style="3" customWidth="1"/>
    <col min="2581" max="2581" width="5.28515625" style="3" customWidth="1"/>
    <col min="2582" max="2582" width="7.42578125" style="3" customWidth="1"/>
    <col min="2583" max="2592" width="5.28515625" style="3" customWidth="1"/>
    <col min="2593" max="2593" width="10.7109375" style="3" customWidth="1"/>
    <col min="2594" max="2594" width="10.5703125" style="3" customWidth="1"/>
    <col min="2595" max="2816" width="5.28515625" style="3"/>
    <col min="2817" max="2817" width="2.42578125" style="3" customWidth="1"/>
    <col min="2818" max="2818" width="4" style="3" customWidth="1"/>
    <col min="2819" max="2819" width="15" style="3" customWidth="1"/>
    <col min="2820" max="2820" width="4.5703125" style="3" customWidth="1"/>
    <col min="2821" max="2821" width="14.5703125" style="3" customWidth="1"/>
    <col min="2822" max="2822" width="8.28515625" style="3" customWidth="1"/>
    <col min="2823" max="2823" width="7.85546875" style="3" customWidth="1"/>
    <col min="2824" max="2833" width="6.85546875" style="3" customWidth="1"/>
    <col min="2834" max="2834" width="6.42578125" style="3" customWidth="1"/>
    <col min="2835" max="2835" width="6.5703125" style="3" customWidth="1"/>
    <col min="2836" max="2836" width="6.7109375" style="3" customWidth="1"/>
    <col min="2837" max="2837" width="5.28515625" style="3" customWidth="1"/>
    <col min="2838" max="2838" width="7.42578125" style="3" customWidth="1"/>
    <col min="2839" max="2848" width="5.28515625" style="3" customWidth="1"/>
    <col min="2849" max="2849" width="10.7109375" style="3" customWidth="1"/>
    <col min="2850" max="2850" width="10.5703125" style="3" customWidth="1"/>
    <col min="2851" max="3072" width="5.28515625" style="3"/>
    <col min="3073" max="3073" width="2.42578125" style="3" customWidth="1"/>
    <col min="3074" max="3074" width="4" style="3" customWidth="1"/>
    <col min="3075" max="3075" width="15" style="3" customWidth="1"/>
    <col min="3076" max="3076" width="4.5703125" style="3" customWidth="1"/>
    <col min="3077" max="3077" width="14.5703125" style="3" customWidth="1"/>
    <col min="3078" max="3078" width="8.28515625" style="3" customWidth="1"/>
    <col min="3079" max="3079" width="7.85546875" style="3" customWidth="1"/>
    <col min="3080" max="3089" width="6.85546875" style="3" customWidth="1"/>
    <col min="3090" max="3090" width="6.42578125" style="3" customWidth="1"/>
    <col min="3091" max="3091" width="6.5703125" style="3" customWidth="1"/>
    <col min="3092" max="3092" width="6.7109375" style="3" customWidth="1"/>
    <col min="3093" max="3093" width="5.28515625" style="3" customWidth="1"/>
    <col min="3094" max="3094" width="7.42578125" style="3" customWidth="1"/>
    <col min="3095" max="3104" width="5.28515625" style="3" customWidth="1"/>
    <col min="3105" max="3105" width="10.7109375" style="3" customWidth="1"/>
    <col min="3106" max="3106" width="10.5703125" style="3" customWidth="1"/>
    <col min="3107" max="3328" width="5.28515625" style="3"/>
    <col min="3329" max="3329" width="2.42578125" style="3" customWidth="1"/>
    <col min="3330" max="3330" width="4" style="3" customWidth="1"/>
    <col min="3331" max="3331" width="15" style="3" customWidth="1"/>
    <col min="3332" max="3332" width="4.5703125" style="3" customWidth="1"/>
    <col min="3333" max="3333" width="14.5703125" style="3" customWidth="1"/>
    <col min="3334" max="3334" width="8.28515625" style="3" customWidth="1"/>
    <col min="3335" max="3335" width="7.85546875" style="3" customWidth="1"/>
    <col min="3336" max="3345" width="6.85546875" style="3" customWidth="1"/>
    <col min="3346" max="3346" width="6.42578125" style="3" customWidth="1"/>
    <col min="3347" max="3347" width="6.5703125" style="3" customWidth="1"/>
    <col min="3348" max="3348" width="6.7109375" style="3" customWidth="1"/>
    <col min="3349" max="3349" width="5.28515625" style="3" customWidth="1"/>
    <col min="3350" max="3350" width="7.42578125" style="3" customWidth="1"/>
    <col min="3351" max="3360" width="5.28515625" style="3" customWidth="1"/>
    <col min="3361" max="3361" width="10.7109375" style="3" customWidth="1"/>
    <col min="3362" max="3362" width="10.5703125" style="3" customWidth="1"/>
    <col min="3363" max="3584" width="5.28515625" style="3"/>
    <col min="3585" max="3585" width="2.42578125" style="3" customWidth="1"/>
    <col min="3586" max="3586" width="4" style="3" customWidth="1"/>
    <col min="3587" max="3587" width="15" style="3" customWidth="1"/>
    <col min="3588" max="3588" width="4.5703125" style="3" customWidth="1"/>
    <col min="3589" max="3589" width="14.5703125" style="3" customWidth="1"/>
    <col min="3590" max="3590" width="8.28515625" style="3" customWidth="1"/>
    <col min="3591" max="3591" width="7.85546875" style="3" customWidth="1"/>
    <col min="3592" max="3601" width="6.85546875" style="3" customWidth="1"/>
    <col min="3602" max="3602" width="6.42578125" style="3" customWidth="1"/>
    <col min="3603" max="3603" width="6.5703125" style="3" customWidth="1"/>
    <col min="3604" max="3604" width="6.7109375" style="3" customWidth="1"/>
    <col min="3605" max="3605" width="5.28515625" style="3" customWidth="1"/>
    <col min="3606" max="3606" width="7.42578125" style="3" customWidth="1"/>
    <col min="3607" max="3616" width="5.28515625" style="3" customWidth="1"/>
    <col min="3617" max="3617" width="10.7109375" style="3" customWidth="1"/>
    <col min="3618" max="3618" width="10.5703125" style="3" customWidth="1"/>
    <col min="3619" max="3840" width="5.28515625" style="3"/>
    <col min="3841" max="3841" width="2.42578125" style="3" customWidth="1"/>
    <col min="3842" max="3842" width="4" style="3" customWidth="1"/>
    <col min="3843" max="3843" width="15" style="3" customWidth="1"/>
    <col min="3844" max="3844" width="4.5703125" style="3" customWidth="1"/>
    <col min="3845" max="3845" width="14.5703125" style="3" customWidth="1"/>
    <col min="3846" max="3846" width="8.28515625" style="3" customWidth="1"/>
    <col min="3847" max="3847" width="7.85546875" style="3" customWidth="1"/>
    <col min="3848" max="3857" width="6.85546875" style="3" customWidth="1"/>
    <col min="3858" max="3858" width="6.42578125" style="3" customWidth="1"/>
    <col min="3859" max="3859" width="6.5703125" style="3" customWidth="1"/>
    <col min="3860" max="3860" width="6.7109375" style="3" customWidth="1"/>
    <col min="3861" max="3861" width="5.28515625" style="3" customWidth="1"/>
    <col min="3862" max="3862" width="7.42578125" style="3" customWidth="1"/>
    <col min="3863" max="3872" width="5.28515625" style="3" customWidth="1"/>
    <col min="3873" max="3873" width="10.7109375" style="3" customWidth="1"/>
    <col min="3874" max="3874" width="10.5703125" style="3" customWidth="1"/>
    <col min="3875" max="4096" width="5.28515625" style="3"/>
    <col min="4097" max="4097" width="2.42578125" style="3" customWidth="1"/>
    <col min="4098" max="4098" width="4" style="3" customWidth="1"/>
    <col min="4099" max="4099" width="15" style="3" customWidth="1"/>
    <col min="4100" max="4100" width="4.5703125" style="3" customWidth="1"/>
    <col min="4101" max="4101" width="14.5703125" style="3" customWidth="1"/>
    <col min="4102" max="4102" width="8.28515625" style="3" customWidth="1"/>
    <col min="4103" max="4103" width="7.85546875" style="3" customWidth="1"/>
    <col min="4104" max="4113" width="6.85546875" style="3" customWidth="1"/>
    <col min="4114" max="4114" width="6.42578125" style="3" customWidth="1"/>
    <col min="4115" max="4115" width="6.5703125" style="3" customWidth="1"/>
    <col min="4116" max="4116" width="6.7109375" style="3" customWidth="1"/>
    <col min="4117" max="4117" width="5.28515625" style="3" customWidth="1"/>
    <col min="4118" max="4118" width="7.42578125" style="3" customWidth="1"/>
    <col min="4119" max="4128" width="5.28515625" style="3" customWidth="1"/>
    <col min="4129" max="4129" width="10.7109375" style="3" customWidth="1"/>
    <col min="4130" max="4130" width="10.5703125" style="3" customWidth="1"/>
    <col min="4131" max="4352" width="5.28515625" style="3"/>
    <col min="4353" max="4353" width="2.42578125" style="3" customWidth="1"/>
    <col min="4354" max="4354" width="4" style="3" customWidth="1"/>
    <col min="4355" max="4355" width="15" style="3" customWidth="1"/>
    <col min="4356" max="4356" width="4.5703125" style="3" customWidth="1"/>
    <col min="4357" max="4357" width="14.5703125" style="3" customWidth="1"/>
    <col min="4358" max="4358" width="8.28515625" style="3" customWidth="1"/>
    <col min="4359" max="4359" width="7.85546875" style="3" customWidth="1"/>
    <col min="4360" max="4369" width="6.85546875" style="3" customWidth="1"/>
    <col min="4370" max="4370" width="6.42578125" style="3" customWidth="1"/>
    <col min="4371" max="4371" width="6.5703125" style="3" customWidth="1"/>
    <col min="4372" max="4372" width="6.7109375" style="3" customWidth="1"/>
    <col min="4373" max="4373" width="5.28515625" style="3" customWidth="1"/>
    <col min="4374" max="4374" width="7.42578125" style="3" customWidth="1"/>
    <col min="4375" max="4384" width="5.28515625" style="3" customWidth="1"/>
    <col min="4385" max="4385" width="10.7109375" style="3" customWidth="1"/>
    <col min="4386" max="4386" width="10.5703125" style="3" customWidth="1"/>
    <col min="4387" max="4608" width="5.28515625" style="3"/>
    <col min="4609" max="4609" width="2.42578125" style="3" customWidth="1"/>
    <col min="4610" max="4610" width="4" style="3" customWidth="1"/>
    <col min="4611" max="4611" width="15" style="3" customWidth="1"/>
    <col min="4612" max="4612" width="4.5703125" style="3" customWidth="1"/>
    <col min="4613" max="4613" width="14.5703125" style="3" customWidth="1"/>
    <col min="4614" max="4614" width="8.28515625" style="3" customWidth="1"/>
    <col min="4615" max="4615" width="7.85546875" style="3" customWidth="1"/>
    <col min="4616" max="4625" width="6.85546875" style="3" customWidth="1"/>
    <col min="4626" max="4626" width="6.42578125" style="3" customWidth="1"/>
    <col min="4627" max="4627" width="6.5703125" style="3" customWidth="1"/>
    <col min="4628" max="4628" width="6.7109375" style="3" customWidth="1"/>
    <col min="4629" max="4629" width="5.28515625" style="3" customWidth="1"/>
    <col min="4630" max="4630" width="7.42578125" style="3" customWidth="1"/>
    <col min="4631" max="4640" width="5.28515625" style="3" customWidth="1"/>
    <col min="4641" max="4641" width="10.7109375" style="3" customWidth="1"/>
    <col min="4642" max="4642" width="10.5703125" style="3" customWidth="1"/>
    <col min="4643" max="4864" width="5.28515625" style="3"/>
    <col min="4865" max="4865" width="2.42578125" style="3" customWidth="1"/>
    <col min="4866" max="4866" width="4" style="3" customWidth="1"/>
    <col min="4867" max="4867" width="15" style="3" customWidth="1"/>
    <col min="4868" max="4868" width="4.5703125" style="3" customWidth="1"/>
    <col min="4869" max="4869" width="14.5703125" style="3" customWidth="1"/>
    <col min="4870" max="4870" width="8.28515625" style="3" customWidth="1"/>
    <col min="4871" max="4871" width="7.85546875" style="3" customWidth="1"/>
    <col min="4872" max="4881" width="6.85546875" style="3" customWidth="1"/>
    <col min="4882" max="4882" width="6.42578125" style="3" customWidth="1"/>
    <col min="4883" max="4883" width="6.5703125" style="3" customWidth="1"/>
    <col min="4884" max="4884" width="6.7109375" style="3" customWidth="1"/>
    <col min="4885" max="4885" width="5.28515625" style="3" customWidth="1"/>
    <col min="4886" max="4886" width="7.42578125" style="3" customWidth="1"/>
    <col min="4887" max="4896" width="5.28515625" style="3" customWidth="1"/>
    <col min="4897" max="4897" width="10.7109375" style="3" customWidth="1"/>
    <col min="4898" max="4898" width="10.5703125" style="3" customWidth="1"/>
    <col min="4899" max="5120" width="5.28515625" style="3"/>
    <col min="5121" max="5121" width="2.42578125" style="3" customWidth="1"/>
    <col min="5122" max="5122" width="4" style="3" customWidth="1"/>
    <col min="5123" max="5123" width="15" style="3" customWidth="1"/>
    <col min="5124" max="5124" width="4.5703125" style="3" customWidth="1"/>
    <col min="5125" max="5125" width="14.5703125" style="3" customWidth="1"/>
    <col min="5126" max="5126" width="8.28515625" style="3" customWidth="1"/>
    <col min="5127" max="5127" width="7.85546875" style="3" customWidth="1"/>
    <col min="5128" max="5137" width="6.85546875" style="3" customWidth="1"/>
    <col min="5138" max="5138" width="6.42578125" style="3" customWidth="1"/>
    <col min="5139" max="5139" width="6.5703125" style="3" customWidth="1"/>
    <col min="5140" max="5140" width="6.7109375" style="3" customWidth="1"/>
    <col min="5141" max="5141" width="5.28515625" style="3" customWidth="1"/>
    <col min="5142" max="5142" width="7.42578125" style="3" customWidth="1"/>
    <col min="5143" max="5152" width="5.28515625" style="3" customWidth="1"/>
    <col min="5153" max="5153" width="10.7109375" style="3" customWidth="1"/>
    <col min="5154" max="5154" width="10.5703125" style="3" customWidth="1"/>
    <col min="5155" max="5376" width="5.28515625" style="3"/>
    <col min="5377" max="5377" width="2.42578125" style="3" customWidth="1"/>
    <col min="5378" max="5378" width="4" style="3" customWidth="1"/>
    <col min="5379" max="5379" width="15" style="3" customWidth="1"/>
    <col min="5380" max="5380" width="4.5703125" style="3" customWidth="1"/>
    <col min="5381" max="5381" width="14.5703125" style="3" customWidth="1"/>
    <col min="5382" max="5382" width="8.28515625" style="3" customWidth="1"/>
    <col min="5383" max="5383" width="7.85546875" style="3" customWidth="1"/>
    <col min="5384" max="5393" width="6.85546875" style="3" customWidth="1"/>
    <col min="5394" max="5394" width="6.42578125" style="3" customWidth="1"/>
    <col min="5395" max="5395" width="6.5703125" style="3" customWidth="1"/>
    <col min="5396" max="5396" width="6.7109375" style="3" customWidth="1"/>
    <col min="5397" max="5397" width="5.28515625" style="3" customWidth="1"/>
    <col min="5398" max="5398" width="7.42578125" style="3" customWidth="1"/>
    <col min="5399" max="5408" width="5.28515625" style="3" customWidth="1"/>
    <col min="5409" max="5409" width="10.7109375" style="3" customWidth="1"/>
    <col min="5410" max="5410" width="10.5703125" style="3" customWidth="1"/>
    <col min="5411" max="5632" width="5.28515625" style="3"/>
    <col min="5633" max="5633" width="2.42578125" style="3" customWidth="1"/>
    <col min="5634" max="5634" width="4" style="3" customWidth="1"/>
    <col min="5635" max="5635" width="15" style="3" customWidth="1"/>
    <col min="5636" max="5636" width="4.5703125" style="3" customWidth="1"/>
    <col min="5637" max="5637" width="14.5703125" style="3" customWidth="1"/>
    <col min="5638" max="5638" width="8.28515625" style="3" customWidth="1"/>
    <col min="5639" max="5639" width="7.85546875" style="3" customWidth="1"/>
    <col min="5640" max="5649" width="6.85546875" style="3" customWidth="1"/>
    <col min="5650" max="5650" width="6.42578125" style="3" customWidth="1"/>
    <col min="5651" max="5651" width="6.5703125" style="3" customWidth="1"/>
    <col min="5652" max="5652" width="6.7109375" style="3" customWidth="1"/>
    <col min="5653" max="5653" width="5.28515625" style="3" customWidth="1"/>
    <col min="5654" max="5654" width="7.42578125" style="3" customWidth="1"/>
    <col min="5655" max="5664" width="5.28515625" style="3" customWidth="1"/>
    <col min="5665" max="5665" width="10.7109375" style="3" customWidth="1"/>
    <col min="5666" max="5666" width="10.5703125" style="3" customWidth="1"/>
    <col min="5667" max="5888" width="5.28515625" style="3"/>
    <col min="5889" max="5889" width="2.42578125" style="3" customWidth="1"/>
    <col min="5890" max="5890" width="4" style="3" customWidth="1"/>
    <col min="5891" max="5891" width="15" style="3" customWidth="1"/>
    <col min="5892" max="5892" width="4.5703125" style="3" customWidth="1"/>
    <col min="5893" max="5893" width="14.5703125" style="3" customWidth="1"/>
    <col min="5894" max="5894" width="8.28515625" style="3" customWidth="1"/>
    <col min="5895" max="5895" width="7.85546875" style="3" customWidth="1"/>
    <col min="5896" max="5905" width="6.85546875" style="3" customWidth="1"/>
    <col min="5906" max="5906" width="6.42578125" style="3" customWidth="1"/>
    <col min="5907" max="5907" width="6.5703125" style="3" customWidth="1"/>
    <col min="5908" max="5908" width="6.7109375" style="3" customWidth="1"/>
    <col min="5909" max="5909" width="5.28515625" style="3" customWidth="1"/>
    <col min="5910" max="5910" width="7.42578125" style="3" customWidth="1"/>
    <col min="5911" max="5920" width="5.28515625" style="3" customWidth="1"/>
    <col min="5921" max="5921" width="10.7109375" style="3" customWidth="1"/>
    <col min="5922" max="5922" width="10.5703125" style="3" customWidth="1"/>
    <col min="5923" max="6144" width="5.28515625" style="3"/>
    <col min="6145" max="6145" width="2.42578125" style="3" customWidth="1"/>
    <col min="6146" max="6146" width="4" style="3" customWidth="1"/>
    <col min="6147" max="6147" width="15" style="3" customWidth="1"/>
    <col min="6148" max="6148" width="4.5703125" style="3" customWidth="1"/>
    <col min="6149" max="6149" width="14.5703125" style="3" customWidth="1"/>
    <col min="6150" max="6150" width="8.28515625" style="3" customWidth="1"/>
    <col min="6151" max="6151" width="7.85546875" style="3" customWidth="1"/>
    <col min="6152" max="6161" width="6.85546875" style="3" customWidth="1"/>
    <col min="6162" max="6162" width="6.42578125" style="3" customWidth="1"/>
    <col min="6163" max="6163" width="6.5703125" style="3" customWidth="1"/>
    <col min="6164" max="6164" width="6.7109375" style="3" customWidth="1"/>
    <col min="6165" max="6165" width="5.28515625" style="3" customWidth="1"/>
    <col min="6166" max="6166" width="7.42578125" style="3" customWidth="1"/>
    <col min="6167" max="6176" width="5.28515625" style="3" customWidth="1"/>
    <col min="6177" max="6177" width="10.7109375" style="3" customWidth="1"/>
    <col min="6178" max="6178" width="10.5703125" style="3" customWidth="1"/>
    <col min="6179" max="6400" width="5.28515625" style="3"/>
    <col min="6401" max="6401" width="2.42578125" style="3" customWidth="1"/>
    <col min="6402" max="6402" width="4" style="3" customWidth="1"/>
    <col min="6403" max="6403" width="15" style="3" customWidth="1"/>
    <col min="6404" max="6404" width="4.5703125" style="3" customWidth="1"/>
    <col min="6405" max="6405" width="14.5703125" style="3" customWidth="1"/>
    <col min="6406" max="6406" width="8.28515625" style="3" customWidth="1"/>
    <col min="6407" max="6407" width="7.85546875" style="3" customWidth="1"/>
    <col min="6408" max="6417" width="6.85546875" style="3" customWidth="1"/>
    <col min="6418" max="6418" width="6.42578125" style="3" customWidth="1"/>
    <col min="6419" max="6419" width="6.5703125" style="3" customWidth="1"/>
    <col min="6420" max="6420" width="6.7109375" style="3" customWidth="1"/>
    <col min="6421" max="6421" width="5.28515625" style="3" customWidth="1"/>
    <col min="6422" max="6422" width="7.42578125" style="3" customWidth="1"/>
    <col min="6423" max="6432" width="5.28515625" style="3" customWidth="1"/>
    <col min="6433" max="6433" width="10.7109375" style="3" customWidth="1"/>
    <col min="6434" max="6434" width="10.5703125" style="3" customWidth="1"/>
    <col min="6435" max="6656" width="5.28515625" style="3"/>
    <col min="6657" max="6657" width="2.42578125" style="3" customWidth="1"/>
    <col min="6658" max="6658" width="4" style="3" customWidth="1"/>
    <col min="6659" max="6659" width="15" style="3" customWidth="1"/>
    <col min="6660" max="6660" width="4.5703125" style="3" customWidth="1"/>
    <col min="6661" max="6661" width="14.5703125" style="3" customWidth="1"/>
    <col min="6662" max="6662" width="8.28515625" style="3" customWidth="1"/>
    <col min="6663" max="6663" width="7.85546875" style="3" customWidth="1"/>
    <col min="6664" max="6673" width="6.85546875" style="3" customWidth="1"/>
    <col min="6674" max="6674" width="6.42578125" style="3" customWidth="1"/>
    <col min="6675" max="6675" width="6.5703125" style="3" customWidth="1"/>
    <col min="6676" max="6676" width="6.7109375" style="3" customWidth="1"/>
    <col min="6677" max="6677" width="5.28515625" style="3" customWidth="1"/>
    <col min="6678" max="6678" width="7.42578125" style="3" customWidth="1"/>
    <col min="6679" max="6688" width="5.28515625" style="3" customWidth="1"/>
    <col min="6689" max="6689" width="10.7109375" style="3" customWidth="1"/>
    <col min="6690" max="6690" width="10.5703125" style="3" customWidth="1"/>
    <col min="6691" max="6912" width="5.28515625" style="3"/>
    <col min="6913" max="6913" width="2.42578125" style="3" customWidth="1"/>
    <col min="6914" max="6914" width="4" style="3" customWidth="1"/>
    <col min="6915" max="6915" width="15" style="3" customWidth="1"/>
    <col min="6916" max="6916" width="4.5703125" style="3" customWidth="1"/>
    <col min="6917" max="6917" width="14.5703125" style="3" customWidth="1"/>
    <col min="6918" max="6918" width="8.28515625" style="3" customWidth="1"/>
    <col min="6919" max="6919" width="7.85546875" style="3" customWidth="1"/>
    <col min="6920" max="6929" width="6.85546875" style="3" customWidth="1"/>
    <col min="6930" max="6930" width="6.42578125" style="3" customWidth="1"/>
    <col min="6931" max="6931" width="6.5703125" style="3" customWidth="1"/>
    <col min="6932" max="6932" width="6.7109375" style="3" customWidth="1"/>
    <col min="6933" max="6933" width="5.28515625" style="3" customWidth="1"/>
    <col min="6934" max="6934" width="7.42578125" style="3" customWidth="1"/>
    <col min="6935" max="6944" width="5.28515625" style="3" customWidth="1"/>
    <col min="6945" max="6945" width="10.7109375" style="3" customWidth="1"/>
    <col min="6946" max="6946" width="10.5703125" style="3" customWidth="1"/>
    <col min="6947" max="7168" width="5.28515625" style="3"/>
    <col min="7169" max="7169" width="2.42578125" style="3" customWidth="1"/>
    <col min="7170" max="7170" width="4" style="3" customWidth="1"/>
    <col min="7171" max="7171" width="15" style="3" customWidth="1"/>
    <col min="7172" max="7172" width="4.5703125" style="3" customWidth="1"/>
    <col min="7173" max="7173" width="14.5703125" style="3" customWidth="1"/>
    <col min="7174" max="7174" width="8.28515625" style="3" customWidth="1"/>
    <col min="7175" max="7175" width="7.85546875" style="3" customWidth="1"/>
    <col min="7176" max="7185" width="6.85546875" style="3" customWidth="1"/>
    <col min="7186" max="7186" width="6.42578125" style="3" customWidth="1"/>
    <col min="7187" max="7187" width="6.5703125" style="3" customWidth="1"/>
    <col min="7188" max="7188" width="6.7109375" style="3" customWidth="1"/>
    <col min="7189" max="7189" width="5.28515625" style="3" customWidth="1"/>
    <col min="7190" max="7190" width="7.42578125" style="3" customWidth="1"/>
    <col min="7191" max="7200" width="5.28515625" style="3" customWidth="1"/>
    <col min="7201" max="7201" width="10.7109375" style="3" customWidth="1"/>
    <col min="7202" max="7202" width="10.5703125" style="3" customWidth="1"/>
    <col min="7203" max="7424" width="5.28515625" style="3"/>
    <col min="7425" max="7425" width="2.42578125" style="3" customWidth="1"/>
    <col min="7426" max="7426" width="4" style="3" customWidth="1"/>
    <col min="7427" max="7427" width="15" style="3" customWidth="1"/>
    <col min="7428" max="7428" width="4.5703125" style="3" customWidth="1"/>
    <col min="7429" max="7429" width="14.5703125" style="3" customWidth="1"/>
    <col min="7430" max="7430" width="8.28515625" style="3" customWidth="1"/>
    <col min="7431" max="7431" width="7.85546875" style="3" customWidth="1"/>
    <col min="7432" max="7441" width="6.85546875" style="3" customWidth="1"/>
    <col min="7442" max="7442" width="6.42578125" style="3" customWidth="1"/>
    <col min="7443" max="7443" width="6.5703125" style="3" customWidth="1"/>
    <col min="7444" max="7444" width="6.7109375" style="3" customWidth="1"/>
    <col min="7445" max="7445" width="5.28515625" style="3" customWidth="1"/>
    <col min="7446" max="7446" width="7.42578125" style="3" customWidth="1"/>
    <col min="7447" max="7456" width="5.28515625" style="3" customWidth="1"/>
    <col min="7457" max="7457" width="10.7109375" style="3" customWidth="1"/>
    <col min="7458" max="7458" width="10.5703125" style="3" customWidth="1"/>
    <col min="7459" max="7680" width="5.28515625" style="3"/>
    <col min="7681" max="7681" width="2.42578125" style="3" customWidth="1"/>
    <col min="7682" max="7682" width="4" style="3" customWidth="1"/>
    <col min="7683" max="7683" width="15" style="3" customWidth="1"/>
    <col min="7684" max="7684" width="4.5703125" style="3" customWidth="1"/>
    <col min="7685" max="7685" width="14.5703125" style="3" customWidth="1"/>
    <col min="7686" max="7686" width="8.28515625" style="3" customWidth="1"/>
    <col min="7687" max="7687" width="7.85546875" style="3" customWidth="1"/>
    <col min="7688" max="7697" width="6.85546875" style="3" customWidth="1"/>
    <col min="7698" max="7698" width="6.42578125" style="3" customWidth="1"/>
    <col min="7699" max="7699" width="6.5703125" style="3" customWidth="1"/>
    <col min="7700" max="7700" width="6.7109375" style="3" customWidth="1"/>
    <col min="7701" max="7701" width="5.28515625" style="3" customWidth="1"/>
    <col min="7702" max="7702" width="7.42578125" style="3" customWidth="1"/>
    <col min="7703" max="7712" width="5.28515625" style="3" customWidth="1"/>
    <col min="7713" max="7713" width="10.7109375" style="3" customWidth="1"/>
    <col min="7714" max="7714" width="10.5703125" style="3" customWidth="1"/>
    <col min="7715" max="7936" width="5.28515625" style="3"/>
    <col min="7937" max="7937" width="2.42578125" style="3" customWidth="1"/>
    <col min="7938" max="7938" width="4" style="3" customWidth="1"/>
    <col min="7939" max="7939" width="15" style="3" customWidth="1"/>
    <col min="7940" max="7940" width="4.5703125" style="3" customWidth="1"/>
    <col min="7941" max="7941" width="14.5703125" style="3" customWidth="1"/>
    <col min="7942" max="7942" width="8.28515625" style="3" customWidth="1"/>
    <col min="7943" max="7943" width="7.85546875" style="3" customWidth="1"/>
    <col min="7944" max="7953" width="6.85546875" style="3" customWidth="1"/>
    <col min="7954" max="7954" width="6.42578125" style="3" customWidth="1"/>
    <col min="7955" max="7955" width="6.5703125" style="3" customWidth="1"/>
    <col min="7956" max="7956" width="6.7109375" style="3" customWidth="1"/>
    <col min="7957" max="7957" width="5.28515625" style="3" customWidth="1"/>
    <col min="7958" max="7958" width="7.42578125" style="3" customWidth="1"/>
    <col min="7959" max="7968" width="5.28515625" style="3" customWidth="1"/>
    <col min="7969" max="7969" width="10.7109375" style="3" customWidth="1"/>
    <col min="7970" max="7970" width="10.5703125" style="3" customWidth="1"/>
    <col min="7971" max="8192" width="5.28515625" style="3"/>
    <col min="8193" max="8193" width="2.42578125" style="3" customWidth="1"/>
    <col min="8194" max="8194" width="4" style="3" customWidth="1"/>
    <col min="8195" max="8195" width="15" style="3" customWidth="1"/>
    <col min="8196" max="8196" width="4.5703125" style="3" customWidth="1"/>
    <col min="8197" max="8197" width="14.5703125" style="3" customWidth="1"/>
    <col min="8198" max="8198" width="8.28515625" style="3" customWidth="1"/>
    <col min="8199" max="8199" width="7.85546875" style="3" customWidth="1"/>
    <col min="8200" max="8209" width="6.85546875" style="3" customWidth="1"/>
    <col min="8210" max="8210" width="6.42578125" style="3" customWidth="1"/>
    <col min="8211" max="8211" width="6.5703125" style="3" customWidth="1"/>
    <col min="8212" max="8212" width="6.7109375" style="3" customWidth="1"/>
    <col min="8213" max="8213" width="5.28515625" style="3" customWidth="1"/>
    <col min="8214" max="8214" width="7.42578125" style="3" customWidth="1"/>
    <col min="8215" max="8224" width="5.28515625" style="3" customWidth="1"/>
    <col min="8225" max="8225" width="10.7109375" style="3" customWidth="1"/>
    <col min="8226" max="8226" width="10.5703125" style="3" customWidth="1"/>
    <col min="8227" max="8448" width="5.28515625" style="3"/>
    <col min="8449" max="8449" width="2.42578125" style="3" customWidth="1"/>
    <col min="8450" max="8450" width="4" style="3" customWidth="1"/>
    <col min="8451" max="8451" width="15" style="3" customWidth="1"/>
    <col min="8452" max="8452" width="4.5703125" style="3" customWidth="1"/>
    <col min="8453" max="8453" width="14.5703125" style="3" customWidth="1"/>
    <col min="8454" max="8454" width="8.28515625" style="3" customWidth="1"/>
    <col min="8455" max="8455" width="7.85546875" style="3" customWidth="1"/>
    <col min="8456" max="8465" width="6.85546875" style="3" customWidth="1"/>
    <col min="8466" max="8466" width="6.42578125" style="3" customWidth="1"/>
    <col min="8467" max="8467" width="6.5703125" style="3" customWidth="1"/>
    <col min="8468" max="8468" width="6.7109375" style="3" customWidth="1"/>
    <col min="8469" max="8469" width="5.28515625" style="3" customWidth="1"/>
    <col min="8470" max="8470" width="7.42578125" style="3" customWidth="1"/>
    <col min="8471" max="8480" width="5.28515625" style="3" customWidth="1"/>
    <col min="8481" max="8481" width="10.7109375" style="3" customWidth="1"/>
    <col min="8482" max="8482" width="10.5703125" style="3" customWidth="1"/>
    <col min="8483" max="8704" width="5.28515625" style="3"/>
    <col min="8705" max="8705" width="2.42578125" style="3" customWidth="1"/>
    <col min="8706" max="8706" width="4" style="3" customWidth="1"/>
    <col min="8707" max="8707" width="15" style="3" customWidth="1"/>
    <col min="8708" max="8708" width="4.5703125" style="3" customWidth="1"/>
    <col min="8709" max="8709" width="14.5703125" style="3" customWidth="1"/>
    <col min="8710" max="8710" width="8.28515625" style="3" customWidth="1"/>
    <col min="8711" max="8711" width="7.85546875" style="3" customWidth="1"/>
    <col min="8712" max="8721" width="6.85546875" style="3" customWidth="1"/>
    <col min="8722" max="8722" width="6.42578125" style="3" customWidth="1"/>
    <col min="8723" max="8723" width="6.5703125" style="3" customWidth="1"/>
    <col min="8724" max="8724" width="6.7109375" style="3" customWidth="1"/>
    <col min="8725" max="8725" width="5.28515625" style="3" customWidth="1"/>
    <col min="8726" max="8726" width="7.42578125" style="3" customWidth="1"/>
    <col min="8727" max="8736" width="5.28515625" style="3" customWidth="1"/>
    <col min="8737" max="8737" width="10.7109375" style="3" customWidth="1"/>
    <col min="8738" max="8738" width="10.5703125" style="3" customWidth="1"/>
    <col min="8739" max="8960" width="5.28515625" style="3"/>
    <col min="8961" max="8961" width="2.42578125" style="3" customWidth="1"/>
    <col min="8962" max="8962" width="4" style="3" customWidth="1"/>
    <col min="8963" max="8963" width="15" style="3" customWidth="1"/>
    <col min="8964" max="8964" width="4.5703125" style="3" customWidth="1"/>
    <col min="8965" max="8965" width="14.5703125" style="3" customWidth="1"/>
    <col min="8966" max="8966" width="8.28515625" style="3" customWidth="1"/>
    <col min="8967" max="8967" width="7.85546875" style="3" customWidth="1"/>
    <col min="8968" max="8977" width="6.85546875" style="3" customWidth="1"/>
    <col min="8978" max="8978" width="6.42578125" style="3" customWidth="1"/>
    <col min="8979" max="8979" width="6.5703125" style="3" customWidth="1"/>
    <col min="8980" max="8980" width="6.7109375" style="3" customWidth="1"/>
    <col min="8981" max="8981" width="5.28515625" style="3" customWidth="1"/>
    <col min="8982" max="8982" width="7.42578125" style="3" customWidth="1"/>
    <col min="8983" max="8992" width="5.28515625" style="3" customWidth="1"/>
    <col min="8993" max="8993" width="10.7109375" style="3" customWidth="1"/>
    <col min="8994" max="8994" width="10.5703125" style="3" customWidth="1"/>
    <col min="8995" max="9216" width="5.28515625" style="3"/>
    <col min="9217" max="9217" width="2.42578125" style="3" customWidth="1"/>
    <col min="9218" max="9218" width="4" style="3" customWidth="1"/>
    <col min="9219" max="9219" width="15" style="3" customWidth="1"/>
    <col min="9220" max="9220" width="4.5703125" style="3" customWidth="1"/>
    <col min="9221" max="9221" width="14.5703125" style="3" customWidth="1"/>
    <col min="9222" max="9222" width="8.28515625" style="3" customWidth="1"/>
    <col min="9223" max="9223" width="7.85546875" style="3" customWidth="1"/>
    <col min="9224" max="9233" width="6.85546875" style="3" customWidth="1"/>
    <col min="9234" max="9234" width="6.42578125" style="3" customWidth="1"/>
    <col min="9235" max="9235" width="6.5703125" style="3" customWidth="1"/>
    <col min="9236" max="9236" width="6.7109375" style="3" customWidth="1"/>
    <col min="9237" max="9237" width="5.28515625" style="3" customWidth="1"/>
    <col min="9238" max="9238" width="7.42578125" style="3" customWidth="1"/>
    <col min="9239" max="9248" width="5.28515625" style="3" customWidth="1"/>
    <col min="9249" max="9249" width="10.7109375" style="3" customWidth="1"/>
    <col min="9250" max="9250" width="10.5703125" style="3" customWidth="1"/>
    <col min="9251" max="9472" width="5.28515625" style="3"/>
    <col min="9473" max="9473" width="2.42578125" style="3" customWidth="1"/>
    <col min="9474" max="9474" width="4" style="3" customWidth="1"/>
    <col min="9475" max="9475" width="15" style="3" customWidth="1"/>
    <col min="9476" max="9476" width="4.5703125" style="3" customWidth="1"/>
    <col min="9477" max="9477" width="14.5703125" style="3" customWidth="1"/>
    <col min="9478" max="9478" width="8.28515625" style="3" customWidth="1"/>
    <col min="9479" max="9479" width="7.85546875" style="3" customWidth="1"/>
    <col min="9480" max="9489" width="6.85546875" style="3" customWidth="1"/>
    <col min="9490" max="9490" width="6.42578125" style="3" customWidth="1"/>
    <col min="9491" max="9491" width="6.5703125" style="3" customWidth="1"/>
    <col min="9492" max="9492" width="6.7109375" style="3" customWidth="1"/>
    <col min="9493" max="9493" width="5.28515625" style="3" customWidth="1"/>
    <col min="9494" max="9494" width="7.42578125" style="3" customWidth="1"/>
    <col min="9495" max="9504" width="5.28515625" style="3" customWidth="1"/>
    <col min="9505" max="9505" width="10.7109375" style="3" customWidth="1"/>
    <col min="9506" max="9506" width="10.5703125" style="3" customWidth="1"/>
    <col min="9507" max="9728" width="5.28515625" style="3"/>
    <col min="9729" max="9729" width="2.42578125" style="3" customWidth="1"/>
    <col min="9730" max="9730" width="4" style="3" customWidth="1"/>
    <col min="9731" max="9731" width="15" style="3" customWidth="1"/>
    <col min="9732" max="9732" width="4.5703125" style="3" customWidth="1"/>
    <col min="9733" max="9733" width="14.5703125" style="3" customWidth="1"/>
    <col min="9734" max="9734" width="8.28515625" style="3" customWidth="1"/>
    <col min="9735" max="9735" width="7.85546875" style="3" customWidth="1"/>
    <col min="9736" max="9745" width="6.85546875" style="3" customWidth="1"/>
    <col min="9746" max="9746" width="6.42578125" style="3" customWidth="1"/>
    <col min="9747" max="9747" width="6.5703125" style="3" customWidth="1"/>
    <col min="9748" max="9748" width="6.7109375" style="3" customWidth="1"/>
    <col min="9749" max="9749" width="5.28515625" style="3" customWidth="1"/>
    <col min="9750" max="9750" width="7.42578125" style="3" customWidth="1"/>
    <col min="9751" max="9760" width="5.28515625" style="3" customWidth="1"/>
    <col min="9761" max="9761" width="10.7109375" style="3" customWidth="1"/>
    <col min="9762" max="9762" width="10.5703125" style="3" customWidth="1"/>
    <col min="9763" max="9984" width="5.28515625" style="3"/>
    <col min="9985" max="9985" width="2.42578125" style="3" customWidth="1"/>
    <col min="9986" max="9986" width="4" style="3" customWidth="1"/>
    <col min="9987" max="9987" width="15" style="3" customWidth="1"/>
    <col min="9988" max="9988" width="4.5703125" style="3" customWidth="1"/>
    <col min="9989" max="9989" width="14.5703125" style="3" customWidth="1"/>
    <col min="9990" max="9990" width="8.28515625" style="3" customWidth="1"/>
    <col min="9991" max="9991" width="7.85546875" style="3" customWidth="1"/>
    <col min="9992" max="10001" width="6.85546875" style="3" customWidth="1"/>
    <col min="10002" max="10002" width="6.42578125" style="3" customWidth="1"/>
    <col min="10003" max="10003" width="6.5703125" style="3" customWidth="1"/>
    <col min="10004" max="10004" width="6.7109375" style="3" customWidth="1"/>
    <col min="10005" max="10005" width="5.28515625" style="3" customWidth="1"/>
    <col min="10006" max="10006" width="7.42578125" style="3" customWidth="1"/>
    <col min="10007" max="10016" width="5.28515625" style="3" customWidth="1"/>
    <col min="10017" max="10017" width="10.7109375" style="3" customWidth="1"/>
    <col min="10018" max="10018" width="10.5703125" style="3" customWidth="1"/>
    <col min="10019" max="10240" width="5.28515625" style="3"/>
    <col min="10241" max="10241" width="2.42578125" style="3" customWidth="1"/>
    <col min="10242" max="10242" width="4" style="3" customWidth="1"/>
    <col min="10243" max="10243" width="15" style="3" customWidth="1"/>
    <col min="10244" max="10244" width="4.5703125" style="3" customWidth="1"/>
    <col min="10245" max="10245" width="14.5703125" style="3" customWidth="1"/>
    <col min="10246" max="10246" width="8.28515625" style="3" customWidth="1"/>
    <col min="10247" max="10247" width="7.85546875" style="3" customWidth="1"/>
    <col min="10248" max="10257" width="6.85546875" style="3" customWidth="1"/>
    <col min="10258" max="10258" width="6.42578125" style="3" customWidth="1"/>
    <col min="10259" max="10259" width="6.5703125" style="3" customWidth="1"/>
    <col min="10260" max="10260" width="6.7109375" style="3" customWidth="1"/>
    <col min="10261" max="10261" width="5.28515625" style="3" customWidth="1"/>
    <col min="10262" max="10262" width="7.42578125" style="3" customWidth="1"/>
    <col min="10263" max="10272" width="5.28515625" style="3" customWidth="1"/>
    <col min="10273" max="10273" width="10.7109375" style="3" customWidth="1"/>
    <col min="10274" max="10274" width="10.5703125" style="3" customWidth="1"/>
    <col min="10275" max="10496" width="5.28515625" style="3"/>
    <col min="10497" max="10497" width="2.42578125" style="3" customWidth="1"/>
    <col min="10498" max="10498" width="4" style="3" customWidth="1"/>
    <col min="10499" max="10499" width="15" style="3" customWidth="1"/>
    <col min="10500" max="10500" width="4.5703125" style="3" customWidth="1"/>
    <col min="10501" max="10501" width="14.5703125" style="3" customWidth="1"/>
    <col min="10502" max="10502" width="8.28515625" style="3" customWidth="1"/>
    <col min="10503" max="10503" width="7.85546875" style="3" customWidth="1"/>
    <col min="10504" max="10513" width="6.85546875" style="3" customWidth="1"/>
    <col min="10514" max="10514" width="6.42578125" style="3" customWidth="1"/>
    <col min="10515" max="10515" width="6.5703125" style="3" customWidth="1"/>
    <col min="10516" max="10516" width="6.7109375" style="3" customWidth="1"/>
    <col min="10517" max="10517" width="5.28515625" style="3" customWidth="1"/>
    <col min="10518" max="10518" width="7.42578125" style="3" customWidth="1"/>
    <col min="10519" max="10528" width="5.28515625" style="3" customWidth="1"/>
    <col min="10529" max="10529" width="10.7109375" style="3" customWidth="1"/>
    <col min="10530" max="10530" width="10.5703125" style="3" customWidth="1"/>
    <col min="10531" max="10752" width="5.28515625" style="3"/>
    <col min="10753" max="10753" width="2.42578125" style="3" customWidth="1"/>
    <col min="10754" max="10754" width="4" style="3" customWidth="1"/>
    <col min="10755" max="10755" width="15" style="3" customWidth="1"/>
    <col min="10756" max="10756" width="4.5703125" style="3" customWidth="1"/>
    <col min="10757" max="10757" width="14.5703125" style="3" customWidth="1"/>
    <col min="10758" max="10758" width="8.28515625" style="3" customWidth="1"/>
    <col min="10759" max="10759" width="7.85546875" style="3" customWidth="1"/>
    <col min="10760" max="10769" width="6.85546875" style="3" customWidth="1"/>
    <col min="10770" max="10770" width="6.42578125" style="3" customWidth="1"/>
    <col min="10771" max="10771" width="6.5703125" style="3" customWidth="1"/>
    <col min="10772" max="10772" width="6.7109375" style="3" customWidth="1"/>
    <col min="10773" max="10773" width="5.28515625" style="3" customWidth="1"/>
    <col min="10774" max="10774" width="7.42578125" style="3" customWidth="1"/>
    <col min="10775" max="10784" width="5.28515625" style="3" customWidth="1"/>
    <col min="10785" max="10785" width="10.7109375" style="3" customWidth="1"/>
    <col min="10786" max="10786" width="10.5703125" style="3" customWidth="1"/>
    <col min="10787" max="11008" width="5.28515625" style="3"/>
    <col min="11009" max="11009" width="2.42578125" style="3" customWidth="1"/>
    <col min="11010" max="11010" width="4" style="3" customWidth="1"/>
    <col min="11011" max="11011" width="15" style="3" customWidth="1"/>
    <col min="11012" max="11012" width="4.5703125" style="3" customWidth="1"/>
    <col min="11013" max="11013" width="14.5703125" style="3" customWidth="1"/>
    <col min="11014" max="11014" width="8.28515625" style="3" customWidth="1"/>
    <col min="11015" max="11015" width="7.85546875" style="3" customWidth="1"/>
    <col min="11016" max="11025" width="6.85546875" style="3" customWidth="1"/>
    <col min="11026" max="11026" width="6.42578125" style="3" customWidth="1"/>
    <col min="11027" max="11027" width="6.5703125" style="3" customWidth="1"/>
    <col min="11028" max="11028" width="6.7109375" style="3" customWidth="1"/>
    <col min="11029" max="11029" width="5.28515625" style="3" customWidth="1"/>
    <col min="11030" max="11030" width="7.42578125" style="3" customWidth="1"/>
    <col min="11031" max="11040" width="5.28515625" style="3" customWidth="1"/>
    <col min="11041" max="11041" width="10.7109375" style="3" customWidth="1"/>
    <col min="11042" max="11042" width="10.5703125" style="3" customWidth="1"/>
    <col min="11043" max="11264" width="5.28515625" style="3"/>
    <col min="11265" max="11265" width="2.42578125" style="3" customWidth="1"/>
    <col min="11266" max="11266" width="4" style="3" customWidth="1"/>
    <col min="11267" max="11267" width="15" style="3" customWidth="1"/>
    <col min="11268" max="11268" width="4.5703125" style="3" customWidth="1"/>
    <col min="11269" max="11269" width="14.5703125" style="3" customWidth="1"/>
    <col min="11270" max="11270" width="8.28515625" style="3" customWidth="1"/>
    <col min="11271" max="11271" width="7.85546875" style="3" customWidth="1"/>
    <col min="11272" max="11281" width="6.85546875" style="3" customWidth="1"/>
    <col min="11282" max="11282" width="6.42578125" style="3" customWidth="1"/>
    <col min="11283" max="11283" width="6.5703125" style="3" customWidth="1"/>
    <col min="11284" max="11284" width="6.7109375" style="3" customWidth="1"/>
    <col min="11285" max="11285" width="5.28515625" style="3" customWidth="1"/>
    <col min="11286" max="11286" width="7.42578125" style="3" customWidth="1"/>
    <col min="11287" max="11296" width="5.28515625" style="3" customWidth="1"/>
    <col min="11297" max="11297" width="10.7109375" style="3" customWidth="1"/>
    <col min="11298" max="11298" width="10.5703125" style="3" customWidth="1"/>
    <col min="11299" max="11520" width="5.28515625" style="3"/>
    <col min="11521" max="11521" width="2.42578125" style="3" customWidth="1"/>
    <col min="11522" max="11522" width="4" style="3" customWidth="1"/>
    <col min="11523" max="11523" width="15" style="3" customWidth="1"/>
    <col min="11524" max="11524" width="4.5703125" style="3" customWidth="1"/>
    <col min="11525" max="11525" width="14.5703125" style="3" customWidth="1"/>
    <col min="11526" max="11526" width="8.28515625" style="3" customWidth="1"/>
    <col min="11527" max="11527" width="7.85546875" style="3" customWidth="1"/>
    <col min="11528" max="11537" width="6.85546875" style="3" customWidth="1"/>
    <col min="11538" max="11538" width="6.42578125" style="3" customWidth="1"/>
    <col min="11539" max="11539" width="6.5703125" style="3" customWidth="1"/>
    <col min="11540" max="11540" width="6.7109375" style="3" customWidth="1"/>
    <col min="11541" max="11541" width="5.28515625" style="3" customWidth="1"/>
    <col min="11542" max="11542" width="7.42578125" style="3" customWidth="1"/>
    <col min="11543" max="11552" width="5.28515625" style="3" customWidth="1"/>
    <col min="11553" max="11553" width="10.7109375" style="3" customWidth="1"/>
    <col min="11554" max="11554" width="10.5703125" style="3" customWidth="1"/>
    <col min="11555" max="11776" width="5.28515625" style="3"/>
    <col min="11777" max="11777" width="2.42578125" style="3" customWidth="1"/>
    <col min="11778" max="11778" width="4" style="3" customWidth="1"/>
    <col min="11779" max="11779" width="15" style="3" customWidth="1"/>
    <col min="11780" max="11780" width="4.5703125" style="3" customWidth="1"/>
    <col min="11781" max="11781" width="14.5703125" style="3" customWidth="1"/>
    <col min="11782" max="11782" width="8.28515625" style="3" customWidth="1"/>
    <col min="11783" max="11783" width="7.85546875" style="3" customWidth="1"/>
    <col min="11784" max="11793" width="6.85546875" style="3" customWidth="1"/>
    <col min="11794" max="11794" width="6.42578125" style="3" customWidth="1"/>
    <col min="11795" max="11795" width="6.5703125" style="3" customWidth="1"/>
    <col min="11796" max="11796" width="6.7109375" style="3" customWidth="1"/>
    <col min="11797" max="11797" width="5.28515625" style="3" customWidth="1"/>
    <col min="11798" max="11798" width="7.42578125" style="3" customWidth="1"/>
    <col min="11799" max="11808" width="5.28515625" style="3" customWidth="1"/>
    <col min="11809" max="11809" width="10.7109375" style="3" customWidth="1"/>
    <col min="11810" max="11810" width="10.5703125" style="3" customWidth="1"/>
    <col min="11811" max="12032" width="5.28515625" style="3"/>
    <col min="12033" max="12033" width="2.42578125" style="3" customWidth="1"/>
    <col min="12034" max="12034" width="4" style="3" customWidth="1"/>
    <col min="12035" max="12035" width="15" style="3" customWidth="1"/>
    <col min="12036" max="12036" width="4.5703125" style="3" customWidth="1"/>
    <col min="12037" max="12037" width="14.5703125" style="3" customWidth="1"/>
    <col min="12038" max="12038" width="8.28515625" style="3" customWidth="1"/>
    <col min="12039" max="12039" width="7.85546875" style="3" customWidth="1"/>
    <col min="12040" max="12049" width="6.85546875" style="3" customWidth="1"/>
    <col min="12050" max="12050" width="6.42578125" style="3" customWidth="1"/>
    <col min="12051" max="12051" width="6.5703125" style="3" customWidth="1"/>
    <col min="12052" max="12052" width="6.7109375" style="3" customWidth="1"/>
    <col min="12053" max="12053" width="5.28515625" style="3" customWidth="1"/>
    <col min="12054" max="12054" width="7.42578125" style="3" customWidth="1"/>
    <col min="12055" max="12064" width="5.28515625" style="3" customWidth="1"/>
    <col min="12065" max="12065" width="10.7109375" style="3" customWidth="1"/>
    <col min="12066" max="12066" width="10.5703125" style="3" customWidth="1"/>
    <col min="12067" max="12288" width="5.28515625" style="3"/>
    <col min="12289" max="12289" width="2.42578125" style="3" customWidth="1"/>
    <col min="12290" max="12290" width="4" style="3" customWidth="1"/>
    <col min="12291" max="12291" width="15" style="3" customWidth="1"/>
    <col min="12292" max="12292" width="4.5703125" style="3" customWidth="1"/>
    <col min="12293" max="12293" width="14.5703125" style="3" customWidth="1"/>
    <col min="12294" max="12294" width="8.28515625" style="3" customWidth="1"/>
    <col min="12295" max="12295" width="7.85546875" style="3" customWidth="1"/>
    <col min="12296" max="12305" width="6.85546875" style="3" customWidth="1"/>
    <col min="12306" max="12306" width="6.42578125" style="3" customWidth="1"/>
    <col min="12307" max="12307" width="6.5703125" style="3" customWidth="1"/>
    <col min="12308" max="12308" width="6.7109375" style="3" customWidth="1"/>
    <col min="12309" max="12309" width="5.28515625" style="3" customWidth="1"/>
    <col min="12310" max="12310" width="7.42578125" style="3" customWidth="1"/>
    <col min="12311" max="12320" width="5.28515625" style="3" customWidth="1"/>
    <col min="12321" max="12321" width="10.7109375" style="3" customWidth="1"/>
    <col min="12322" max="12322" width="10.5703125" style="3" customWidth="1"/>
    <col min="12323" max="12544" width="5.28515625" style="3"/>
    <col min="12545" max="12545" width="2.42578125" style="3" customWidth="1"/>
    <col min="12546" max="12546" width="4" style="3" customWidth="1"/>
    <col min="12547" max="12547" width="15" style="3" customWidth="1"/>
    <col min="12548" max="12548" width="4.5703125" style="3" customWidth="1"/>
    <col min="12549" max="12549" width="14.5703125" style="3" customWidth="1"/>
    <col min="12550" max="12550" width="8.28515625" style="3" customWidth="1"/>
    <col min="12551" max="12551" width="7.85546875" style="3" customWidth="1"/>
    <col min="12552" max="12561" width="6.85546875" style="3" customWidth="1"/>
    <col min="12562" max="12562" width="6.42578125" style="3" customWidth="1"/>
    <col min="12563" max="12563" width="6.5703125" style="3" customWidth="1"/>
    <col min="12564" max="12564" width="6.7109375" style="3" customWidth="1"/>
    <col min="12565" max="12565" width="5.28515625" style="3" customWidth="1"/>
    <col min="12566" max="12566" width="7.42578125" style="3" customWidth="1"/>
    <col min="12567" max="12576" width="5.28515625" style="3" customWidth="1"/>
    <col min="12577" max="12577" width="10.7109375" style="3" customWidth="1"/>
    <col min="12578" max="12578" width="10.5703125" style="3" customWidth="1"/>
    <col min="12579" max="12800" width="5.28515625" style="3"/>
    <col min="12801" max="12801" width="2.42578125" style="3" customWidth="1"/>
    <col min="12802" max="12802" width="4" style="3" customWidth="1"/>
    <col min="12803" max="12803" width="15" style="3" customWidth="1"/>
    <col min="12804" max="12804" width="4.5703125" style="3" customWidth="1"/>
    <col min="12805" max="12805" width="14.5703125" style="3" customWidth="1"/>
    <col min="12806" max="12806" width="8.28515625" style="3" customWidth="1"/>
    <col min="12807" max="12807" width="7.85546875" style="3" customWidth="1"/>
    <col min="12808" max="12817" width="6.85546875" style="3" customWidth="1"/>
    <col min="12818" max="12818" width="6.42578125" style="3" customWidth="1"/>
    <col min="12819" max="12819" width="6.5703125" style="3" customWidth="1"/>
    <col min="12820" max="12820" width="6.7109375" style="3" customWidth="1"/>
    <col min="12821" max="12821" width="5.28515625" style="3" customWidth="1"/>
    <col min="12822" max="12822" width="7.42578125" style="3" customWidth="1"/>
    <col min="12823" max="12832" width="5.28515625" style="3" customWidth="1"/>
    <col min="12833" max="12833" width="10.7109375" style="3" customWidth="1"/>
    <col min="12834" max="12834" width="10.5703125" style="3" customWidth="1"/>
    <col min="12835" max="13056" width="5.28515625" style="3"/>
    <col min="13057" max="13057" width="2.42578125" style="3" customWidth="1"/>
    <col min="13058" max="13058" width="4" style="3" customWidth="1"/>
    <col min="13059" max="13059" width="15" style="3" customWidth="1"/>
    <col min="13060" max="13060" width="4.5703125" style="3" customWidth="1"/>
    <col min="13061" max="13061" width="14.5703125" style="3" customWidth="1"/>
    <col min="13062" max="13062" width="8.28515625" style="3" customWidth="1"/>
    <col min="13063" max="13063" width="7.85546875" style="3" customWidth="1"/>
    <col min="13064" max="13073" width="6.85546875" style="3" customWidth="1"/>
    <col min="13074" max="13074" width="6.42578125" style="3" customWidth="1"/>
    <col min="13075" max="13075" width="6.5703125" style="3" customWidth="1"/>
    <col min="13076" max="13076" width="6.7109375" style="3" customWidth="1"/>
    <col min="13077" max="13077" width="5.28515625" style="3" customWidth="1"/>
    <col min="13078" max="13078" width="7.42578125" style="3" customWidth="1"/>
    <col min="13079" max="13088" width="5.28515625" style="3" customWidth="1"/>
    <col min="13089" max="13089" width="10.7109375" style="3" customWidth="1"/>
    <col min="13090" max="13090" width="10.5703125" style="3" customWidth="1"/>
    <col min="13091" max="13312" width="5.28515625" style="3"/>
    <col min="13313" max="13313" width="2.42578125" style="3" customWidth="1"/>
    <col min="13314" max="13314" width="4" style="3" customWidth="1"/>
    <col min="13315" max="13315" width="15" style="3" customWidth="1"/>
    <col min="13316" max="13316" width="4.5703125" style="3" customWidth="1"/>
    <col min="13317" max="13317" width="14.5703125" style="3" customWidth="1"/>
    <col min="13318" max="13318" width="8.28515625" style="3" customWidth="1"/>
    <col min="13319" max="13319" width="7.85546875" style="3" customWidth="1"/>
    <col min="13320" max="13329" width="6.85546875" style="3" customWidth="1"/>
    <col min="13330" max="13330" width="6.42578125" style="3" customWidth="1"/>
    <col min="13331" max="13331" width="6.5703125" style="3" customWidth="1"/>
    <col min="13332" max="13332" width="6.7109375" style="3" customWidth="1"/>
    <col min="13333" max="13333" width="5.28515625" style="3" customWidth="1"/>
    <col min="13334" max="13334" width="7.42578125" style="3" customWidth="1"/>
    <col min="13335" max="13344" width="5.28515625" style="3" customWidth="1"/>
    <col min="13345" max="13345" width="10.7109375" style="3" customWidth="1"/>
    <col min="13346" max="13346" width="10.5703125" style="3" customWidth="1"/>
    <col min="13347" max="13568" width="5.28515625" style="3"/>
    <col min="13569" max="13569" width="2.42578125" style="3" customWidth="1"/>
    <col min="13570" max="13570" width="4" style="3" customWidth="1"/>
    <col min="13571" max="13571" width="15" style="3" customWidth="1"/>
    <col min="13572" max="13572" width="4.5703125" style="3" customWidth="1"/>
    <col min="13573" max="13573" width="14.5703125" style="3" customWidth="1"/>
    <col min="13574" max="13574" width="8.28515625" style="3" customWidth="1"/>
    <col min="13575" max="13575" width="7.85546875" style="3" customWidth="1"/>
    <col min="13576" max="13585" width="6.85546875" style="3" customWidth="1"/>
    <col min="13586" max="13586" width="6.42578125" style="3" customWidth="1"/>
    <col min="13587" max="13587" width="6.5703125" style="3" customWidth="1"/>
    <col min="13588" max="13588" width="6.7109375" style="3" customWidth="1"/>
    <col min="13589" max="13589" width="5.28515625" style="3" customWidth="1"/>
    <col min="13590" max="13590" width="7.42578125" style="3" customWidth="1"/>
    <col min="13591" max="13600" width="5.28515625" style="3" customWidth="1"/>
    <col min="13601" max="13601" width="10.7109375" style="3" customWidth="1"/>
    <col min="13602" max="13602" width="10.5703125" style="3" customWidth="1"/>
    <col min="13603" max="13824" width="5.28515625" style="3"/>
    <col min="13825" max="13825" width="2.42578125" style="3" customWidth="1"/>
    <col min="13826" max="13826" width="4" style="3" customWidth="1"/>
    <col min="13827" max="13827" width="15" style="3" customWidth="1"/>
    <col min="13828" max="13828" width="4.5703125" style="3" customWidth="1"/>
    <col min="13829" max="13829" width="14.5703125" style="3" customWidth="1"/>
    <col min="13830" max="13830" width="8.28515625" style="3" customWidth="1"/>
    <col min="13831" max="13831" width="7.85546875" style="3" customWidth="1"/>
    <col min="13832" max="13841" width="6.85546875" style="3" customWidth="1"/>
    <col min="13842" max="13842" width="6.42578125" style="3" customWidth="1"/>
    <col min="13843" max="13843" width="6.5703125" style="3" customWidth="1"/>
    <col min="13844" max="13844" width="6.7109375" style="3" customWidth="1"/>
    <col min="13845" max="13845" width="5.28515625" style="3" customWidth="1"/>
    <col min="13846" max="13846" width="7.42578125" style="3" customWidth="1"/>
    <col min="13847" max="13856" width="5.28515625" style="3" customWidth="1"/>
    <col min="13857" max="13857" width="10.7109375" style="3" customWidth="1"/>
    <col min="13858" max="13858" width="10.5703125" style="3" customWidth="1"/>
    <col min="13859" max="14080" width="5.28515625" style="3"/>
    <col min="14081" max="14081" width="2.42578125" style="3" customWidth="1"/>
    <col min="14082" max="14082" width="4" style="3" customWidth="1"/>
    <col min="14083" max="14083" width="15" style="3" customWidth="1"/>
    <col min="14084" max="14084" width="4.5703125" style="3" customWidth="1"/>
    <col min="14085" max="14085" width="14.5703125" style="3" customWidth="1"/>
    <col min="14086" max="14086" width="8.28515625" style="3" customWidth="1"/>
    <col min="14087" max="14087" width="7.85546875" style="3" customWidth="1"/>
    <col min="14088" max="14097" width="6.85546875" style="3" customWidth="1"/>
    <col min="14098" max="14098" width="6.42578125" style="3" customWidth="1"/>
    <col min="14099" max="14099" width="6.5703125" style="3" customWidth="1"/>
    <col min="14100" max="14100" width="6.7109375" style="3" customWidth="1"/>
    <col min="14101" max="14101" width="5.28515625" style="3" customWidth="1"/>
    <col min="14102" max="14102" width="7.42578125" style="3" customWidth="1"/>
    <col min="14103" max="14112" width="5.28515625" style="3" customWidth="1"/>
    <col min="14113" max="14113" width="10.7109375" style="3" customWidth="1"/>
    <col min="14114" max="14114" width="10.5703125" style="3" customWidth="1"/>
    <col min="14115" max="14336" width="5.28515625" style="3"/>
    <col min="14337" max="14337" width="2.42578125" style="3" customWidth="1"/>
    <col min="14338" max="14338" width="4" style="3" customWidth="1"/>
    <col min="14339" max="14339" width="15" style="3" customWidth="1"/>
    <col min="14340" max="14340" width="4.5703125" style="3" customWidth="1"/>
    <col min="14341" max="14341" width="14.5703125" style="3" customWidth="1"/>
    <col min="14342" max="14342" width="8.28515625" style="3" customWidth="1"/>
    <col min="14343" max="14343" width="7.85546875" style="3" customWidth="1"/>
    <col min="14344" max="14353" width="6.85546875" style="3" customWidth="1"/>
    <col min="14354" max="14354" width="6.42578125" style="3" customWidth="1"/>
    <col min="14355" max="14355" width="6.5703125" style="3" customWidth="1"/>
    <col min="14356" max="14356" width="6.7109375" style="3" customWidth="1"/>
    <col min="14357" max="14357" width="5.28515625" style="3" customWidth="1"/>
    <col min="14358" max="14358" width="7.42578125" style="3" customWidth="1"/>
    <col min="14359" max="14368" width="5.28515625" style="3" customWidth="1"/>
    <col min="14369" max="14369" width="10.7109375" style="3" customWidth="1"/>
    <col min="14370" max="14370" width="10.5703125" style="3" customWidth="1"/>
    <col min="14371" max="14592" width="5.28515625" style="3"/>
    <col min="14593" max="14593" width="2.42578125" style="3" customWidth="1"/>
    <col min="14594" max="14594" width="4" style="3" customWidth="1"/>
    <col min="14595" max="14595" width="15" style="3" customWidth="1"/>
    <col min="14596" max="14596" width="4.5703125" style="3" customWidth="1"/>
    <col min="14597" max="14597" width="14.5703125" style="3" customWidth="1"/>
    <col min="14598" max="14598" width="8.28515625" style="3" customWidth="1"/>
    <col min="14599" max="14599" width="7.85546875" style="3" customWidth="1"/>
    <col min="14600" max="14609" width="6.85546875" style="3" customWidth="1"/>
    <col min="14610" max="14610" width="6.42578125" style="3" customWidth="1"/>
    <col min="14611" max="14611" width="6.5703125" style="3" customWidth="1"/>
    <col min="14612" max="14612" width="6.7109375" style="3" customWidth="1"/>
    <col min="14613" max="14613" width="5.28515625" style="3" customWidth="1"/>
    <col min="14614" max="14614" width="7.42578125" style="3" customWidth="1"/>
    <col min="14615" max="14624" width="5.28515625" style="3" customWidth="1"/>
    <col min="14625" max="14625" width="10.7109375" style="3" customWidth="1"/>
    <col min="14626" max="14626" width="10.5703125" style="3" customWidth="1"/>
    <col min="14627" max="14848" width="5.28515625" style="3"/>
    <col min="14849" max="14849" width="2.42578125" style="3" customWidth="1"/>
    <col min="14850" max="14850" width="4" style="3" customWidth="1"/>
    <col min="14851" max="14851" width="15" style="3" customWidth="1"/>
    <col min="14852" max="14852" width="4.5703125" style="3" customWidth="1"/>
    <col min="14853" max="14853" width="14.5703125" style="3" customWidth="1"/>
    <col min="14854" max="14854" width="8.28515625" style="3" customWidth="1"/>
    <col min="14855" max="14855" width="7.85546875" style="3" customWidth="1"/>
    <col min="14856" max="14865" width="6.85546875" style="3" customWidth="1"/>
    <col min="14866" max="14866" width="6.42578125" style="3" customWidth="1"/>
    <col min="14867" max="14867" width="6.5703125" style="3" customWidth="1"/>
    <col min="14868" max="14868" width="6.7109375" style="3" customWidth="1"/>
    <col min="14869" max="14869" width="5.28515625" style="3" customWidth="1"/>
    <col min="14870" max="14870" width="7.42578125" style="3" customWidth="1"/>
    <col min="14871" max="14880" width="5.28515625" style="3" customWidth="1"/>
    <col min="14881" max="14881" width="10.7109375" style="3" customWidth="1"/>
    <col min="14882" max="14882" width="10.5703125" style="3" customWidth="1"/>
    <col min="14883" max="15104" width="5.28515625" style="3"/>
    <col min="15105" max="15105" width="2.42578125" style="3" customWidth="1"/>
    <col min="15106" max="15106" width="4" style="3" customWidth="1"/>
    <col min="15107" max="15107" width="15" style="3" customWidth="1"/>
    <col min="15108" max="15108" width="4.5703125" style="3" customWidth="1"/>
    <col min="15109" max="15109" width="14.5703125" style="3" customWidth="1"/>
    <col min="15110" max="15110" width="8.28515625" style="3" customWidth="1"/>
    <col min="15111" max="15111" width="7.85546875" style="3" customWidth="1"/>
    <col min="15112" max="15121" width="6.85546875" style="3" customWidth="1"/>
    <col min="15122" max="15122" width="6.42578125" style="3" customWidth="1"/>
    <col min="15123" max="15123" width="6.5703125" style="3" customWidth="1"/>
    <col min="15124" max="15124" width="6.7109375" style="3" customWidth="1"/>
    <col min="15125" max="15125" width="5.28515625" style="3" customWidth="1"/>
    <col min="15126" max="15126" width="7.42578125" style="3" customWidth="1"/>
    <col min="15127" max="15136" width="5.28515625" style="3" customWidth="1"/>
    <col min="15137" max="15137" width="10.7109375" style="3" customWidth="1"/>
    <col min="15138" max="15138" width="10.5703125" style="3" customWidth="1"/>
    <col min="15139" max="15360" width="5.28515625" style="3"/>
    <col min="15361" max="15361" width="2.42578125" style="3" customWidth="1"/>
    <col min="15362" max="15362" width="4" style="3" customWidth="1"/>
    <col min="15363" max="15363" width="15" style="3" customWidth="1"/>
    <col min="15364" max="15364" width="4.5703125" style="3" customWidth="1"/>
    <col min="15365" max="15365" width="14.5703125" style="3" customWidth="1"/>
    <col min="15366" max="15366" width="8.28515625" style="3" customWidth="1"/>
    <col min="15367" max="15367" width="7.85546875" style="3" customWidth="1"/>
    <col min="15368" max="15377" width="6.85546875" style="3" customWidth="1"/>
    <col min="15378" max="15378" width="6.42578125" style="3" customWidth="1"/>
    <col min="15379" max="15379" width="6.5703125" style="3" customWidth="1"/>
    <col min="15380" max="15380" width="6.7109375" style="3" customWidth="1"/>
    <col min="15381" max="15381" width="5.28515625" style="3" customWidth="1"/>
    <col min="15382" max="15382" width="7.42578125" style="3" customWidth="1"/>
    <col min="15383" max="15392" width="5.28515625" style="3" customWidth="1"/>
    <col min="15393" max="15393" width="10.7109375" style="3" customWidth="1"/>
    <col min="15394" max="15394" width="10.5703125" style="3" customWidth="1"/>
    <col min="15395" max="15616" width="5.28515625" style="3"/>
    <col min="15617" max="15617" width="2.42578125" style="3" customWidth="1"/>
    <col min="15618" max="15618" width="4" style="3" customWidth="1"/>
    <col min="15619" max="15619" width="15" style="3" customWidth="1"/>
    <col min="15620" max="15620" width="4.5703125" style="3" customWidth="1"/>
    <col min="15621" max="15621" width="14.5703125" style="3" customWidth="1"/>
    <col min="15622" max="15622" width="8.28515625" style="3" customWidth="1"/>
    <col min="15623" max="15623" width="7.85546875" style="3" customWidth="1"/>
    <col min="15624" max="15633" width="6.85546875" style="3" customWidth="1"/>
    <col min="15634" max="15634" width="6.42578125" style="3" customWidth="1"/>
    <col min="15635" max="15635" width="6.5703125" style="3" customWidth="1"/>
    <col min="15636" max="15636" width="6.7109375" style="3" customWidth="1"/>
    <col min="15637" max="15637" width="5.28515625" style="3" customWidth="1"/>
    <col min="15638" max="15638" width="7.42578125" style="3" customWidth="1"/>
    <col min="15639" max="15648" width="5.28515625" style="3" customWidth="1"/>
    <col min="15649" max="15649" width="10.7109375" style="3" customWidth="1"/>
    <col min="15650" max="15650" width="10.5703125" style="3" customWidth="1"/>
    <col min="15651" max="15872" width="5.28515625" style="3"/>
    <col min="15873" max="15873" width="2.42578125" style="3" customWidth="1"/>
    <col min="15874" max="15874" width="4" style="3" customWidth="1"/>
    <col min="15875" max="15875" width="15" style="3" customWidth="1"/>
    <col min="15876" max="15876" width="4.5703125" style="3" customWidth="1"/>
    <col min="15877" max="15877" width="14.5703125" style="3" customWidth="1"/>
    <col min="15878" max="15878" width="8.28515625" style="3" customWidth="1"/>
    <col min="15879" max="15879" width="7.85546875" style="3" customWidth="1"/>
    <col min="15880" max="15889" width="6.85546875" style="3" customWidth="1"/>
    <col min="15890" max="15890" width="6.42578125" style="3" customWidth="1"/>
    <col min="15891" max="15891" width="6.5703125" style="3" customWidth="1"/>
    <col min="15892" max="15892" width="6.7109375" style="3" customWidth="1"/>
    <col min="15893" max="15893" width="5.28515625" style="3" customWidth="1"/>
    <col min="15894" max="15894" width="7.42578125" style="3" customWidth="1"/>
    <col min="15895" max="15904" width="5.28515625" style="3" customWidth="1"/>
    <col min="15905" max="15905" width="10.7109375" style="3" customWidth="1"/>
    <col min="15906" max="15906" width="10.5703125" style="3" customWidth="1"/>
    <col min="15907" max="16128" width="5.28515625" style="3"/>
    <col min="16129" max="16129" width="2.42578125" style="3" customWidth="1"/>
    <col min="16130" max="16130" width="4" style="3" customWidth="1"/>
    <col min="16131" max="16131" width="15" style="3" customWidth="1"/>
    <col min="16132" max="16132" width="4.5703125" style="3" customWidth="1"/>
    <col min="16133" max="16133" width="14.5703125" style="3" customWidth="1"/>
    <col min="16134" max="16134" width="8.28515625" style="3" customWidth="1"/>
    <col min="16135" max="16135" width="7.85546875" style="3" customWidth="1"/>
    <col min="16136" max="16145" width="6.85546875" style="3" customWidth="1"/>
    <col min="16146" max="16146" width="6.42578125" style="3" customWidth="1"/>
    <col min="16147" max="16147" width="6.5703125" style="3" customWidth="1"/>
    <col min="16148" max="16148" width="6.7109375" style="3" customWidth="1"/>
    <col min="16149" max="16149" width="5.28515625" style="3" customWidth="1"/>
    <col min="16150" max="16150" width="7.42578125" style="3" customWidth="1"/>
    <col min="16151" max="16160" width="5.28515625" style="3" customWidth="1"/>
    <col min="16161" max="16161" width="10.7109375" style="3" customWidth="1"/>
    <col min="16162" max="16162" width="10.5703125" style="3" customWidth="1"/>
    <col min="16163" max="16384" width="5.28515625" style="3"/>
  </cols>
  <sheetData>
    <row r="1" spans="2:24" ht="13.5" thickBot="1" x14ac:dyDescent="0.25">
      <c r="T1" s="16"/>
    </row>
    <row r="2" spans="2:24" ht="21" customHeight="1" thickBot="1" x14ac:dyDescent="0.25">
      <c r="B2" s="207" t="s">
        <v>74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9"/>
    </row>
    <row r="3" spans="2:24" ht="13.5" thickBot="1" x14ac:dyDescent="0.25">
      <c r="B3" s="20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/>
    </row>
    <row r="4" spans="2:24" ht="13.5" thickBot="1" x14ac:dyDescent="0.25">
      <c r="B4" s="20"/>
      <c r="C4" s="87"/>
      <c r="D4" s="21"/>
      <c r="E4" s="188" t="s">
        <v>75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23"/>
    </row>
    <row r="5" spans="2:24" x14ac:dyDescent="0.2">
      <c r="B5" s="20"/>
      <c r="C5" s="189" t="s">
        <v>3</v>
      </c>
      <c r="D5" s="190" t="s">
        <v>4</v>
      </c>
      <c r="E5" s="193" t="e">
        <f>+E11*1000000/E13</f>
        <v>#DIV/0!</v>
      </c>
      <c r="F5" s="16"/>
      <c r="G5" s="16"/>
      <c r="H5" s="16"/>
      <c r="I5" s="18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23"/>
    </row>
    <row r="6" spans="2:24" x14ac:dyDescent="0.2">
      <c r="B6" s="20"/>
      <c r="C6" s="191" t="s">
        <v>6</v>
      </c>
      <c r="D6" s="192" t="s">
        <v>7</v>
      </c>
      <c r="E6" s="194" t="e">
        <f>+E9*1000000/E13</f>
        <v>#DIV/0!</v>
      </c>
      <c r="F6" s="16"/>
      <c r="G6" s="16"/>
      <c r="H6" s="16"/>
      <c r="I6" s="187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23"/>
    </row>
    <row r="7" spans="2:24" x14ac:dyDescent="0.2">
      <c r="B7" s="20"/>
      <c r="C7" s="91" t="s">
        <v>8</v>
      </c>
      <c r="D7" s="92" t="s">
        <v>9</v>
      </c>
      <c r="E7" s="6" t="e">
        <f>+E9*100/E12</f>
        <v>#DIV/0!</v>
      </c>
      <c r="F7" s="16"/>
      <c r="G7" s="16"/>
      <c r="H7" s="16"/>
      <c r="I7" s="187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23"/>
    </row>
    <row r="8" spans="2:24" ht="13.5" thickBot="1" x14ac:dyDescent="0.25">
      <c r="B8" s="20"/>
      <c r="C8" s="93" t="s">
        <v>10</v>
      </c>
      <c r="D8" s="94" t="s">
        <v>11</v>
      </c>
      <c r="E8" s="95" t="e">
        <f>+E11*100/E12</f>
        <v>#DIV/0!</v>
      </c>
      <c r="F8" s="16"/>
      <c r="G8" s="16"/>
      <c r="H8" s="16"/>
      <c r="I8" s="187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23"/>
    </row>
    <row r="9" spans="2:24" x14ac:dyDescent="0.2">
      <c r="B9" s="20"/>
      <c r="C9" s="88" t="s">
        <v>12</v>
      </c>
      <c r="D9" s="89"/>
      <c r="E9" s="96">
        <f>SUM(F20:Q20)</f>
        <v>0</v>
      </c>
      <c r="F9" s="16"/>
      <c r="G9" s="16"/>
      <c r="H9" s="16"/>
      <c r="I9" s="187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23"/>
    </row>
    <row r="10" spans="2:24" x14ac:dyDescent="0.2">
      <c r="B10" s="20"/>
      <c r="C10" s="97" t="s">
        <v>14</v>
      </c>
      <c r="D10" s="98"/>
      <c r="E10" s="4">
        <f>SUM(F21:Q21)</f>
        <v>0</v>
      </c>
      <c r="F10" s="16"/>
      <c r="G10" s="16"/>
      <c r="H10" s="16"/>
      <c r="I10" s="187"/>
      <c r="J10" s="16"/>
      <c r="K10" s="16"/>
      <c r="O10" s="16"/>
      <c r="P10" s="16"/>
      <c r="Q10" s="16"/>
      <c r="R10" s="16"/>
      <c r="S10" s="16"/>
      <c r="T10" s="16"/>
      <c r="U10" s="23"/>
    </row>
    <row r="11" spans="2:24" x14ac:dyDescent="0.2">
      <c r="B11" s="20"/>
      <c r="C11" s="91" t="s">
        <v>46</v>
      </c>
      <c r="D11" s="92"/>
      <c r="E11" s="99">
        <f>SUM(F22:Q22)</f>
        <v>0</v>
      </c>
      <c r="F11" s="16"/>
      <c r="G11" s="16"/>
      <c r="H11" s="16"/>
      <c r="I11" s="187"/>
      <c r="J11" s="16"/>
      <c r="K11" s="16"/>
      <c r="L11" s="210"/>
      <c r="M11" s="210"/>
      <c r="N11" s="210"/>
      <c r="O11" s="16"/>
      <c r="P11" s="16"/>
      <c r="Q11" s="16"/>
      <c r="R11" s="16"/>
      <c r="S11" s="16"/>
      <c r="T11" s="16"/>
      <c r="U11" s="23"/>
    </row>
    <row r="12" spans="2:24" x14ac:dyDescent="0.2">
      <c r="B12" s="20"/>
      <c r="C12" s="100" t="s">
        <v>47</v>
      </c>
      <c r="D12" s="13"/>
      <c r="E12" s="4">
        <v>0</v>
      </c>
      <c r="F12" s="16"/>
      <c r="G12" s="16"/>
      <c r="H12" s="16"/>
      <c r="I12" s="187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23"/>
    </row>
    <row r="13" spans="2:24" ht="13.5" thickBot="1" x14ac:dyDescent="0.25">
      <c r="B13" s="20"/>
      <c r="C13" s="101" t="s">
        <v>16</v>
      </c>
      <c r="D13" s="102"/>
      <c r="E13" s="103">
        <v>0</v>
      </c>
      <c r="F13" s="16"/>
      <c r="G13" s="16"/>
      <c r="H13" s="16"/>
      <c r="I13" s="187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23"/>
    </row>
    <row r="14" spans="2:24" ht="6.75" customHeight="1" thickBot="1" x14ac:dyDescent="0.25">
      <c r="B14" s="20"/>
      <c r="C14" s="21"/>
      <c r="D14" s="22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6"/>
      <c r="T14" s="16"/>
      <c r="U14" s="104"/>
    </row>
    <row r="15" spans="2:24" ht="26.25" customHeight="1" thickBot="1" x14ac:dyDescent="0.25">
      <c r="B15" s="20"/>
      <c r="C15" s="21"/>
      <c r="D15" s="22"/>
      <c r="E15" s="16"/>
      <c r="F15" s="144">
        <v>45292</v>
      </c>
      <c r="G15" s="144">
        <v>45323</v>
      </c>
      <c r="H15" s="144">
        <v>45352</v>
      </c>
      <c r="I15" s="144">
        <v>45383</v>
      </c>
      <c r="J15" s="144">
        <v>45413</v>
      </c>
      <c r="K15" s="144">
        <v>45444</v>
      </c>
      <c r="L15" s="144">
        <v>45474</v>
      </c>
      <c r="M15" s="144">
        <v>45505</v>
      </c>
      <c r="N15" s="144">
        <v>45536</v>
      </c>
      <c r="O15" s="144">
        <v>45566</v>
      </c>
      <c r="P15" s="144">
        <v>45597</v>
      </c>
      <c r="Q15" s="144">
        <v>45627</v>
      </c>
      <c r="R15" s="217" t="s">
        <v>72</v>
      </c>
      <c r="S15" s="218"/>
      <c r="T15" s="219" t="s">
        <v>73</v>
      </c>
      <c r="U15" s="218"/>
    </row>
    <row r="16" spans="2:24" x14ac:dyDescent="0.2">
      <c r="B16" s="20"/>
      <c r="C16" s="24" t="s">
        <v>3</v>
      </c>
      <c r="D16" s="220" t="s">
        <v>4</v>
      </c>
      <c r="E16" s="220"/>
      <c r="F16" s="27" t="e">
        <f>+F22*1000000/F24</f>
        <v>#DIV/0!</v>
      </c>
      <c r="G16" s="26" t="e">
        <f t="shared" ref="G16:Q16" si="0">+G22*1000000/G24</f>
        <v>#DIV/0!</v>
      </c>
      <c r="H16" s="26" t="e">
        <f t="shared" si="0"/>
        <v>#DIV/0!</v>
      </c>
      <c r="I16" s="175" t="e">
        <f t="shared" si="0"/>
        <v>#DIV/0!</v>
      </c>
      <c r="J16" s="26" t="e">
        <f t="shared" si="0"/>
        <v>#DIV/0!</v>
      </c>
      <c r="K16" s="175" t="e">
        <f t="shared" si="0"/>
        <v>#DIV/0!</v>
      </c>
      <c r="L16" s="26" t="e">
        <f t="shared" si="0"/>
        <v>#DIV/0!</v>
      </c>
      <c r="M16" s="175" t="e">
        <f t="shared" si="0"/>
        <v>#DIV/0!</v>
      </c>
      <c r="N16" s="26" t="e">
        <f t="shared" si="0"/>
        <v>#DIV/0!</v>
      </c>
      <c r="O16" s="175" t="e">
        <f t="shared" si="0"/>
        <v>#DIV/0!</v>
      </c>
      <c r="P16" s="26" t="e">
        <f t="shared" si="0"/>
        <v>#DIV/0!</v>
      </c>
      <c r="Q16" s="27" t="e">
        <f t="shared" si="0"/>
        <v>#DIV/0!</v>
      </c>
      <c r="R16" s="221">
        <v>0</v>
      </c>
      <c r="S16" s="222"/>
      <c r="T16" s="199" t="e">
        <f>E5</f>
        <v>#DIV/0!</v>
      </c>
      <c r="U16" s="200"/>
      <c r="V16" s="90"/>
      <c r="W16" s="201"/>
      <c r="X16" s="201"/>
    </row>
    <row r="17" spans="2:34" ht="13.5" thickBot="1" x14ac:dyDescent="0.25">
      <c r="B17" s="20"/>
      <c r="C17" s="29" t="s">
        <v>48</v>
      </c>
      <c r="D17" s="202" t="s">
        <v>7</v>
      </c>
      <c r="E17" s="202"/>
      <c r="F17" s="5" t="e">
        <f>+F20*1000000/F24</f>
        <v>#DIV/0!</v>
      </c>
      <c r="G17" s="6" t="e">
        <f t="shared" ref="G17:Q17" si="1">+G20*1000000/G24</f>
        <v>#DIV/0!</v>
      </c>
      <c r="H17" s="6" t="e">
        <f t="shared" si="1"/>
        <v>#DIV/0!</v>
      </c>
      <c r="I17" s="174" t="e">
        <f t="shared" si="1"/>
        <v>#DIV/0!</v>
      </c>
      <c r="J17" s="6" t="e">
        <f t="shared" si="1"/>
        <v>#DIV/0!</v>
      </c>
      <c r="K17" s="174" t="e">
        <f t="shared" si="1"/>
        <v>#DIV/0!</v>
      </c>
      <c r="L17" s="6" t="e">
        <f t="shared" si="1"/>
        <v>#DIV/0!</v>
      </c>
      <c r="M17" s="174" t="e">
        <f t="shared" si="1"/>
        <v>#DIV/0!</v>
      </c>
      <c r="N17" s="6" t="e">
        <f t="shared" si="1"/>
        <v>#DIV/0!</v>
      </c>
      <c r="O17" s="174" t="e">
        <f t="shared" si="1"/>
        <v>#DIV/0!</v>
      </c>
      <c r="P17" s="6" t="e">
        <f t="shared" si="1"/>
        <v>#DIV/0!</v>
      </c>
      <c r="Q17" s="5" t="e">
        <f t="shared" si="1"/>
        <v>#DIV/0!</v>
      </c>
      <c r="R17" s="203">
        <v>0</v>
      </c>
      <c r="S17" s="204"/>
      <c r="T17" s="205" t="e">
        <f>E6</f>
        <v>#DIV/0!</v>
      </c>
      <c r="U17" s="206"/>
      <c r="W17" s="201"/>
      <c r="X17" s="201"/>
    </row>
    <row r="18" spans="2:34" x14ac:dyDescent="0.2">
      <c r="B18" s="20"/>
      <c r="C18" s="29" t="s">
        <v>8</v>
      </c>
      <c r="D18" s="202" t="s">
        <v>9</v>
      </c>
      <c r="E18" s="202"/>
      <c r="F18" s="5" t="e">
        <f>+F20*100/F23</f>
        <v>#DIV/0!</v>
      </c>
      <c r="G18" s="6" t="e">
        <f t="shared" ref="G18:Q18" si="2">+G20*100/G23</f>
        <v>#DIV/0!</v>
      </c>
      <c r="H18" s="6" t="e">
        <f t="shared" si="2"/>
        <v>#DIV/0!</v>
      </c>
      <c r="I18" s="174" t="e">
        <f t="shared" si="2"/>
        <v>#DIV/0!</v>
      </c>
      <c r="J18" s="6" t="e">
        <f t="shared" si="2"/>
        <v>#DIV/0!</v>
      </c>
      <c r="K18" s="174" t="e">
        <f t="shared" si="2"/>
        <v>#DIV/0!</v>
      </c>
      <c r="L18" s="6" t="e">
        <f t="shared" si="2"/>
        <v>#DIV/0!</v>
      </c>
      <c r="M18" s="174" t="e">
        <f t="shared" si="2"/>
        <v>#DIV/0!</v>
      </c>
      <c r="N18" s="6" t="e">
        <f t="shared" si="2"/>
        <v>#DIV/0!</v>
      </c>
      <c r="O18" s="174" t="e">
        <f t="shared" si="2"/>
        <v>#DIV/0!</v>
      </c>
      <c r="P18" s="6" t="e">
        <f t="shared" si="2"/>
        <v>#DIV/0!</v>
      </c>
      <c r="Q18" s="6" t="e">
        <f t="shared" si="2"/>
        <v>#DIV/0!</v>
      </c>
      <c r="R18" s="22"/>
      <c r="S18" s="16"/>
      <c r="T18" s="16"/>
      <c r="U18" s="23"/>
      <c r="W18" s="201"/>
      <c r="X18" s="201"/>
    </row>
    <row r="19" spans="2:34" ht="13.5" thickBot="1" x14ac:dyDescent="0.25">
      <c r="B19" s="20"/>
      <c r="C19" s="31" t="s">
        <v>10</v>
      </c>
      <c r="D19" s="213" t="s">
        <v>11</v>
      </c>
      <c r="E19" s="213"/>
      <c r="F19" s="173" t="e">
        <f>+F22*100/F23</f>
        <v>#DIV/0!</v>
      </c>
      <c r="G19" s="95" t="e">
        <f t="shared" ref="G19:Q19" si="3">+G22*100/G23</f>
        <v>#DIV/0!</v>
      </c>
      <c r="H19" s="95" t="e">
        <f t="shared" si="3"/>
        <v>#DIV/0!</v>
      </c>
      <c r="I19" s="176" t="e">
        <f t="shared" si="3"/>
        <v>#DIV/0!</v>
      </c>
      <c r="J19" s="95" t="e">
        <f t="shared" si="3"/>
        <v>#DIV/0!</v>
      </c>
      <c r="K19" s="176" t="e">
        <f t="shared" si="3"/>
        <v>#DIV/0!</v>
      </c>
      <c r="L19" s="95" t="e">
        <f t="shared" si="3"/>
        <v>#DIV/0!</v>
      </c>
      <c r="M19" s="176" t="e">
        <f t="shared" si="3"/>
        <v>#DIV/0!</v>
      </c>
      <c r="N19" s="95" t="e">
        <f t="shared" si="3"/>
        <v>#DIV/0!</v>
      </c>
      <c r="O19" s="176" t="e">
        <f t="shared" si="3"/>
        <v>#DIV/0!</v>
      </c>
      <c r="P19" s="95" t="e">
        <f t="shared" si="3"/>
        <v>#DIV/0!</v>
      </c>
      <c r="Q19" s="95" t="e">
        <f t="shared" si="3"/>
        <v>#DIV/0!</v>
      </c>
      <c r="R19" s="22"/>
      <c r="S19" s="16"/>
      <c r="T19" s="16"/>
      <c r="U19" s="23"/>
      <c r="W19" s="201"/>
      <c r="X19" s="201"/>
    </row>
    <row r="20" spans="2:34" ht="12.75" customHeight="1" x14ac:dyDescent="0.25">
      <c r="B20" s="32"/>
      <c r="C20" s="33" t="s">
        <v>65</v>
      </c>
      <c r="D20" s="13"/>
      <c r="E20" s="105"/>
      <c r="F20" s="177">
        <v>0</v>
      </c>
      <c r="G20" s="178">
        <v>0</v>
      </c>
      <c r="H20" s="178">
        <v>0</v>
      </c>
      <c r="I20" s="179">
        <v>0</v>
      </c>
      <c r="J20" s="178">
        <v>0</v>
      </c>
      <c r="K20" s="178">
        <v>0</v>
      </c>
      <c r="L20" s="179">
        <v>0</v>
      </c>
      <c r="M20" s="178">
        <v>0</v>
      </c>
      <c r="N20" s="178">
        <v>0</v>
      </c>
      <c r="O20" s="179">
        <v>0</v>
      </c>
      <c r="P20" s="177">
        <v>0</v>
      </c>
      <c r="Q20" s="180">
        <v>0</v>
      </c>
      <c r="R20" s="22"/>
      <c r="S20" s="106"/>
      <c r="T20" s="16"/>
      <c r="U20" s="23"/>
      <c r="W20" s="201"/>
      <c r="X20" s="201"/>
      <c r="AH20" s="90"/>
    </row>
    <row r="21" spans="2:34" ht="12.75" customHeight="1" x14ac:dyDescent="0.2">
      <c r="B21" s="34"/>
      <c r="C21" s="14" t="s">
        <v>66</v>
      </c>
      <c r="D21" s="15"/>
      <c r="E21" s="107"/>
      <c r="F21" s="181">
        <v>0</v>
      </c>
      <c r="G21" s="178">
        <v>0</v>
      </c>
      <c r="H21" s="178">
        <v>0</v>
      </c>
      <c r="I21" s="179">
        <v>0</v>
      </c>
      <c r="J21" s="178">
        <v>0</v>
      </c>
      <c r="K21" s="178">
        <v>0</v>
      </c>
      <c r="L21" s="179">
        <v>0</v>
      </c>
      <c r="M21" s="178">
        <v>0</v>
      </c>
      <c r="N21" s="178">
        <v>0</v>
      </c>
      <c r="O21" s="179">
        <v>0</v>
      </c>
      <c r="P21" s="177">
        <v>0</v>
      </c>
      <c r="Q21" s="178">
        <v>0</v>
      </c>
      <c r="R21" s="108"/>
      <c r="S21" s="109"/>
      <c r="T21" s="16"/>
      <c r="U21" s="23"/>
      <c r="V21"/>
      <c r="AH21" s="90"/>
    </row>
    <row r="22" spans="2:34" x14ac:dyDescent="0.2">
      <c r="B22" s="20"/>
      <c r="C22" s="29" t="s">
        <v>49</v>
      </c>
      <c r="D22" s="36"/>
      <c r="E22" s="107"/>
      <c r="F22" s="182">
        <v>0</v>
      </c>
      <c r="G22" s="178">
        <v>0</v>
      </c>
      <c r="H22" s="178">
        <v>0</v>
      </c>
      <c r="I22" s="179">
        <v>0</v>
      </c>
      <c r="J22" s="178">
        <v>0</v>
      </c>
      <c r="K22" s="178">
        <v>0</v>
      </c>
      <c r="L22" s="179">
        <v>0</v>
      </c>
      <c r="M22" s="178">
        <v>0</v>
      </c>
      <c r="N22" s="178">
        <v>0</v>
      </c>
      <c r="O22" s="179">
        <v>0</v>
      </c>
      <c r="P22" s="177">
        <v>0</v>
      </c>
      <c r="Q22" s="196">
        <v>0</v>
      </c>
      <c r="R22" s="22"/>
      <c r="S22" s="16"/>
      <c r="T22" s="16"/>
      <c r="U22" s="23"/>
      <c r="AH22" s="90"/>
    </row>
    <row r="23" spans="2:34" x14ac:dyDescent="0.2">
      <c r="B23" s="20"/>
      <c r="C23" s="29" t="s">
        <v>47</v>
      </c>
      <c r="D23" s="36"/>
      <c r="E23" s="107"/>
      <c r="F23" s="182">
        <v>0</v>
      </c>
      <c r="G23" s="182">
        <v>0</v>
      </c>
      <c r="H23" s="182">
        <v>0</v>
      </c>
      <c r="I23" s="182">
        <v>0</v>
      </c>
      <c r="J23" s="182">
        <v>0</v>
      </c>
      <c r="K23" s="182">
        <v>0</v>
      </c>
      <c r="L23" s="182">
        <v>0</v>
      </c>
      <c r="M23" s="182">
        <v>0</v>
      </c>
      <c r="N23" s="182">
        <v>0</v>
      </c>
      <c r="O23" s="182">
        <v>0</v>
      </c>
      <c r="P23" s="182">
        <v>0</v>
      </c>
      <c r="Q23" s="198">
        <v>0</v>
      </c>
      <c r="R23" s="22"/>
      <c r="S23" s="16"/>
      <c r="T23" s="16"/>
      <c r="U23" s="23"/>
      <c r="AH23" s="90"/>
    </row>
    <row r="24" spans="2:34" ht="13.5" thickBot="1" x14ac:dyDescent="0.25">
      <c r="B24" s="20"/>
      <c r="C24" s="31" t="s">
        <v>16</v>
      </c>
      <c r="D24" s="37"/>
      <c r="E24" s="110"/>
      <c r="F24" s="183">
        <f>176*F23</f>
        <v>0</v>
      </c>
      <c r="G24" s="183">
        <f t="shared" ref="G24:Q24" si="4">176*G23</f>
        <v>0</v>
      </c>
      <c r="H24" s="183">
        <f t="shared" si="4"/>
        <v>0</v>
      </c>
      <c r="I24" s="183">
        <f t="shared" si="4"/>
        <v>0</v>
      </c>
      <c r="J24" s="183">
        <f t="shared" si="4"/>
        <v>0</v>
      </c>
      <c r="K24" s="183">
        <f t="shared" si="4"/>
        <v>0</v>
      </c>
      <c r="L24" s="183">
        <f t="shared" si="4"/>
        <v>0</v>
      </c>
      <c r="M24" s="183">
        <f t="shared" si="4"/>
        <v>0</v>
      </c>
      <c r="N24" s="183">
        <f t="shared" si="4"/>
        <v>0</v>
      </c>
      <c r="O24" s="183">
        <f t="shared" si="4"/>
        <v>0</v>
      </c>
      <c r="P24" s="183">
        <f t="shared" si="4"/>
        <v>0</v>
      </c>
      <c r="Q24" s="197">
        <f t="shared" si="4"/>
        <v>0</v>
      </c>
      <c r="R24" s="22"/>
      <c r="S24" s="16"/>
      <c r="T24" s="16"/>
      <c r="U24" s="23"/>
      <c r="AG24" s="16"/>
      <c r="AH24" s="90"/>
    </row>
    <row r="25" spans="2:34" ht="6" customHeight="1" x14ac:dyDescent="0.2">
      <c r="B25" s="20"/>
      <c r="C25" s="21"/>
      <c r="D25" s="38"/>
      <c r="E25" s="38"/>
      <c r="F25" s="111"/>
      <c r="G25" s="38"/>
      <c r="H25" s="111"/>
      <c r="I25" s="21"/>
      <c r="J25" s="21"/>
      <c r="K25" s="21" t="s">
        <v>50</v>
      </c>
      <c r="L25" s="21"/>
      <c r="M25" s="21"/>
      <c r="N25" s="21"/>
      <c r="O25" s="21"/>
      <c r="P25" s="21"/>
      <c r="Q25" s="21"/>
      <c r="R25" s="21"/>
      <c r="S25" s="16"/>
      <c r="T25" s="16"/>
      <c r="U25" s="23"/>
      <c r="AH25" s="90"/>
    </row>
    <row r="26" spans="2:34" ht="5.45" customHeight="1" x14ac:dyDescent="0.2">
      <c r="B26" s="20"/>
      <c r="C26" s="112"/>
      <c r="D26" s="17"/>
      <c r="E26" s="113"/>
      <c r="F26" s="112"/>
      <c r="G26" s="114"/>
      <c r="H26" s="115"/>
      <c r="I26" s="112"/>
      <c r="J26" s="114"/>
      <c r="K26" s="115"/>
      <c r="L26" s="112"/>
      <c r="M26" s="114"/>
      <c r="N26" s="115"/>
      <c r="O26" s="112"/>
      <c r="P26" s="114"/>
      <c r="Q26" s="115"/>
      <c r="R26" s="21"/>
      <c r="S26" s="16"/>
      <c r="T26" s="16"/>
      <c r="U26" s="23"/>
      <c r="AH26" s="90"/>
    </row>
    <row r="27" spans="2:34" ht="9.1999999999999993" customHeight="1" x14ac:dyDescent="0.2">
      <c r="B27" s="20"/>
      <c r="C27" s="116"/>
      <c r="D27" s="16"/>
      <c r="E27" s="117"/>
      <c r="F27" s="118" t="s">
        <v>51</v>
      </c>
      <c r="G27" s="119"/>
      <c r="H27" s="186"/>
      <c r="I27" s="118" t="s">
        <v>52</v>
      </c>
      <c r="J27" s="185"/>
      <c r="K27" s="186"/>
      <c r="L27" s="118" t="s">
        <v>53</v>
      </c>
      <c r="M27" s="21"/>
      <c r="N27" s="120"/>
      <c r="O27" s="118" t="s">
        <v>54</v>
      </c>
      <c r="P27" s="21"/>
      <c r="Q27" s="120"/>
      <c r="R27" s="21"/>
      <c r="S27" s="16"/>
      <c r="T27" s="16"/>
      <c r="U27" s="23"/>
      <c r="AH27" s="90"/>
    </row>
    <row r="28" spans="2:34" ht="9.1999999999999993" customHeight="1" x14ac:dyDescent="0.2">
      <c r="B28" s="20"/>
      <c r="C28" s="121" t="s">
        <v>55</v>
      </c>
      <c r="D28" s="16"/>
      <c r="E28" s="117"/>
      <c r="F28" s="214" t="s">
        <v>56</v>
      </c>
      <c r="G28" s="215"/>
      <c r="H28" s="216"/>
      <c r="I28" s="214" t="s">
        <v>57</v>
      </c>
      <c r="J28" s="215"/>
      <c r="K28" s="216"/>
      <c r="L28" s="214" t="s">
        <v>58</v>
      </c>
      <c r="M28" s="215"/>
      <c r="N28" s="216"/>
      <c r="O28" s="214" t="s">
        <v>59</v>
      </c>
      <c r="P28" s="215"/>
      <c r="Q28" s="216"/>
      <c r="R28" s="185"/>
      <c r="S28" s="16"/>
      <c r="T28" s="16"/>
      <c r="U28" s="23"/>
      <c r="AH28" s="90"/>
    </row>
    <row r="29" spans="2:34" ht="8.25" customHeight="1" x14ac:dyDescent="0.2">
      <c r="B29" s="20"/>
      <c r="C29" s="121"/>
      <c r="D29" s="16"/>
      <c r="E29" s="117"/>
      <c r="F29" s="118" t="s">
        <v>60</v>
      </c>
      <c r="G29" s="119"/>
      <c r="H29" s="186"/>
      <c r="I29" s="118" t="s">
        <v>61</v>
      </c>
      <c r="J29" s="185"/>
      <c r="K29" s="186"/>
      <c r="L29" s="118" t="s">
        <v>62</v>
      </c>
      <c r="M29" s="185"/>
      <c r="N29" s="186"/>
      <c r="O29" s="118" t="s">
        <v>63</v>
      </c>
      <c r="P29" s="185"/>
      <c r="Q29" s="186"/>
      <c r="R29" s="185"/>
      <c r="S29" s="16"/>
      <c r="T29" s="16"/>
      <c r="U29" s="23"/>
    </row>
    <row r="30" spans="2:34" ht="4.5" customHeight="1" x14ac:dyDescent="0.2">
      <c r="B30" s="20"/>
      <c r="C30" s="122"/>
      <c r="D30" s="123"/>
      <c r="E30" s="124"/>
      <c r="F30" s="125"/>
      <c r="G30" s="126"/>
      <c r="H30" s="127"/>
      <c r="I30" s="128"/>
      <c r="J30" s="129"/>
      <c r="K30" s="130"/>
      <c r="L30" s="131"/>
      <c r="M30" s="132"/>
      <c r="N30" s="133"/>
      <c r="O30" s="122"/>
      <c r="P30" s="129"/>
      <c r="Q30" s="130"/>
      <c r="R30" s="21"/>
      <c r="S30" s="16"/>
      <c r="T30" s="16"/>
      <c r="U30" s="23"/>
    </row>
    <row r="31" spans="2:34" x14ac:dyDescent="0.2">
      <c r="B31" s="20"/>
      <c r="C31" s="21"/>
      <c r="D31" s="21"/>
      <c r="E31" s="134"/>
      <c r="F31" s="134"/>
      <c r="G31" s="135"/>
      <c r="H31" s="21"/>
      <c r="I31" s="21"/>
      <c r="J31" s="21"/>
      <c r="K31" s="21"/>
      <c r="L31" s="21"/>
      <c r="M31" s="21" t="s">
        <v>64</v>
      </c>
      <c r="N31" s="21"/>
      <c r="O31" s="21"/>
      <c r="P31" s="21"/>
      <c r="Q31" s="21"/>
      <c r="R31" s="21"/>
      <c r="S31" s="16"/>
      <c r="T31" s="16"/>
      <c r="U31" s="23"/>
    </row>
    <row r="32" spans="2:34" ht="88.5" customHeight="1" x14ac:dyDescent="0.2">
      <c r="B32" s="20"/>
      <c r="C32" s="21"/>
      <c r="D32" s="21"/>
      <c r="E32" s="134"/>
      <c r="F32" s="134"/>
      <c r="G32" s="13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6"/>
      <c r="T32" s="16"/>
      <c r="U32" s="23"/>
      <c r="Z32"/>
    </row>
    <row r="33" spans="2:21" ht="13.5" thickBot="1" x14ac:dyDescent="0.25">
      <c r="B33" s="136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8"/>
      <c r="T33" s="138"/>
      <c r="U33" s="104"/>
    </row>
    <row r="34" spans="2:21" x14ac:dyDescent="0.2"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</row>
    <row r="35" spans="2:21" x14ac:dyDescent="0.2">
      <c r="C35" s="140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</row>
    <row r="36" spans="2:21" x14ac:dyDescent="0.2">
      <c r="P36" s="211"/>
      <c r="Q36" s="212"/>
    </row>
    <row r="40" spans="2:21" ht="12.75" customHeight="1" x14ac:dyDescent="0.2"/>
    <row r="41" spans="2:21" x14ac:dyDescent="0.2">
      <c r="J41" s="141"/>
      <c r="K41" s="142"/>
      <c r="L41" s="142"/>
    </row>
    <row r="42" spans="2:21" x14ac:dyDescent="0.2">
      <c r="J42" s="143"/>
      <c r="K42" s="143"/>
      <c r="L42" s="143"/>
    </row>
    <row r="43" spans="2:21" x14ac:dyDescent="0.2">
      <c r="J43" s="141"/>
      <c r="K43" s="143"/>
      <c r="L43" s="143"/>
    </row>
    <row r="44" spans="2:21" x14ac:dyDescent="0.2">
      <c r="J44" s="143"/>
      <c r="K44" s="143"/>
      <c r="L44" s="143"/>
    </row>
    <row r="45" spans="2:21" x14ac:dyDescent="0.2">
      <c r="J45" s="16"/>
      <c r="K45" s="16"/>
      <c r="L45" s="16"/>
    </row>
    <row r="46" spans="2:21" ht="12.75" customHeight="1" x14ac:dyDescent="0.2"/>
    <row r="47" spans="2:21" ht="12.75" customHeight="1" x14ac:dyDescent="0.2"/>
    <row r="48" spans="2:21" ht="12.75" customHeight="1" x14ac:dyDescent="0.2"/>
    <row r="51" ht="12.75" customHeight="1" x14ac:dyDescent="0.2"/>
    <row r="52" ht="12.75" customHeight="1" x14ac:dyDescent="0.2"/>
    <row r="53" ht="12.75" customHeight="1" x14ac:dyDescent="0.2"/>
    <row r="56" ht="12.75" customHeight="1" x14ac:dyDescent="0.2"/>
    <row r="57" ht="12.75" customHeight="1" x14ac:dyDescent="0.2"/>
    <row r="58" ht="12.75" customHeight="1" x14ac:dyDescent="0.2"/>
  </sheetData>
  <mergeCells count="22">
    <mergeCell ref="B2:U2"/>
    <mergeCell ref="L11:N11"/>
    <mergeCell ref="P36:Q36"/>
    <mergeCell ref="D19:E19"/>
    <mergeCell ref="W19:X19"/>
    <mergeCell ref="W20:X20"/>
    <mergeCell ref="F28:H28"/>
    <mergeCell ref="I28:K28"/>
    <mergeCell ref="L28:N28"/>
    <mergeCell ref="O28:Q28"/>
    <mergeCell ref="D18:E18"/>
    <mergeCell ref="W18:X18"/>
    <mergeCell ref="R15:S15"/>
    <mergeCell ref="T15:U15"/>
    <mergeCell ref="D16:E16"/>
    <mergeCell ref="R16:S16"/>
    <mergeCell ref="T16:U16"/>
    <mergeCell ref="W16:X16"/>
    <mergeCell ref="D17:E17"/>
    <mergeCell ref="R17:S17"/>
    <mergeCell ref="T17:U17"/>
    <mergeCell ref="W17:X17"/>
  </mergeCells>
  <printOptions horizontalCentered="1" verticalCentered="1"/>
  <pageMargins left="0.25" right="0.25" top="0.75" bottom="0.75" header="0.3" footer="0.3"/>
  <pageSetup scale="8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67"/>
  <sheetViews>
    <sheetView showGridLines="0" workbookViewId="0">
      <selection activeCell="E2" sqref="E2"/>
    </sheetView>
  </sheetViews>
  <sheetFormatPr baseColWidth="10" defaultRowHeight="12.75" x14ac:dyDescent="0.2"/>
  <cols>
    <col min="1" max="1" width="7.140625" bestFit="1" customWidth="1"/>
    <col min="2" max="2" width="7.42578125" bestFit="1" customWidth="1"/>
    <col min="3" max="4" width="16.85546875" bestFit="1" customWidth="1"/>
    <col min="5" max="5" width="16.85546875" customWidth="1"/>
  </cols>
  <sheetData>
    <row r="8" spans="4:6" x14ac:dyDescent="0.2">
      <c r="D8" t="s">
        <v>67</v>
      </c>
      <c r="E8" t="s">
        <v>7</v>
      </c>
      <c r="F8" t="s">
        <v>4</v>
      </c>
    </row>
    <row r="9" spans="4:6" x14ac:dyDescent="0.2">
      <c r="D9" s="195">
        <v>44562</v>
      </c>
      <c r="E9" s="11">
        <v>0</v>
      </c>
      <c r="F9" s="11">
        <v>0</v>
      </c>
    </row>
    <row r="10" spans="4:6" x14ac:dyDescent="0.2">
      <c r="D10" s="195">
        <v>44593</v>
      </c>
      <c r="E10" s="11">
        <v>0</v>
      </c>
      <c r="F10" s="11">
        <v>0</v>
      </c>
    </row>
    <row r="11" spans="4:6" x14ac:dyDescent="0.2">
      <c r="D11" s="195">
        <v>44621</v>
      </c>
      <c r="E11" s="11">
        <v>0</v>
      </c>
      <c r="F11" s="11">
        <v>0</v>
      </c>
    </row>
    <row r="12" spans="4:6" x14ac:dyDescent="0.2">
      <c r="D12" s="195">
        <v>44652</v>
      </c>
      <c r="E12" s="11">
        <v>0</v>
      </c>
      <c r="F12" s="11">
        <v>0</v>
      </c>
    </row>
    <row r="13" spans="4:6" x14ac:dyDescent="0.2">
      <c r="D13" s="195">
        <v>44682</v>
      </c>
      <c r="E13" s="11">
        <v>0</v>
      </c>
      <c r="F13" s="11">
        <v>0</v>
      </c>
    </row>
    <row r="14" spans="4:6" x14ac:dyDescent="0.2">
      <c r="D14" s="195">
        <v>44713</v>
      </c>
      <c r="E14" s="11">
        <v>0</v>
      </c>
      <c r="F14" s="11">
        <v>0</v>
      </c>
    </row>
    <row r="15" spans="4:6" x14ac:dyDescent="0.2">
      <c r="D15" s="195">
        <v>44743</v>
      </c>
      <c r="E15" s="11">
        <v>0</v>
      </c>
      <c r="F15" s="11">
        <v>0</v>
      </c>
    </row>
    <row r="16" spans="4:6" x14ac:dyDescent="0.2">
      <c r="D16" s="195">
        <v>44774</v>
      </c>
      <c r="E16" s="11">
        <v>0</v>
      </c>
      <c r="F16" s="11">
        <v>0</v>
      </c>
    </row>
    <row r="17" spans="4:6" x14ac:dyDescent="0.2">
      <c r="D17" s="195">
        <v>44805</v>
      </c>
      <c r="E17" s="11">
        <v>0</v>
      </c>
      <c r="F17" s="11">
        <v>0</v>
      </c>
    </row>
    <row r="18" spans="4:6" x14ac:dyDescent="0.2">
      <c r="D18" s="195">
        <v>44835</v>
      </c>
      <c r="E18" s="11">
        <v>0</v>
      </c>
      <c r="F18" s="11">
        <v>0</v>
      </c>
    </row>
    <row r="19" spans="4:6" x14ac:dyDescent="0.2">
      <c r="D19" s="195">
        <v>44866</v>
      </c>
      <c r="E19" s="11">
        <v>0</v>
      </c>
      <c r="F19" s="11">
        <v>0</v>
      </c>
    </row>
    <row r="20" spans="4:6" x14ac:dyDescent="0.2">
      <c r="D20" s="195">
        <v>44896</v>
      </c>
      <c r="E20" s="11">
        <v>0</v>
      </c>
      <c r="F20" s="11">
        <v>0</v>
      </c>
    </row>
    <row r="29" spans="4:6" x14ac:dyDescent="0.2">
      <c r="D29" t="s">
        <v>67</v>
      </c>
      <c r="F29" t="s">
        <v>7</v>
      </c>
    </row>
    <row r="30" spans="4:6" x14ac:dyDescent="0.2">
      <c r="D30" s="195">
        <v>44197</v>
      </c>
      <c r="E30" s="195"/>
      <c r="F30" s="11">
        <v>0</v>
      </c>
    </row>
    <row r="31" spans="4:6" x14ac:dyDescent="0.2">
      <c r="D31" s="195">
        <v>44228</v>
      </c>
      <c r="E31" s="195"/>
      <c r="F31" s="11">
        <v>0</v>
      </c>
    </row>
    <row r="32" spans="4:6" x14ac:dyDescent="0.2">
      <c r="D32" s="195">
        <v>44256</v>
      </c>
      <c r="E32" s="195"/>
      <c r="F32" s="11">
        <v>0</v>
      </c>
    </row>
    <row r="33" spans="4:6" x14ac:dyDescent="0.2">
      <c r="D33" s="195">
        <v>44287</v>
      </c>
      <c r="E33" s="195"/>
      <c r="F33" s="11">
        <v>0</v>
      </c>
    </row>
    <row r="34" spans="4:6" x14ac:dyDescent="0.2">
      <c r="D34" s="195">
        <v>44317</v>
      </c>
      <c r="E34" s="195"/>
      <c r="F34" s="11">
        <v>0</v>
      </c>
    </row>
    <row r="35" spans="4:6" x14ac:dyDescent="0.2">
      <c r="D35" s="195">
        <v>44348</v>
      </c>
      <c r="E35" s="195"/>
      <c r="F35" s="11">
        <v>0</v>
      </c>
    </row>
    <row r="36" spans="4:6" x14ac:dyDescent="0.2">
      <c r="D36" s="195">
        <v>44378</v>
      </c>
      <c r="E36" s="195"/>
      <c r="F36" s="11">
        <v>0</v>
      </c>
    </row>
    <row r="37" spans="4:6" x14ac:dyDescent="0.2">
      <c r="D37" s="195">
        <v>44409</v>
      </c>
      <c r="E37" s="195"/>
      <c r="F37" s="11">
        <v>0</v>
      </c>
    </row>
    <row r="38" spans="4:6" x14ac:dyDescent="0.2">
      <c r="D38" s="195">
        <v>44440</v>
      </c>
      <c r="E38" s="195"/>
      <c r="F38" s="11">
        <v>66.84</v>
      </c>
    </row>
    <row r="39" spans="4:6" x14ac:dyDescent="0.2">
      <c r="D39" s="195">
        <v>44470</v>
      </c>
      <c r="E39" s="195"/>
      <c r="F39" s="11">
        <v>0</v>
      </c>
    </row>
    <row r="40" spans="4:6" x14ac:dyDescent="0.2">
      <c r="D40" s="195">
        <v>44501</v>
      </c>
      <c r="E40" s="195"/>
      <c r="F40" s="11">
        <v>0</v>
      </c>
    </row>
    <row r="41" spans="4:6" x14ac:dyDescent="0.2">
      <c r="D41" s="195">
        <v>44531</v>
      </c>
      <c r="E41" s="195"/>
      <c r="F41" s="11">
        <v>0</v>
      </c>
    </row>
    <row r="49" spans="4:6" x14ac:dyDescent="0.2">
      <c r="D49" t="s">
        <v>67</v>
      </c>
      <c r="F49" t="s">
        <v>9</v>
      </c>
    </row>
    <row r="50" spans="4:6" x14ac:dyDescent="0.2">
      <c r="D50" s="195">
        <v>44197</v>
      </c>
      <c r="E50" s="195"/>
      <c r="F50" s="11">
        <v>0</v>
      </c>
    </row>
    <row r="51" spans="4:6" x14ac:dyDescent="0.2">
      <c r="D51" s="195">
        <v>44228</v>
      </c>
      <c r="E51" s="195"/>
      <c r="F51" s="11">
        <v>0</v>
      </c>
    </row>
    <row r="52" spans="4:6" x14ac:dyDescent="0.2">
      <c r="D52" s="195">
        <v>44256</v>
      </c>
      <c r="E52" s="195"/>
      <c r="F52" s="11">
        <v>0</v>
      </c>
    </row>
    <row r="53" spans="4:6" x14ac:dyDescent="0.2">
      <c r="D53" s="195">
        <v>44287</v>
      </c>
      <c r="E53" s="195"/>
      <c r="F53" s="11">
        <v>0</v>
      </c>
    </row>
    <row r="54" spans="4:6" x14ac:dyDescent="0.2">
      <c r="D54" s="195">
        <v>44317</v>
      </c>
      <c r="E54" s="195"/>
      <c r="F54" s="11">
        <v>0</v>
      </c>
    </row>
    <row r="55" spans="4:6" x14ac:dyDescent="0.2">
      <c r="D55" s="195">
        <v>44348</v>
      </c>
      <c r="E55" s="195"/>
      <c r="F55" s="11">
        <v>0</v>
      </c>
    </row>
    <row r="56" spans="4:6" x14ac:dyDescent="0.2">
      <c r="D56" s="195">
        <v>44378</v>
      </c>
      <c r="E56" s="195"/>
      <c r="F56" s="11">
        <v>0</v>
      </c>
    </row>
    <row r="57" spans="4:6" x14ac:dyDescent="0.2">
      <c r="D57" s="195">
        <v>44409</v>
      </c>
      <c r="E57" s="195"/>
      <c r="F57" s="11">
        <v>0</v>
      </c>
    </row>
    <row r="58" spans="4:6" x14ac:dyDescent="0.2">
      <c r="D58" s="195">
        <v>44440</v>
      </c>
      <c r="E58" s="195"/>
      <c r="F58" s="11">
        <v>66.84</v>
      </c>
    </row>
    <row r="59" spans="4:6" x14ac:dyDescent="0.2">
      <c r="D59" s="195">
        <v>44470</v>
      </c>
      <c r="E59" s="195"/>
      <c r="F59" s="11">
        <v>0</v>
      </c>
    </row>
    <row r="60" spans="4:6" x14ac:dyDescent="0.2">
      <c r="D60" s="195">
        <v>44501</v>
      </c>
      <c r="E60" s="195"/>
      <c r="F60" s="11">
        <v>0</v>
      </c>
    </row>
    <row r="61" spans="4:6" x14ac:dyDescent="0.2">
      <c r="D61" s="195">
        <v>44531</v>
      </c>
      <c r="E61" s="195"/>
      <c r="F61" s="11">
        <v>0</v>
      </c>
    </row>
    <row r="66" spans="1:4" x14ac:dyDescent="0.2">
      <c r="A66" t="s">
        <v>68</v>
      </c>
      <c r="B66" t="s">
        <v>69</v>
      </c>
      <c r="C66" t="s">
        <v>70</v>
      </c>
      <c r="D66" t="s">
        <v>71</v>
      </c>
    </row>
    <row r="67" spans="1:4" x14ac:dyDescent="0.2">
      <c r="A67">
        <v>233.04</v>
      </c>
      <c r="B67">
        <v>5.55</v>
      </c>
      <c r="C67">
        <v>116.52</v>
      </c>
      <c r="D67">
        <v>3.88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Accidentabilidad 2020</vt:lpstr>
      <vt:lpstr>Anual</vt:lpstr>
      <vt:lpstr>Hoja1</vt:lpstr>
      <vt:lpstr>Anual!Área_de_impresión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Almada Neri Joaquin</dc:creator>
  <cp:lastModifiedBy>Neri Joaquín Almada</cp:lastModifiedBy>
  <cp:lastPrinted>2021-11-18T13:48:09Z</cp:lastPrinted>
  <dcterms:created xsi:type="dcterms:W3CDTF">2020-02-13T19:05:08Z</dcterms:created>
  <dcterms:modified xsi:type="dcterms:W3CDTF">2024-10-08T16:38:26Z</dcterms:modified>
</cp:coreProperties>
</file>