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uriel/Downloads/"/>
    </mc:Choice>
  </mc:AlternateContent>
  <xr:revisionPtr revIDLastSave="0" documentId="13_ncr:1_{40EF0BD0-3E2D-CC42-A745-1B9E0A7EE465}" xr6:coauthVersionLast="45" xr6:coauthVersionMax="45" xr10:uidLastSave="{00000000-0000-0000-0000-000000000000}"/>
  <bookViews>
    <workbookView xWindow="-20" yWindow="460" windowWidth="28800" windowHeight="16820" activeTab="1" xr2:uid="{00000000-000D-0000-FFFF-FFFF00000000}"/>
  </bookViews>
  <sheets>
    <sheet name="Tabulado" sheetId="1" r:id="rId1"/>
    <sheet name="Resultad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2" l="1"/>
  <c r="G21" i="2"/>
  <c r="H21" i="2"/>
  <c r="E21" i="2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32" i="1"/>
  <c r="Q48" i="1"/>
  <c r="L32" i="1"/>
  <c r="L33" i="1" s="1"/>
  <c r="L34" i="1" s="1"/>
  <c r="L35" i="1" s="1"/>
  <c r="L36" i="1" s="1"/>
  <c r="I33" i="1"/>
  <c r="D40" i="1"/>
  <c r="E38" i="1"/>
  <c r="F38" i="1"/>
  <c r="G38" i="1"/>
  <c r="H38" i="1"/>
  <c r="D38" i="1"/>
  <c r="H33" i="1"/>
  <c r="H35" i="1" s="1"/>
  <c r="E37" i="1"/>
  <c r="F37" i="1"/>
  <c r="G37" i="1"/>
  <c r="D37" i="1"/>
  <c r="E40" i="1"/>
  <c r="F40" i="1"/>
  <c r="G40" i="1"/>
  <c r="G35" i="1"/>
  <c r="F35" i="1"/>
  <c r="E35" i="1"/>
  <c r="D35" i="1"/>
  <c r="G33" i="1"/>
  <c r="F33" i="1"/>
  <c r="E33" i="1"/>
  <c r="D33" i="1"/>
  <c r="C33" i="1"/>
  <c r="E32" i="1"/>
  <c r="F32" i="1"/>
  <c r="G32" i="1" s="1"/>
  <c r="D32" i="1"/>
  <c r="I35" i="1" l="1"/>
  <c r="I40" i="1" s="1"/>
  <c r="H40" i="1"/>
</calcChain>
</file>

<file path=xl/sharedStrings.xml><?xml version="1.0" encoding="utf-8"?>
<sst xmlns="http://schemas.openxmlformats.org/spreadsheetml/2006/main" count="139" uniqueCount="91">
  <si>
    <t xml:space="preserve"> Población total por Entidad federativa, Grupo quinquenal de edad, Periodo y Sexo </t>
  </si>
  <si>
    <t>1990</t>
  </si>
  <si>
    <t>1995</t>
  </si>
  <si>
    <t>2000</t>
  </si>
  <si>
    <t>2005</t>
  </si>
  <si>
    <t>2010</t>
  </si>
  <si>
    <t>Total</t>
  </si>
  <si>
    <t>Hombres</t>
  </si>
  <si>
    <t>Mujeres</t>
  </si>
  <si>
    <t>Ciudad de México</t>
  </si>
  <si>
    <t>0 a 4 años</t>
  </si>
  <si>
    <t>5 a 9 años</t>
  </si>
  <si>
    <t>10 a 14 años</t>
  </si>
  <si>
    <t>15 a 19 años</t>
  </si>
  <si>
    <t>20 a 24 años</t>
  </si>
  <si>
    <t>25 a 29 años</t>
  </si>
  <si>
    <t>30 a 34 años</t>
  </si>
  <si>
    <t>35 a 39 años</t>
  </si>
  <si>
    <t>40 a 44 años</t>
  </si>
  <si>
    <t>45 a 49 años</t>
  </si>
  <si>
    <t>50 a 54 años</t>
  </si>
  <si>
    <t>55 a 59 años</t>
  </si>
  <si>
    <t>60 a 64 años</t>
  </si>
  <si>
    <t>65 a 69 años</t>
  </si>
  <si>
    <t>70 a 74 años</t>
  </si>
  <si>
    <t>75 a 79 años</t>
  </si>
  <si>
    <t>80 a 84 años</t>
  </si>
  <si>
    <t>85 a 89 años</t>
  </si>
  <si>
    <t>90 a 94 años</t>
  </si>
  <si>
    <t>95 a 99 años</t>
  </si>
  <si>
    <t>100 años y más</t>
  </si>
  <si>
    <t>No especificado</t>
  </si>
  <si>
    <t/>
  </si>
  <si>
    <t>Notas:</t>
  </si>
  <si>
    <t>Para 1990, la información está referida al 12 de marzo.</t>
  </si>
  <si>
    <t>Para 1995, la información está referida al 5 de noviembre.</t>
  </si>
  <si>
    <t>Para 2000, la información está referida al 14 de febrero.</t>
  </si>
  <si>
    <t>Para 2005, la información está referida al 17 de octubre.</t>
  </si>
  <si>
    <t>Para 2010, la información está referida al 12 de junio.</t>
  </si>
  <si>
    <t xml:space="preserve">Fuentes: </t>
  </si>
  <si>
    <t>INEGI. XI Censo General de Población y Vivienda 1990.</t>
  </si>
  <si>
    <t>INEGI. Conteo de Población y Vivienda 1995.</t>
  </si>
  <si>
    <t>INEGI. XII Censo General de Población y Vivienda 2000.</t>
  </si>
  <si>
    <t>INEGI. II Conteo de Población y Vivienda 2005.</t>
  </si>
  <si>
    <t>INEGI. Censo de Población y Vivienda 2010.</t>
  </si>
  <si>
    <t>Delta</t>
  </si>
  <si>
    <t>Por año</t>
  </si>
  <si>
    <t>90-95</t>
  </si>
  <si>
    <t>95-00</t>
  </si>
  <si>
    <t>00-05</t>
  </si>
  <si>
    <t>05-10</t>
  </si>
  <si>
    <t>10-15</t>
  </si>
  <si>
    <t>15-20</t>
  </si>
  <si>
    <t>Allocation</t>
  </si>
  <si>
    <t>Allocation 1</t>
  </si>
  <si>
    <t>Allocation 2</t>
  </si>
  <si>
    <t>Azcapotzalco</t>
  </si>
  <si>
    <t>400 161</t>
  </si>
  <si>
    <t>Coyoacán</t>
  </si>
  <si>
    <t>608 479</t>
  </si>
  <si>
    <t>Cuajimalpa de Morelos</t>
  </si>
  <si>
    <t>199 224</t>
  </si>
  <si>
    <t>Gustavo A. Madero</t>
  </si>
  <si>
    <t>1 164 477</t>
  </si>
  <si>
    <t>Iztacalco</t>
  </si>
  <si>
    <t>390 348</t>
  </si>
  <si>
    <t>Iztapalapa</t>
  </si>
  <si>
    <t>1 827 868</t>
  </si>
  <si>
    <t>La Magdalena Contreras</t>
  </si>
  <si>
    <t>243 886</t>
  </si>
  <si>
    <t>Milpa Alta</t>
  </si>
  <si>
    <t>137 927</t>
  </si>
  <si>
    <t>Álvaro Obregón</t>
  </si>
  <si>
    <t>749 982</t>
  </si>
  <si>
    <t>Tláhuac</t>
  </si>
  <si>
    <t>361 593</t>
  </si>
  <si>
    <t>Tlalpan</t>
  </si>
  <si>
    <t>677 104</t>
  </si>
  <si>
    <t>Xochimilco</t>
  </si>
  <si>
    <t>415 933</t>
  </si>
  <si>
    <t>Benito Juárez</t>
  </si>
  <si>
    <t>417 416</t>
  </si>
  <si>
    <t>Cuauhtémoc</t>
  </si>
  <si>
    <t>532 553</t>
  </si>
  <si>
    <t>Miguel Hidalgo</t>
  </si>
  <si>
    <t>364 439</t>
  </si>
  <si>
    <t>Venustiano Carranza</t>
  </si>
  <si>
    <t>427 263</t>
  </si>
  <si>
    <t>Estimado</t>
  </si>
  <si>
    <t>Alcaldia</t>
  </si>
  <si>
    <t>Estimado por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</si>
</sst>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##\ ###\ ###\ ###\ ##0"/>
    <numFmt numFmtId="169" formatCode="_-* #,##0_-;\-* #,##0_-;_-* &quot;-&quot;??_-;_-@_-"/>
  </numFmts>
  <fonts count="9" x14ac:knownFonts="1">
    <font>
      <sz val="11"/>
      <name val="Calibri"/>
    </font>
    <font>
      <b/>
      <sz val="11"/>
      <name val="Calibri"/>
    </font>
    <font>
      <b/>
      <sz val="10"/>
      <name val="Calibri"/>
    </font>
    <font>
      <sz val="10"/>
      <name val="Calibri"/>
    </font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rgb="FFF9F9F9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3" fillId="0" borderId="0" xfId="0" applyFont="1"/>
    <xf numFmtId="0" fontId="3" fillId="2" borderId="1" xfId="0" applyFont="1" applyFill="1" applyBorder="1"/>
    <xf numFmtId="164" fontId="3" fillId="3" borderId="0" xfId="0" applyNumberFormat="1" applyFont="1" applyFill="1"/>
    <xf numFmtId="164" fontId="3" fillId="4" borderId="0" xfId="0" applyNumberFormat="1" applyFont="1" applyFill="1"/>
    <xf numFmtId="0" fontId="2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0" fontId="5" fillId="0" borderId="0" xfId="0" applyFont="1"/>
    <xf numFmtId="0" fontId="6" fillId="0" borderId="0" xfId="0" applyFont="1"/>
    <xf numFmtId="169" fontId="0" fillId="0" borderId="0" xfId="1" applyNumberFormat="1" applyFont="1"/>
    <xf numFmtId="169" fontId="0" fillId="0" borderId="0" xfId="0" applyNumberFormat="1"/>
    <xf numFmtId="0" fontId="7" fillId="0" borderId="0" xfId="0" applyFont="1"/>
    <xf numFmtId="2" fontId="7" fillId="0" borderId="0" xfId="0" applyNumberFormat="1" applyFont="1"/>
    <xf numFmtId="43" fontId="0" fillId="0" borderId="0" xfId="0" applyNumberFormat="1"/>
    <xf numFmtId="0" fontId="8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8"/>
  <sheetViews>
    <sheetView topLeftCell="G17" workbookViewId="0">
      <selection activeCell="O30" sqref="O30:V48"/>
    </sheetView>
  </sheetViews>
  <sheetFormatPr baseColWidth="10" defaultColWidth="8.83203125" defaultRowHeight="15" x14ac:dyDescent="0.2"/>
  <cols>
    <col min="1" max="2" width="20" customWidth="1"/>
    <col min="3" max="7" width="15" customWidth="1"/>
    <col min="8" max="8" width="14" customWidth="1"/>
    <col min="9" max="9" width="18" customWidth="1"/>
    <col min="10" max="14" width="15" customWidth="1"/>
    <col min="15" max="15" width="24.1640625" bestFit="1" customWidth="1"/>
    <col min="16" max="17" width="15" customWidth="1"/>
    <col min="19" max="22" width="10.1640625" bestFit="1" customWidth="1"/>
  </cols>
  <sheetData>
    <row r="1" spans="1:17" x14ac:dyDescent="0.2">
      <c r="A1" s="1" t="s">
        <v>0</v>
      </c>
    </row>
    <row r="4" spans="1:17" x14ac:dyDescent="0.2">
      <c r="A4" s="9"/>
      <c r="B4" s="10"/>
      <c r="C4" s="7" t="s">
        <v>1</v>
      </c>
      <c r="D4" s="8"/>
      <c r="E4" s="8"/>
      <c r="F4" s="7" t="s">
        <v>2</v>
      </c>
      <c r="G4" s="8"/>
      <c r="H4" s="8"/>
      <c r="I4" s="7" t="s">
        <v>3</v>
      </c>
      <c r="J4" s="8"/>
      <c r="K4" s="8"/>
      <c r="L4" s="7" t="s">
        <v>4</v>
      </c>
      <c r="M4" s="8"/>
      <c r="N4" s="8"/>
      <c r="O4" s="7" t="s">
        <v>5</v>
      </c>
      <c r="P4" s="8"/>
      <c r="Q4" s="8"/>
    </row>
    <row r="5" spans="1:17" x14ac:dyDescent="0.2">
      <c r="A5" s="10"/>
      <c r="B5" s="10"/>
      <c r="C5" s="2" t="s">
        <v>6</v>
      </c>
      <c r="D5" s="2" t="s">
        <v>7</v>
      </c>
      <c r="E5" s="2" t="s">
        <v>8</v>
      </c>
      <c r="F5" s="2" t="s">
        <v>6</v>
      </c>
      <c r="G5" s="2" t="s">
        <v>7</v>
      </c>
      <c r="H5" s="2" t="s">
        <v>8</v>
      </c>
      <c r="I5" s="2" t="s">
        <v>6</v>
      </c>
      <c r="J5" s="2" t="s">
        <v>7</v>
      </c>
      <c r="K5" s="2" t="s">
        <v>8</v>
      </c>
      <c r="L5" s="2" t="s">
        <v>6</v>
      </c>
      <c r="M5" s="2" t="s">
        <v>7</v>
      </c>
      <c r="N5" s="2" t="s">
        <v>8</v>
      </c>
      <c r="O5" s="2" t="s">
        <v>6</v>
      </c>
      <c r="P5" s="2" t="s">
        <v>7</v>
      </c>
      <c r="Q5" s="2" t="s">
        <v>8</v>
      </c>
    </row>
    <row r="6" spans="1:17" x14ac:dyDescent="0.2">
      <c r="A6" s="11" t="s">
        <v>9</v>
      </c>
      <c r="B6" s="4" t="s">
        <v>6</v>
      </c>
      <c r="C6" s="5">
        <v>8235744</v>
      </c>
      <c r="D6" s="5">
        <v>3939911</v>
      </c>
      <c r="E6" s="5">
        <v>4295833</v>
      </c>
      <c r="F6" s="5">
        <v>8489007</v>
      </c>
      <c r="G6" s="5">
        <v>4075902</v>
      </c>
      <c r="H6" s="5">
        <v>4413105</v>
      </c>
      <c r="I6" s="5">
        <v>8605239</v>
      </c>
      <c r="J6" s="5">
        <v>4110485</v>
      </c>
      <c r="K6" s="5">
        <v>4494754</v>
      </c>
      <c r="L6" s="5">
        <v>8720916</v>
      </c>
      <c r="M6" s="5">
        <v>4171683</v>
      </c>
      <c r="N6" s="5">
        <v>4549233</v>
      </c>
      <c r="O6" s="5">
        <v>8851080</v>
      </c>
      <c r="P6" s="5">
        <v>4233783</v>
      </c>
      <c r="Q6" s="5">
        <v>4617297</v>
      </c>
    </row>
    <row r="7" spans="1:17" x14ac:dyDescent="0.2">
      <c r="A7" s="10"/>
      <c r="B7" s="4" t="s">
        <v>10</v>
      </c>
      <c r="C7" s="6">
        <v>833591</v>
      </c>
      <c r="D7" s="6">
        <v>423599</v>
      </c>
      <c r="E7" s="6">
        <v>409992</v>
      </c>
      <c r="F7" s="6">
        <v>780705</v>
      </c>
      <c r="G7" s="6">
        <v>397471</v>
      </c>
      <c r="H7" s="6">
        <v>383234</v>
      </c>
      <c r="I7" s="6">
        <v>737934</v>
      </c>
      <c r="J7" s="6">
        <v>375222</v>
      </c>
      <c r="K7" s="6">
        <v>362712</v>
      </c>
      <c r="L7" s="6">
        <v>664092</v>
      </c>
      <c r="M7" s="6">
        <v>338207</v>
      </c>
      <c r="N7" s="6">
        <v>325885</v>
      </c>
      <c r="O7" s="6">
        <v>618245</v>
      </c>
      <c r="P7" s="6">
        <v>314701</v>
      </c>
      <c r="Q7" s="6">
        <v>303544</v>
      </c>
    </row>
    <row r="8" spans="1:17" x14ac:dyDescent="0.2">
      <c r="A8" s="10"/>
      <c r="B8" s="4" t="s">
        <v>11</v>
      </c>
      <c r="C8" s="5">
        <v>837642</v>
      </c>
      <c r="D8" s="5">
        <v>423802</v>
      </c>
      <c r="E8" s="5">
        <v>413840</v>
      </c>
      <c r="F8" s="5">
        <v>785466</v>
      </c>
      <c r="G8" s="5">
        <v>399659</v>
      </c>
      <c r="H8" s="5">
        <v>385807</v>
      </c>
      <c r="I8" s="5">
        <v>764094</v>
      </c>
      <c r="J8" s="5">
        <v>387936</v>
      </c>
      <c r="K8" s="5">
        <v>376158</v>
      </c>
      <c r="L8" s="5">
        <v>671579</v>
      </c>
      <c r="M8" s="5">
        <v>341618</v>
      </c>
      <c r="N8" s="5">
        <v>329961</v>
      </c>
      <c r="O8" s="5">
        <v>658948</v>
      </c>
      <c r="P8" s="5">
        <v>334885</v>
      </c>
      <c r="Q8" s="5">
        <v>324063</v>
      </c>
    </row>
    <row r="9" spans="1:17" x14ac:dyDescent="0.2">
      <c r="A9" s="10"/>
      <c r="B9" s="4" t="s">
        <v>12</v>
      </c>
      <c r="C9" s="6">
        <v>837766</v>
      </c>
      <c r="D9" s="6">
        <v>418552</v>
      </c>
      <c r="E9" s="6">
        <v>419214</v>
      </c>
      <c r="F9" s="6">
        <v>781808</v>
      </c>
      <c r="G9" s="6">
        <v>394202</v>
      </c>
      <c r="H9" s="6">
        <v>387606</v>
      </c>
      <c r="I9" s="6">
        <v>742986</v>
      </c>
      <c r="J9" s="6">
        <v>375369</v>
      </c>
      <c r="K9" s="6">
        <v>367617</v>
      </c>
      <c r="L9" s="6">
        <v>704950</v>
      </c>
      <c r="M9" s="6">
        <v>357106</v>
      </c>
      <c r="N9" s="6">
        <v>347844</v>
      </c>
      <c r="O9" s="6">
        <v>660345</v>
      </c>
      <c r="P9" s="6">
        <v>334674</v>
      </c>
      <c r="Q9" s="6">
        <v>325671</v>
      </c>
    </row>
    <row r="10" spans="1:17" x14ac:dyDescent="0.2">
      <c r="A10" s="10"/>
      <c r="B10" s="4" t="s">
        <v>13</v>
      </c>
      <c r="C10" s="5">
        <v>976029</v>
      </c>
      <c r="D10" s="5">
        <v>472392</v>
      </c>
      <c r="E10" s="5">
        <v>503637</v>
      </c>
      <c r="F10" s="5">
        <v>848416</v>
      </c>
      <c r="G10" s="5">
        <v>412443</v>
      </c>
      <c r="H10" s="5">
        <v>435973</v>
      </c>
      <c r="I10" s="5">
        <v>798349</v>
      </c>
      <c r="J10" s="5">
        <v>390049</v>
      </c>
      <c r="K10" s="5">
        <v>408300</v>
      </c>
      <c r="L10" s="5">
        <v>740280</v>
      </c>
      <c r="M10" s="5">
        <v>368042</v>
      </c>
      <c r="N10" s="5">
        <v>372238</v>
      </c>
      <c r="O10" s="5">
        <v>723372</v>
      </c>
      <c r="P10" s="5">
        <v>363265</v>
      </c>
      <c r="Q10" s="5">
        <v>360107</v>
      </c>
    </row>
    <row r="11" spans="1:17" x14ac:dyDescent="0.2">
      <c r="A11" s="10"/>
      <c r="B11" s="4" t="s">
        <v>14</v>
      </c>
      <c r="C11" s="6">
        <v>898114</v>
      </c>
      <c r="D11" s="6">
        <v>430901</v>
      </c>
      <c r="E11" s="6">
        <v>467213</v>
      </c>
      <c r="F11" s="6">
        <v>964075</v>
      </c>
      <c r="G11" s="6">
        <v>464586</v>
      </c>
      <c r="H11" s="6">
        <v>499489</v>
      </c>
      <c r="I11" s="6">
        <v>832517</v>
      </c>
      <c r="J11" s="6">
        <v>400924</v>
      </c>
      <c r="K11" s="6">
        <v>431593</v>
      </c>
      <c r="L11" s="6">
        <v>765641</v>
      </c>
      <c r="M11" s="6">
        <v>373044</v>
      </c>
      <c r="N11" s="6">
        <v>392597</v>
      </c>
      <c r="O11" s="6">
        <v>753404</v>
      </c>
      <c r="P11" s="6">
        <v>372368</v>
      </c>
      <c r="Q11" s="6">
        <v>381036</v>
      </c>
    </row>
    <row r="12" spans="1:17" x14ac:dyDescent="0.2">
      <c r="A12" s="10"/>
      <c r="B12" s="4" t="s">
        <v>15</v>
      </c>
      <c r="C12" s="5">
        <v>778695</v>
      </c>
      <c r="D12" s="5">
        <v>372514</v>
      </c>
      <c r="E12" s="5">
        <v>406181</v>
      </c>
      <c r="F12" s="5">
        <v>826960</v>
      </c>
      <c r="G12" s="5">
        <v>398800</v>
      </c>
      <c r="H12" s="5">
        <v>428160</v>
      </c>
      <c r="I12" s="5">
        <v>840487</v>
      </c>
      <c r="J12" s="5">
        <v>403311</v>
      </c>
      <c r="K12" s="5">
        <v>437176</v>
      </c>
      <c r="L12" s="5">
        <v>735441</v>
      </c>
      <c r="M12" s="5">
        <v>353337</v>
      </c>
      <c r="N12" s="5">
        <v>382104</v>
      </c>
      <c r="O12" s="5">
        <v>726696</v>
      </c>
      <c r="P12" s="5">
        <v>352969</v>
      </c>
      <c r="Q12" s="5">
        <v>373727</v>
      </c>
    </row>
    <row r="13" spans="1:17" x14ac:dyDescent="0.2">
      <c r="A13" s="10"/>
      <c r="B13" s="4" t="s">
        <v>16</v>
      </c>
      <c r="C13" s="6">
        <v>659098</v>
      </c>
      <c r="D13" s="6">
        <v>310444</v>
      </c>
      <c r="E13" s="6">
        <v>348654</v>
      </c>
      <c r="F13" s="6">
        <v>725263</v>
      </c>
      <c r="G13" s="6">
        <v>343863</v>
      </c>
      <c r="H13" s="6">
        <v>381400</v>
      </c>
      <c r="I13" s="6">
        <v>731452</v>
      </c>
      <c r="J13" s="6">
        <v>346860</v>
      </c>
      <c r="K13" s="6">
        <v>384592</v>
      </c>
      <c r="L13" s="6">
        <v>755600</v>
      </c>
      <c r="M13" s="6">
        <v>359952</v>
      </c>
      <c r="N13" s="6">
        <v>395648</v>
      </c>
      <c r="O13" s="6">
        <v>702642</v>
      </c>
      <c r="P13" s="6">
        <v>335988</v>
      </c>
      <c r="Q13" s="6">
        <v>366654</v>
      </c>
    </row>
    <row r="14" spans="1:17" x14ac:dyDescent="0.2">
      <c r="A14" s="10"/>
      <c r="B14" s="4" t="s">
        <v>17</v>
      </c>
      <c r="C14" s="5">
        <v>544706</v>
      </c>
      <c r="D14" s="5">
        <v>255606</v>
      </c>
      <c r="E14" s="5">
        <v>289100</v>
      </c>
      <c r="F14" s="5">
        <v>643428</v>
      </c>
      <c r="G14" s="5">
        <v>303002</v>
      </c>
      <c r="H14" s="5">
        <v>340426</v>
      </c>
      <c r="I14" s="5">
        <v>655973</v>
      </c>
      <c r="J14" s="5">
        <v>307235</v>
      </c>
      <c r="K14" s="5">
        <v>348738</v>
      </c>
      <c r="L14" s="5">
        <v>678990</v>
      </c>
      <c r="M14" s="5">
        <v>319519</v>
      </c>
      <c r="N14" s="5">
        <v>359471</v>
      </c>
      <c r="O14" s="5">
        <v>722214</v>
      </c>
      <c r="P14" s="5">
        <v>341865</v>
      </c>
      <c r="Q14" s="5">
        <v>380349</v>
      </c>
    </row>
    <row r="15" spans="1:17" x14ac:dyDescent="0.2">
      <c r="A15" s="10"/>
      <c r="B15" s="4" t="s">
        <v>18</v>
      </c>
      <c r="C15" s="6">
        <v>417720</v>
      </c>
      <c r="D15" s="6">
        <v>196228</v>
      </c>
      <c r="E15" s="6">
        <v>221492</v>
      </c>
      <c r="F15" s="6">
        <v>499935</v>
      </c>
      <c r="G15" s="6">
        <v>236398</v>
      </c>
      <c r="H15" s="6">
        <v>263537</v>
      </c>
      <c r="I15" s="6">
        <v>556565</v>
      </c>
      <c r="J15" s="6">
        <v>258920</v>
      </c>
      <c r="K15" s="6">
        <v>297645</v>
      </c>
      <c r="L15" s="6">
        <v>596540</v>
      </c>
      <c r="M15" s="6">
        <v>278656</v>
      </c>
      <c r="N15" s="6">
        <v>317884</v>
      </c>
      <c r="O15" s="6">
        <v>629563</v>
      </c>
      <c r="P15" s="6">
        <v>295151</v>
      </c>
      <c r="Q15" s="6">
        <v>334412</v>
      </c>
    </row>
    <row r="16" spans="1:17" x14ac:dyDescent="0.2">
      <c r="A16" s="10"/>
      <c r="B16" s="4" t="s">
        <v>19</v>
      </c>
      <c r="C16" s="5">
        <v>338444</v>
      </c>
      <c r="D16" s="5">
        <v>158036</v>
      </c>
      <c r="E16" s="5">
        <v>180408</v>
      </c>
      <c r="F16" s="5">
        <v>402093</v>
      </c>
      <c r="G16" s="5">
        <v>188011</v>
      </c>
      <c r="H16" s="5">
        <v>214082</v>
      </c>
      <c r="I16" s="5">
        <v>441804</v>
      </c>
      <c r="J16" s="5">
        <v>203214</v>
      </c>
      <c r="K16" s="5">
        <v>238590</v>
      </c>
      <c r="L16" s="5">
        <v>515878</v>
      </c>
      <c r="M16" s="5">
        <v>237757</v>
      </c>
      <c r="N16" s="5">
        <v>278121</v>
      </c>
      <c r="O16" s="5">
        <v>555481</v>
      </c>
      <c r="P16" s="5">
        <v>256078</v>
      </c>
      <c r="Q16" s="5">
        <v>299403</v>
      </c>
    </row>
    <row r="17" spans="1:22" x14ac:dyDescent="0.2">
      <c r="A17" s="10"/>
      <c r="B17" s="4" t="s">
        <v>20</v>
      </c>
      <c r="C17" s="6">
        <v>274523</v>
      </c>
      <c r="D17" s="6">
        <v>124635</v>
      </c>
      <c r="E17" s="6">
        <v>149888</v>
      </c>
      <c r="F17" s="6">
        <v>325253</v>
      </c>
      <c r="G17" s="6">
        <v>151341</v>
      </c>
      <c r="H17" s="6">
        <v>173912</v>
      </c>
      <c r="I17" s="6">
        <v>373595</v>
      </c>
      <c r="J17" s="6">
        <v>171939</v>
      </c>
      <c r="K17" s="6">
        <v>201656</v>
      </c>
      <c r="L17" s="6">
        <v>441077</v>
      </c>
      <c r="M17" s="6">
        <v>202356</v>
      </c>
      <c r="N17" s="6">
        <v>238721</v>
      </c>
      <c r="O17" s="6">
        <v>506310</v>
      </c>
      <c r="P17" s="6">
        <v>230325</v>
      </c>
      <c r="Q17" s="6">
        <v>275985</v>
      </c>
    </row>
    <row r="18" spans="1:22" x14ac:dyDescent="0.2">
      <c r="A18" s="10"/>
      <c r="B18" s="4" t="s">
        <v>21</v>
      </c>
      <c r="C18" s="5">
        <v>223519</v>
      </c>
      <c r="D18" s="5">
        <v>99161</v>
      </c>
      <c r="E18" s="5">
        <v>124358</v>
      </c>
      <c r="F18" s="5">
        <v>235829</v>
      </c>
      <c r="G18" s="5">
        <v>106781</v>
      </c>
      <c r="H18" s="5">
        <v>129048</v>
      </c>
      <c r="I18" s="5">
        <v>269845</v>
      </c>
      <c r="J18" s="5">
        <v>122660</v>
      </c>
      <c r="K18" s="5">
        <v>147185</v>
      </c>
      <c r="L18" s="5">
        <v>329553</v>
      </c>
      <c r="M18" s="5">
        <v>150909</v>
      </c>
      <c r="N18" s="5">
        <v>178644</v>
      </c>
      <c r="O18" s="5">
        <v>392186</v>
      </c>
      <c r="P18" s="5">
        <v>179065</v>
      </c>
      <c r="Q18" s="5">
        <v>213121</v>
      </c>
    </row>
    <row r="19" spans="1:22" x14ac:dyDescent="0.2">
      <c r="A19" s="10"/>
      <c r="B19" s="4" t="s">
        <v>22</v>
      </c>
      <c r="C19" s="6">
        <v>192053</v>
      </c>
      <c r="D19" s="6">
        <v>82016</v>
      </c>
      <c r="E19" s="6">
        <v>110037</v>
      </c>
      <c r="F19" s="6">
        <v>212782</v>
      </c>
      <c r="G19" s="6">
        <v>92245</v>
      </c>
      <c r="H19" s="6">
        <v>120537</v>
      </c>
      <c r="I19" s="6">
        <v>227283</v>
      </c>
      <c r="J19" s="6">
        <v>99194</v>
      </c>
      <c r="K19" s="6">
        <v>128089</v>
      </c>
      <c r="L19" s="6">
        <v>263228</v>
      </c>
      <c r="M19" s="6">
        <v>117398</v>
      </c>
      <c r="N19" s="6">
        <v>145830</v>
      </c>
      <c r="O19" s="6">
        <v>315793</v>
      </c>
      <c r="P19" s="6">
        <v>141010</v>
      </c>
      <c r="Q19" s="6">
        <v>174783</v>
      </c>
    </row>
    <row r="20" spans="1:22" x14ac:dyDescent="0.2">
      <c r="A20" s="10"/>
      <c r="B20" s="4" t="s">
        <v>23</v>
      </c>
      <c r="C20" s="5">
        <v>145729</v>
      </c>
      <c r="D20" s="5">
        <v>62266</v>
      </c>
      <c r="E20" s="5">
        <v>83463</v>
      </c>
      <c r="F20" s="5">
        <v>158713</v>
      </c>
      <c r="G20" s="5">
        <v>66784</v>
      </c>
      <c r="H20" s="5">
        <v>91929</v>
      </c>
      <c r="I20" s="5">
        <v>175174</v>
      </c>
      <c r="J20" s="5">
        <v>73983</v>
      </c>
      <c r="K20" s="5">
        <v>101191</v>
      </c>
      <c r="L20" s="5">
        <v>192699</v>
      </c>
      <c r="M20" s="5">
        <v>83931</v>
      </c>
      <c r="N20" s="5">
        <v>108768</v>
      </c>
      <c r="O20" s="5">
        <v>227625</v>
      </c>
      <c r="P20" s="5">
        <v>99910</v>
      </c>
      <c r="Q20" s="5">
        <v>127715</v>
      </c>
    </row>
    <row r="21" spans="1:22" x14ac:dyDescent="0.2">
      <c r="A21" s="10"/>
      <c r="B21" s="4" t="s">
        <v>24</v>
      </c>
      <c r="C21" s="6">
        <v>95658</v>
      </c>
      <c r="D21" s="6">
        <v>39526</v>
      </c>
      <c r="E21" s="6">
        <v>56132</v>
      </c>
      <c r="F21" s="6">
        <v>119920</v>
      </c>
      <c r="G21" s="6">
        <v>50741</v>
      </c>
      <c r="H21" s="6">
        <v>69179</v>
      </c>
      <c r="I21" s="6">
        <v>134345</v>
      </c>
      <c r="J21" s="6">
        <v>55057</v>
      </c>
      <c r="K21" s="6">
        <v>79288</v>
      </c>
      <c r="L21" s="6">
        <v>164150</v>
      </c>
      <c r="M21" s="6">
        <v>67932</v>
      </c>
      <c r="N21" s="6">
        <v>96218</v>
      </c>
      <c r="O21" s="6">
        <v>179329</v>
      </c>
      <c r="P21" s="6">
        <v>75227</v>
      </c>
      <c r="Q21" s="6">
        <v>104102</v>
      </c>
    </row>
    <row r="22" spans="1:22" x14ac:dyDescent="0.2">
      <c r="A22" s="10"/>
      <c r="B22" s="4" t="s">
        <v>25</v>
      </c>
      <c r="C22" s="5">
        <v>70158</v>
      </c>
      <c r="D22" s="5">
        <v>27810</v>
      </c>
      <c r="E22" s="5">
        <v>42348</v>
      </c>
      <c r="F22" s="5">
        <v>71291</v>
      </c>
      <c r="G22" s="5">
        <v>29171</v>
      </c>
      <c r="H22" s="5">
        <v>42120</v>
      </c>
      <c r="I22" s="5">
        <v>92943</v>
      </c>
      <c r="J22" s="5">
        <v>38025</v>
      </c>
      <c r="K22" s="5">
        <v>54918</v>
      </c>
      <c r="L22" s="5">
        <v>110512</v>
      </c>
      <c r="M22" s="5">
        <v>44280</v>
      </c>
      <c r="N22" s="5">
        <v>66232</v>
      </c>
      <c r="O22" s="5">
        <v>124499</v>
      </c>
      <c r="P22" s="5">
        <v>50795</v>
      </c>
      <c r="Q22" s="5">
        <v>73704</v>
      </c>
    </row>
    <row r="23" spans="1:22" x14ac:dyDescent="0.2">
      <c r="A23" s="10"/>
      <c r="B23" s="4" t="s">
        <v>26</v>
      </c>
      <c r="C23" s="6">
        <v>44999</v>
      </c>
      <c r="D23" s="6">
        <v>16597</v>
      </c>
      <c r="E23" s="6">
        <v>28402</v>
      </c>
      <c r="F23" s="6">
        <v>46687</v>
      </c>
      <c r="G23" s="6">
        <v>17256</v>
      </c>
      <c r="H23" s="6">
        <v>29431</v>
      </c>
      <c r="I23" s="6">
        <v>51638</v>
      </c>
      <c r="J23" s="6">
        <v>19383</v>
      </c>
      <c r="K23" s="6">
        <v>32255</v>
      </c>
      <c r="L23" s="6">
        <v>72725</v>
      </c>
      <c r="M23" s="6">
        <v>27752</v>
      </c>
      <c r="N23" s="6">
        <v>44973</v>
      </c>
      <c r="O23" s="6">
        <v>85121</v>
      </c>
      <c r="P23" s="6">
        <v>32012</v>
      </c>
      <c r="Q23" s="6">
        <v>53109</v>
      </c>
    </row>
    <row r="24" spans="1:22" x14ac:dyDescent="0.2">
      <c r="A24" s="10"/>
      <c r="B24" s="4" t="s">
        <v>27</v>
      </c>
      <c r="C24" s="5">
        <v>25300</v>
      </c>
      <c r="D24" s="5">
        <v>8537</v>
      </c>
      <c r="E24" s="5">
        <v>16763</v>
      </c>
      <c r="F24" s="5">
        <v>26414</v>
      </c>
      <c r="G24" s="5">
        <v>9414</v>
      </c>
      <c r="H24" s="5">
        <v>17000</v>
      </c>
      <c r="I24" s="5">
        <v>30845</v>
      </c>
      <c r="J24" s="5">
        <v>10712</v>
      </c>
      <c r="K24" s="5">
        <v>20133</v>
      </c>
      <c r="L24" s="5">
        <v>35912</v>
      </c>
      <c r="M24" s="5">
        <v>12752</v>
      </c>
      <c r="N24" s="5">
        <v>23160</v>
      </c>
      <c r="O24" s="5">
        <v>47170</v>
      </c>
      <c r="P24" s="5">
        <v>17062</v>
      </c>
      <c r="Q24" s="5">
        <v>30108</v>
      </c>
    </row>
    <row r="25" spans="1:22" x14ac:dyDescent="0.2">
      <c r="A25" s="10"/>
      <c r="B25" s="4" t="s">
        <v>28</v>
      </c>
      <c r="C25" s="6">
        <v>9038</v>
      </c>
      <c r="D25" s="6">
        <v>2745</v>
      </c>
      <c r="E25" s="6">
        <v>6293</v>
      </c>
      <c r="F25" s="6">
        <v>10508</v>
      </c>
      <c r="G25" s="6">
        <v>3492</v>
      </c>
      <c r="H25" s="6">
        <v>7016</v>
      </c>
      <c r="I25" s="6">
        <v>12237</v>
      </c>
      <c r="J25" s="6">
        <v>3971</v>
      </c>
      <c r="K25" s="6">
        <v>8266</v>
      </c>
      <c r="L25" s="6">
        <v>14084</v>
      </c>
      <c r="M25" s="6">
        <v>4564</v>
      </c>
      <c r="N25" s="6">
        <v>9520</v>
      </c>
      <c r="O25" s="6">
        <v>17225</v>
      </c>
      <c r="P25" s="6">
        <v>5529</v>
      </c>
      <c r="Q25" s="6">
        <v>11696</v>
      </c>
    </row>
    <row r="26" spans="1:22" x14ac:dyDescent="0.2">
      <c r="A26" s="10"/>
      <c r="B26" s="4" t="s">
        <v>29</v>
      </c>
      <c r="C26" s="5">
        <v>3060</v>
      </c>
      <c r="D26" s="5">
        <v>870</v>
      </c>
      <c r="E26" s="5">
        <v>2190</v>
      </c>
      <c r="F26" s="5">
        <v>4126</v>
      </c>
      <c r="G26" s="5">
        <v>1269</v>
      </c>
      <c r="H26" s="5">
        <v>2857</v>
      </c>
      <c r="I26" s="5">
        <v>5012</v>
      </c>
      <c r="J26" s="5">
        <v>1565</v>
      </c>
      <c r="K26" s="5">
        <v>3447</v>
      </c>
      <c r="L26" s="5">
        <v>5176</v>
      </c>
      <c r="M26" s="5">
        <v>1589</v>
      </c>
      <c r="N26" s="5">
        <v>3587</v>
      </c>
      <c r="O26" s="5">
        <v>5797</v>
      </c>
      <c r="P26" s="5">
        <v>1688</v>
      </c>
      <c r="Q26" s="5">
        <v>4109</v>
      </c>
    </row>
    <row r="27" spans="1:22" x14ac:dyDescent="0.2">
      <c r="A27" s="10"/>
      <c r="B27" s="4" t="s">
        <v>30</v>
      </c>
      <c r="C27" s="6">
        <v>988</v>
      </c>
      <c r="D27" s="6">
        <v>253</v>
      </c>
      <c r="E27" s="6">
        <v>735</v>
      </c>
      <c r="F27" s="6">
        <v>685</v>
      </c>
      <c r="G27" s="6">
        <v>186</v>
      </c>
      <c r="H27" s="6">
        <v>499</v>
      </c>
      <c r="I27" s="6">
        <v>1163</v>
      </c>
      <c r="J27" s="6">
        <v>413</v>
      </c>
      <c r="K27" s="6">
        <v>750</v>
      </c>
      <c r="L27" s="6">
        <v>952</v>
      </c>
      <c r="M27" s="6">
        <v>254</v>
      </c>
      <c r="N27" s="6">
        <v>698</v>
      </c>
      <c r="O27" s="6">
        <v>1089</v>
      </c>
      <c r="P27" s="6">
        <v>321</v>
      </c>
      <c r="Q27" s="6">
        <v>768</v>
      </c>
    </row>
    <row r="28" spans="1:22" x14ac:dyDescent="0.2">
      <c r="A28" s="10"/>
      <c r="B28" s="4" t="s">
        <v>31</v>
      </c>
      <c r="C28" s="5">
        <v>28914</v>
      </c>
      <c r="D28" s="5">
        <v>13421</v>
      </c>
      <c r="E28" s="5">
        <v>15493</v>
      </c>
      <c r="F28" s="5">
        <v>18650</v>
      </c>
      <c r="G28" s="5">
        <v>8787</v>
      </c>
      <c r="H28" s="5">
        <v>9863</v>
      </c>
      <c r="I28" s="5">
        <v>128998</v>
      </c>
      <c r="J28" s="5">
        <v>64543</v>
      </c>
      <c r="K28" s="5">
        <v>64455</v>
      </c>
      <c r="L28" s="5">
        <v>261857</v>
      </c>
      <c r="M28" s="5">
        <v>130728</v>
      </c>
      <c r="N28" s="5">
        <v>131129</v>
      </c>
      <c r="O28" s="5">
        <v>198026</v>
      </c>
      <c r="P28" s="5">
        <v>98895</v>
      </c>
      <c r="Q28" s="5">
        <v>99131</v>
      </c>
    </row>
    <row r="30" spans="1:22" x14ac:dyDescent="0.2">
      <c r="A30" s="3" t="s">
        <v>32</v>
      </c>
      <c r="S30" s="17" t="s">
        <v>88</v>
      </c>
    </row>
    <row r="31" spans="1:22" x14ac:dyDescent="0.2">
      <c r="A31" s="3" t="s">
        <v>33</v>
      </c>
      <c r="R31" s="16" t="s">
        <v>53</v>
      </c>
      <c r="S31" s="16">
        <v>2016</v>
      </c>
      <c r="T31" s="16">
        <v>2017</v>
      </c>
      <c r="U31" s="16">
        <v>2018</v>
      </c>
      <c r="V31" s="16">
        <v>2019</v>
      </c>
    </row>
    <row r="32" spans="1:22" x14ac:dyDescent="0.2">
      <c r="A32" s="3" t="s">
        <v>34</v>
      </c>
      <c r="C32">
        <v>1990</v>
      </c>
      <c r="D32">
        <f>C32+5</f>
        <v>1995</v>
      </c>
      <c r="E32">
        <f t="shared" ref="E32:G32" si="0">D32+5</f>
        <v>2000</v>
      </c>
      <c r="F32">
        <f t="shared" si="0"/>
        <v>2005</v>
      </c>
      <c r="G32">
        <f t="shared" si="0"/>
        <v>2010</v>
      </c>
      <c r="H32">
        <v>2015</v>
      </c>
      <c r="I32">
        <v>2020</v>
      </c>
      <c r="K32">
        <v>2015</v>
      </c>
      <c r="L32" s="19">
        <f>$H$33</f>
        <v>9026554.6353504434</v>
      </c>
      <c r="N32" s="20"/>
      <c r="O32" s="23" t="s">
        <v>56</v>
      </c>
      <c r="P32" s="21" t="s">
        <v>57</v>
      </c>
      <c r="Q32">
        <v>400161</v>
      </c>
      <c r="R32" s="22">
        <f>Q32/$Q$48</f>
        <v>4.4867874106100998E-2</v>
      </c>
      <c r="S32" s="18">
        <f>$L$33*R32</f>
        <v>405849.11081950652</v>
      </c>
      <c r="T32" s="18">
        <f>$L$34*R32</f>
        <v>406695.90464826691</v>
      </c>
      <c r="U32" s="18">
        <f>$L$35*R32</f>
        <v>407542.69847702736</v>
      </c>
      <c r="V32" s="18">
        <f>$L$36*R32</f>
        <v>408389.49230578775</v>
      </c>
    </row>
    <row r="33" spans="1:22" x14ac:dyDescent="0.2">
      <c r="A33" s="3" t="s">
        <v>35</v>
      </c>
      <c r="C33" s="18">
        <f>C6</f>
        <v>8235744</v>
      </c>
      <c r="D33" s="18">
        <f>F6</f>
        <v>8489007</v>
      </c>
      <c r="E33" s="18">
        <f>I6</f>
        <v>8605239</v>
      </c>
      <c r="F33" s="18">
        <f>L6</f>
        <v>8720916</v>
      </c>
      <c r="G33" s="18">
        <f>O6</f>
        <v>8851080</v>
      </c>
      <c r="H33" s="18">
        <f>G33+SUMPRODUCT(D35:G35,D37:G37)</f>
        <v>9026554.6353504434</v>
      </c>
      <c r="I33" s="18">
        <f>H33+SUMPRODUCT(E35:H35,E38:H38)</f>
        <v>9120919.9073441625</v>
      </c>
      <c r="K33">
        <v>2016</v>
      </c>
      <c r="L33" s="19">
        <f>L32+$I$40</f>
        <v>9045427.6897491869</v>
      </c>
      <c r="N33" s="20"/>
      <c r="O33" s="23" t="s">
        <v>58</v>
      </c>
      <c r="P33" s="20" t="s">
        <v>59</v>
      </c>
      <c r="Q33">
        <v>608479</v>
      </c>
      <c r="R33" s="22">
        <f t="shared" ref="R33:R47" si="1">Q33/$Q$48</f>
        <v>6.8225437182049806E-2</v>
      </c>
      <c r="S33" s="18">
        <f t="shared" ref="S33:S47" si="2">$L$33*R33</f>
        <v>617128.25863175699</v>
      </c>
      <c r="T33" s="18">
        <f t="shared" ref="T33:T47" si="3">$L$34*R33</f>
        <v>618415.88101907191</v>
      </c>
      <c r="U33" s="18">
        <f t="shared" ref="U33:U47" si="4">$L$35*R33</f>
        <v>619703.50340638682</v>
      </c>
      <c r="V33" s="18">
        <f t="shared" ref="V33:V47" si="5">$L$36*R33</f>
        <v>620991.12579370174</v>
      </c>
    </row>
    <row r="34" spans="1:22" x14ac:dyDescent="0.2">
      <c r="A34" s="3" t="s">
        <v>36</v>
      </c>
      <c r="C34" s="16" t="s">
        <v>45</v>
      </c>
      <c r="D34" t="s">
        <v>47</v>
      </c>
      <c r="E34" t="s">
        <v>48</v>
      </c>
      <c r="F34" s="15" t="s">
        <v>49</v>
      </c>
      <c r="G34" s="15" t="s">
        <v>50</v>
      </c>
      <c r="H34" s="15" t="s">
        <v>51</v>
      </c>
      <c r="I34" s="15" t="s">
        <v>52</v>
      </c>
      <c r="K34">
        <v>2017</v>
      </c>
      <c r="L34" s="19">
        <f t="shared" ref="L34:L36" si="6">L33+$I$40</f>
        <v>9064300.7441479303</v>
      </c>
      <c r="N34" s="20"/>
      <c r="O34" s="23" t="s">
        <v>60</v>
      </c>
      <c r="P34" s="20" t="s">
        <v>61</v>
      </c>
      <c r="Q34">
        <v>199224</v>
      </c>
      <c r="R34" s="22">
        <f t="shared" si="1"/>
        <v>2.2337902371580103E-2</v>
      </c>
      <c r="S34" s="18">
        <f t="shared" si="2"/>
        <v>202055.8806428047</v>
      </c>
      <c r="T34" s="18">
        <f t="shared" si="3"/>
        <v>202477.46508941735</v>
      </c>
      <c r="U34" s="18">
        <f t="shared" si="4"/>
        <v>202899.04953603001</v>
      </c>
      <c r="V34" s="18">
        <f t="shared" si="5"/>
        <v>203320.63398264264</v>
      </c>
    </row>
    <row r="35" spans="1:22" x14ac:dyDescent="0.2">
      <c r="A35" s="3" t="s">
        <v>37</v>
      </c>
      <c r="D35" s="12">
        <f>D33-C33</f>
        <v>253263</v>
      </c>
      <c r="E35" s="12">
        <f>E33-D33</f>
        <v>116232</v>
      </c>
      <c r="F35" s="12">
        <f>F33-E33</f>
        <v>115677</v>
      </c>
      <c r="G35" s="12">
        <f>G33-F33</f>
        <v>130164</v>
      </c>
      <c r="H35" s="12">
        <f>H33-G33</f>
        <v>175474.63535044342</v>
      </c>
      <c r="I35" s="12">
        <f>I33-H33</f>
        <v>94365.271993719041</v>
      </c>
      <c r="K35">
        <v>2018</v>
      </c>
      <c r="L35" s="19">
        <f t="shared" si="6"/>
        <v>9083173.7985466737</v>
      </c>
      <c r="N35" s="20"/>
      <c r="O35" s="23" t="s">
        <v>62</v>
      </c>
      <c r="P35" s="20" t="s">
        <v>63</v>
      </c>
      <c r="Q35">
        <v>1164477</v>
      </c>
      <c r="R35" s="22">
        <f t="shared" si="1"/>
        <v>0.13056646558622698</v>
      </c>
      <c r="S35" s="18">
        <f t="shared" si="2"/>
        <v>1181029.5231663417</v>
      </c>
      <c r="T35" s="18">
        <f t="shared" si="3"/>
        <v>1183493.7111740024</v>
      </c>
      <c r="U35" s="18">
        <f t="shared" si="4"/>
        <v>1185957.8991816628</v>
      </c>
      <c r="V35" s="18">
        <f t="shared" si="5"/>
        <v>1188422.0871893233</v>
      </c>
    </row>
    <row r="36" spans="1:22" x14ac:dyDescent="0.2">
      <c r="A36" s="3"/>
      <c r="D36" s="12"/>
      <c r="E36" s="12"/>
      <c r="F36" s="12"/>
      <c r="G36" s="12"/>
      <c r="H36" s="12"/>
      <c r="I36" s="12"/>
      <c r="K36">
        <v>2019</v>
      </c>
      <c r="L36" s="19">
        <f t="shared" si="6"/>
        <v>9102046.8529454172</v>
      </c>
      <c r="N36" s="20"/>
      <c r="O36" s="23" t="s">
        <v>64</v>
      </c>
      <c r="P36" s="20" t="s">
        <v>65</v>
      </c>
      <c r="Q36">
        <v>390348</v>
      </c>
      <c r="R36" s="22">
        <f t="shared" si="1"/>
        <v>4.3767595846592532E-2</v>
      </c>
      <c r="S36" s="18">
        <f t="shared" si="2"/>
        <v>395896.6233845196</v>
      </c>
      <c r="T36" s="18">
        <f t="shared" si="3"/>
        <v>396722.65160183457</v>
      </c>
      <c r="U36" s="18">
        <f t="shared" si="4"/>
        <v>397548.67981914949</v>
      </c>
      <c r="V36" s="18">
        <f t="shared" si="5"/>
        <v>398374.70803646446</v>
      </c>
    </row>
    <row r="37" spans="1:22" ht="16" customHeight="1" x14ac:dyDescent="0.2">
      <c r="A37" s="3" t="s">
        <v>38</v>
      </c>
      <c r="C37" s="17" t="s">
        <v>54</v>
      </c>
      <c r="D37">
        <f>D35/SUM($D$35:$G$35)</f>
        <v>0.41158489020632633</v>
      </c>
      <c r="E37">
        <f t="shared" ref="E37:G37" si="7">E35/SUM($D$35:$G$35)</f>
        <v>0.1888919224618745</v>
      </c>
      <c r="F37">
        <f t="shared" si="7"/>
        <v>0.18798997620812044</v>
      </c>
      <c r="G37">
        <f t="shared" si="7"/>
        <v>0.21153321112367876</v>
      </c>
      <c r="N37" s="20"/>
      <c r="O37" s="23" t="s">
        <v>66</v>
      </c>
      <c r="P37" s="20" t="s">
        <v>67</v>
      </c>
      <c r="Q37">
        <v>1827868</v>
      </c>
      <c r="R37" s="22">
        <f t="shared" si="1"/>
        <v>0.20494888633967484</v>
      </c>
      <c r="S37" s="18">
        <f t="shared" si="2"/>
        <v>1853850.3314801536</v>
      </c>
      <c r="T37" s="18">
        <f t="shared" si="3"/>
        <v>1857718.3429610042</v>
      </c>
      <c r="U37" s="18">
        <f t="shared" si="4"/>
        <v>1861586.3544418549</v>
      </c>
      <c r="V37" s="18">
        <f t="shared" si="5"/>
        <v>1865454.3659227053</v>
      </c>
    </row>
    <row r="38" spans="1:22" ht="16" customHeight="1" x14ac:dyDescent="0.2">
      <c r="A38" s="3"/>
      <c r="C38" s="17" t="s">
        <v>55</v>
      </c>
      <c r="D38">
        <f>D35/SUM($D$35:$H$35)</f>
        <v>0.32025745314839865</v>
      </c>
      <c r="E38">
        <f t="shared" ref="E38:H38" si="8">E35/SUM($D$35:$H$35)</f>
        <v>0.14697829645208607</v>
      </c>
      <c r="F38">
        <f t="shared" si="8"/>
        <v>0.14627648494982415</v>
      </c>
      <c r="G38">
        <f t="shared" si="8"/>
        <v>0.16459566194670427</v>
      </c>
      <c r="H38">
        <f t="shared" si="8"/>
        <v>0.22189210350298691</v>
      </c>
      <c r="N38" s="20"/>
      <c r="O38" s="23" t="s">
        <v>68</v>
      </c>
      <c r="P38" s="20" t="s">
        <v>69</v>
      </c>
      <c r="Q38">
        <v>243886</v>
      </c>
      <c r="R38" s="22">
        <f t="shared" si="1"/>
        <v>2.7345609252877087E-2</v>
      </c>
      <c r="S38" s="18">
        <f t="shared" si="2"/>
        <v>247352.73112903596</v>
      </c>
      <c r="T38" s="18">
        <f t="shared" si="3"/>
        <v>247868.82630003232</v>
      </c>
      <c r="U38" s="18">
        <f t="shared" si="4"/>
        <v>248384.92147102865</v>
      </c>
      <c r="V38" s="18">
        <f t="shared" si="5"/>
        <v>248901.01664202497</v>
      </c>
    </row>
    <row r="39" spans="1:22" x14ac:dyDescent="0.2">
      <c r="A39" s="3" t="s">
        <v>32</v>
      </c>
      <c r="C39" s="16" t="s">
        <v>46</v>
      </c>
      <c r="N39" s="20"/>
      <c r="O39" s="23" t="s">
        <v>70</v>
      </c>
      <c r="P39" s="20" t="s">
        <v>71</v>
      </c>
      <c r="Q39">
        <v>137927</v>
      </c>
      <c r="R39" s="22">
        <f t="shared" si="1"/>
        <v>1.5465003515665427E-2</v>
      </c>
      <c r="S39" s="18">
        <f t="shared" si="2"/>
        <v>139887.57102266856</v>
      </c>
      <c r="T39" s="18">
        <f t="shared" si="3"/>
        <v>140179.44287529649</v>
      </c>
      <c r="U39" s="18">
        <f t="shared" si="4"/>
        <v>140471.31472792439</v>
      </c>
      <c r="V39" s="18">
        <f t="shared" si="5"/>
        <v>140763.18658055231</v>
      </c>
    </row>
    <row r="40" spans="1:22" x14ac:dyDescent="0.2">
      <c r="A40" s="3" t="s">
        <v>39</v>
      </c>
      <c r="D40" s="14">
        <f>D35/5</f>
        <v>50652.6</v>
      </c>
      <c r="E40" s="14">
        <f t="shared" ref="E40:I40" si="9">E35/5</f>
        <v>23246.400000000001</v>
      </c>
      <c r="F40" s="14">
        <f t="shared" si="9"/>
        <v>23135.4</v>
      </c>
      <c r="G40" s="14">
        <f t="shared" si="9"/>
        <v>26032.799999999999</v>
      </c>
      <c r="H40" s="14">
        <f t="shared" si="9"/>
        <v>35094.927070088685</v>
      </c>
      <c r="I40" s="14">
        <f t="shared" si="9"/>
        <v>18873.054398743807</v>
      </c>
      <c r="N40" s="20"/>
      <c r="O40" s="23" t="s">
        <v>72</v>
      </c>
      <c r="P40" s="20" t="s">
        <v>73</v>
      </c>
      <c r="Q40">
        <v>749982</v>
      </c>
      <c r="R40" s="22">
        <f t="shared" si="1"/>
        <v>8.4091398106866583E-2</v>
      </c>
      <c r="S40" s="18">
        <f t="shared" si="2"/>
        <v>760642.66090557328</v>
      </c>
      <c r="T40" s="18">
        <f t="shared" si="3"/>
        <v>762229.72243651061</v>
      </c>
      <c r="U40" s="18">
        <f t="shared" si="4"/>
        <v>763816.78396744793</v>
      </c>
      <c r="V40" s="18">
        <f t="shared" si="5"/>
        <v>765403.84549838514</v>
      </c>
    </row>
    <row r="41" spans="1:22" x14ac:dyDescent="0.2">
      <c r="A41" s="3" t="s">
        <v>40</v>
      </c>
      <c r="N41" s="20"/>
      <c r="O41" s="23" t="s">
        <v>74</v>
      </c>
      <c r="P41" s="20" t="s">
        <v>75</v>
      </c>
      <c r="Q41">
        <v>361593</v>
      </c>
      <c r="R41" s="22">
        <f t="shared" si="1"/>
        <v>4.0543454263777277E-2</v>
      </c>
      <c r="S41" s="18">
        <f t="shared" si="2"/>
        <v>366732.88383565069</v>
      </c>
      <c r="T41" s="18">
        <f t="shared" si="3"/>
        <v>367498.06265348394</v>
      </c>
      <c r="U41" s="18">
        <f t="shared" si="4"/>
        <v>368263.24147131719</v>
      </c>
      <c r="V41" s="18">
        <f t="shared" si="5"/>
        <v>369028.42028915044</v>
      </c>
    </row>
    <row r="42" spans="1:22" x14ac:dyDescent="0.2">
      <c r="A42" s="3" t="s">
        <v>41</v>
      </c>
      <c r="N42" s="20"/>
      <c r="O42" s="23" t="s">
        <v>76</v>
      </c>
      <c r="P42" s="20" t="s">
        <v>77</v>
      </c>
      <c r="Q42">
        <v>677104</v>
      </c>
      <c r="R42" s="22">
        <f t="shared" si="1"/>
        <v>7.5919984777970392E-2</v>
      </c>
      <c r="S42" s="18">
        <f t="shared" si="2"/>
        <v>686728.73251599015</v>
      </c>
      <c r="T42" s="18">
        <f t="shared" si="3"/>
        <v>688161.57451865659</v>
      </c>
      <c r="U42" s="18">
        <f t="shared" si="4"/>
        <v>689594.41652132303</v>
      </c>
      <c r="V42" s="18">
        <f t="shared" si="5"/>
        <v>691027.25852398935</v>
      </c>
    </row>
    <row r="43" spans="1:22" x14ac:dyDescent="0.2">
      <c r="A43" s="3" t="s">
        <v>42</v>
      </c>
      <c r="N43" s="20"/>
      <c r="O43" s="23" t="s">
        <v>78</v>
      </c>
      <c r="P43" s="20" t="s">
        <v>79</v>
      </c>
      <c r="Q43">
        <v>415933</v>
      </c>
      <c r="R43" s="22">
        <f t="shared" si="1"/>
        <v>4.6636302589639939E-2</v>
      </c>
      <c r="S43" s="18">
        <f t="shared" si="2"/>
        <v>421845.30279185082</v>
      </c>
      <c r="T43" s="18">
        <f t="shared" si="3"/>
        <v>422725.47226758132</v>
      </c>
      <c r="U43" s="18">
        <f t="shared" si="4"/>
        <v>423605.64174331189</v>
      </c>
      <c r="V43" s="18">
        <f t="shared" si="5"/>
        <v>424485.8112190424</v>
      </c>
    </row>
    <row r="44" spans="1:22" x14ac:dyDescent="0.2">
      <c r="A44" s="3" t="s">
        <v>43</v>
      </c>
      <c r="N44" s="20"/>
      <c r="O44" s="23" t="s">
        <v>80</v>
      </c>
      <c r="P44" s="20" t="s">
        <v>81</v>
      </c>
      <c r="Q44">
        <v>417416</v>
      </c>
      <c r="R44" s="22">
        <f t="shared" si="1"/>
        <v>4.6802583304900412E-2</v>
      </c>
      <c r="S44" s="18">
        <f t="shared" si="2"/>
        <v>423349.38297793921</v>
      </c>
      <c r="T44" s="18">
        <f t="shared" si="3"/>
        <v>424232.6906786543</v>
      </c>
      <c r="U44" s="18">
        <f t="shared" si="4"/>
        <v>425115.99837936944</v>
      </c>
      <c r="V44" s="18">
        <f t="shared" si="5"/>
        <v>425999.30608008453</v>
      </c>
    </row>
    <row r="45" spans="1:22" x14ac:dyDescent="0.2">
      <c r="A45" s="3" t="s">
        <v>44</v>
      </c>
      <c r="N45" s="20"/>
      <c r="O45" s="23" t="s">
        <v>82</v>
      </c>
      <c r="P45" s="20" t="s">
        <v>83</v>
      </c>
      <c r="Q45">
        <v>532553</v>
      </c>
      <c r="R45" s="22">
        <f t="shared" si="1"/>
        <v>5.9712268209111845E-2</v>
      </c>
      <c r="S45" s="18">
        <f t="shared" si="2"/>
        <v>540123.00427643035</v>
      </c>
      <c r="T45" s="18">
        <f t="shared" si="3"/>
        <v>541249.95716261328</v>
      </c>
      <c r="U45" s="18">
        <f t="shared" si="4"/>
        <v>542376.91004879621</v>
      </c>
      <c r="V45" s="18">
        <f t="shared" si="5"/>
        <v>543503.86293497914</v>
      </c>
    </row>
    <row r="46" spans="1:22" x14ac:dyDescent="0.2">
      <c r="N46" s="20"/>
      <c r="O46" s="23" t="s">
        <v>84</v>
      </c>
      <c r="P46" s="20" t="s">
        <v>85</v>
      </c>
      <c r="Q46">
        <v>364439</v>
      </c>
      <c r="R46" s="22">
        <f t="shared" si="1"/>
        <v>4.0862560747682415E-2</v>
      </c>
      <c r="S46" s="18">
        <f t="shared" si="2"/>
        <v>369619.33846114477</v>
      </c>
      <c r="T46" s="18">
        <f t="shared" si="3"/>
        <v>370390.53979300772</v>
      </c>
      <c r="U46" s="18">
        <f t="shared" si="4"/>
        <v>371161.74112487066</v>
      </c>
      <c r="V46" s="18">
        <f t="shared" si="5"/>
        <v>371932.94245673367</v>
      </c>
    </row>
    <row r="47" spans="1:22" x14ac:dyDescent="0.2">
      <c r="N47" s="20"/>
      <c r="O47" s="23" t="s">
        <v>86</v>
      </c>
      <c r="P47" s="20" t="s">
        <v>87</v>
      </c>
      <c r="Q47">
        <v>427263</v>
      </c>
      <c r="R47" s="22">
        <f t="shared" si="1"/>
        <v>4.7906673799283366E-2</v>
      </c>
      <c r="S47" s="18">
        <f t="shared" si="2"/>
        <v>433336.35370781965</v>
      </c>
      <c r="T47" s="18">
        <f t="shared" si="3"/>
        <v>434240.49896849634</v>
      </c>
      <c r="U47" s="18">
        <f t="shared" si="4"/>
        <v>435144.64422917308</v>
      </c>
      <c r="V47" s="18">
        <f t="shared" si="5"/>
        <v>436048.78948984982</v>
      </c>
    </row>
    <row r="48" spans="1:22" x14ac:dyDescent="0.2">
      <c r="Q48" s="18">
        <f>SUM(Q32:Q47)</f>
        <v>8918653</v>
      </c>
    </row>
  </sheetData>
  <mergeCells count="7">
    <mergeCell ref="A4:B5"/>
    <mergeCell ref="A6:A28"/>
    <mergeCell ref="C4:E4"/>
    <mergeCell ref="F4:H4"/>
    <mergeCell ref="I4:K4"/>
    <mergeCell ref="L4:N4"/>
    <mergeCell ref="O4:Q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B591B-4FD9-F442-A763-D7E9E1F57E8E}">
  <dimension ref="A2:H21"/>
  <sheetViews>
    <sheetView tabSelected="1" workbookViewId="0">
      <selection activeCell="I26" sqref="I26"/>
    </sheetView>
  </sheetViews>
  <sheetFormatPr baseColWidth="10" defaultRowHeight="15" x14ac:dyDescent="0.2"/>
  <cols>
    <col min="1" max="1" width="19.1640625" bestFit="1" customWidth="1"/>
    <col min="2" max="4" width="0" hidden="1" customWidth="1"/>
    <col min="5" max="5" width="14.33203125" bestFit="1" customWidth="1"/>
  </cols>
  <sheetData>
    <row r="2" spans="1:8" x14ac:dyDescent="0.2">
      <c r="E2" s="17" t="s">
        <v>90</v>
      </c>
    </row>
    <row r="3" spans="1:8" x14ac:dyDescent="0.2">
      <c r="A3" s="16" t="s">
        <v>89</v>
      </c>
      <c r="B3" s="16">
        <v>2010</v>
      </c>
      <c r="C3" s="16"/>
      <c r="D3" s="16" t="s">
        <v>53</v>
      </c>
      <c r="E3" s="16">
        <v>2016</v>
      </c>
      <c r="F3" s="16">
        <v>2017</v>
      </c>
      <c r="G3" s="16">
        <v>2018</v>
      </c>
      <c r="H3" s="16">
        <v>2019</v>
      </c>
    </row>
    <row r="4" spans="1:8" x14ac:dyDescent="0.2">
      <c r="A4" s="16" t="s">
        <v>56</v>
      </c>
      <c r="B4" s="13" t="s">
        <v>57</v>
      </c>
      <c r="C4">
        <v>400161</v>
      </c>
      <c r="D4" s="22">
        <v>4.4867874106100998E-2</v>
      </c>
      <c r="E4" s="19">
        <v>405849.11081950652</v>
      </c>
      <c r="F4" s="19">
        <v>406695.90464826691</v>
      </c>
      <c r="G4" s="19">
        <v>407542.69847702736</v>
      </c>
      <c r="H4" s="19">
        <v>408389.49230578775</v>
      </c>
    </row>
    <row r="5" spans="1:8" x14ac:dyDescent="0.2">
      <c r="A5" s="16" t="s">
        <v>58</v>
      </c>
      <c r="B5" t="s">
        <v>59</v>
      </c>
      <c r="C5">
        <v>608479</v>
      </c>
      <c r="D5" s="22">
        <v>6.8225437182049806E-2</v>
      </c>
      <c r="E5" s="19">
        <v>617128.25863175699</v>
      </c>
      <c r="F5" s="19">
        <v>618415.88101907191</v>
      </c>
      <c r="G5" s="19">
        <v>619703.50340638682</v>
      </c>
      <c r="H5" s="19">
        <v>620991.12579370174</v>
      </c>
    </row>
    <row r="6" spans="1:8" x14ac:dyDescent="0.2">
      <c r="A6" s="16" t="s">
        <v>60</v>
      </c>
      <c r="B6" t="s">
        <v>61</v>
      </c>
      <c r="C6">
        <v>199224</v>
      </c>
      <c r="D6" s="22">
        <v>2.2337902371580103E-2</v>
      </c>
      <c r="E6" s="19">
        <v>202055.8806428047</v>
      </c>
      <c r="F6" s="19">
        <v>202477.46508941735</v>
      </c>
      <c r="G6" s="19">
        <v>202899.04953603001</v>
      </c>
      <c r="H6" s="19">
        <v>203320.63398264264</v>
      </c>
    </row>
    <row r="7" spans="1:8" x14ac:dyDescent="0.2">
      <c r="A7" s="16" t="s">
        <v>62</v>
      </c>
      <c r="B7" t="s">
        <v>63</v>
      </c>
      <c r="C7">
        <v>1164477</v>
      </c>
      <c r="D7" s="22">
        <v>0.13056646558622698</v>
      </c>
      <c r="E7" s="19">
        <v>1181029.5231663417</v>
      </c>
      <c r="F7" s="19">
        <v>1183493.7111740024</v>
      </c>
      <c r="G7" s="19">
        <v>1185957.8991816628</v>
      </c>
      <c r="H7" s="19">
        <v>1188422.0871893233</v>
      </c>
    </row>
    <row r="8" spans="1:8" x14ac:dyDescent="0.2">
      <c r="A8" s="16" t="s">
        <v>64</v>
      </c>
      <c r="B8" t="s">
        <v>65</v>
      </c>
      <c r="C8">
        <v>390348</v>
      </c>
      <c r="D8" s="22">
        <v>4.3767595846592532E-2</v>
      </c>
      <c r="E8" s="19">
        <v>395896.6233845196</v>
      </c>
      <c r="F8" s="19">
        <v>396722.65160183457</v>
      </c>
      <c r="G8" s="19">
        <v>397548.67981914949</v>
      </c>
      <c r="H8" s="19">
        <v>398374.70803646446</v>
      </c>
    </row>
    <row r="9" spans="1:8" x14ac:dyDescent="0.2">
      <c r="A9" s="16" t="s">
        <v>66</v>
      </c>
      <c r="B9" t="s">
        <v>67</v>
      </c>
      <c r="C9">
        <v>1827868</v>
      </c>
      <c r="D9" s="22">
        <v>0.20494888633967484</v>
      </c>
      <c r="E9" s="19">
        <v>1853850.3314801536</v>
      </c>
      <c r="F9" s="19">
        <v>1857718.3429610042</v>
      </c>
      <c r="G9" s="19">
        <v>1861586.3544418549</v>
      </c>
      <c r="H9" s="19">
        <v>1865454.3659227053</v>
      </c>
    </row>
    <row r="10" spans="1:8" x14ac:dyDescent="0.2">
      <c r="A10" s="16" t="s">
        <v>68</v>
      </c>
      <c r="B10" t="s">
        <v>69</v>
      </c>
      <c r="C10">
        <v>243886</v>
      </c>
      <c r="D10" s="22">
        <v>2.7345609252877087E-2</v>
      </c>
      <c r="E10" s="19">
        <v>247352.73112903596</v>
      </c>
      <c r="F10" s="19">
        <v>247868.82630003232</v>
      </c>
      <c r="G10" s="19">
        <v>248384.92147102865</v>
      </c>
      <c r="H10" s="19">
        <v>248901.01664202497</v>
      </c>
    </row>
    <row r="11" spans="1:8" x14ac:dyDescent="0.2">
      <c r="A11" s="16" t="s">
        <v>70</v>
      </c>
      <c r="B11" t="s">
        <v>71</v>
      </c>
      <c r="C11">
        <v>137927</v>
      </c>
      <c r="D11" s="22">
        <v>1.5465003515665427E-2</v>
      </c>
      <c r="E11" s="19">
        <v>139887.57102266856</v>
      </c>
      <c r="F11" s="19">
        <v>140179.44287529649</v>
      </c>
      <c r="G11" s="19">
        <v>140471.31472792439</v>
      </c>
      <c r="H11" s="19">
        <v>140763.18658055231</v>
      </c>
    </row>
    <row r="12" spans="1:8" x14ac:dyDescent="0.2">
      <c r="A12" s="16" t="s">
        <v>72</v>
      </c>
      <c r="B12" t="s">
        <v>73</v>
      </c>
      <c r="C12">
        <v>749982</v>
      </c>
      <c r="D12" s="22">
        <v>8.4091398106866583E-2</v>
      </c>
      <c r="E12" s="19">
        <v>760642.66090557328</v>
      </c>
      <c r="F12" s="19">
        <v>762229.72243651061</v>
      </c>
      <c r="G12" s="19">
        <v>763816.78396744793</v>
      </c>
      <c r="H12" s="19">
        <v>765403.84549838514</v>
      </c>
    </row>
    <row r="13" spans="1:8" x14ac:dyDescent="0.2">
      <c r="A13" s="16" t="s">
        <v>74</v>
      </c>
      <c r="B13" t="s">
        <v>75</v>
      </c>
      <c r="C13">
        <v>361593</v>
      </c>
      <c r="D13" s="22">
        <v>4.0543454263777277E-2</v>
      </c>
      <c r="E13" s="19">
        <v>366732.88383565069</v>
      </c>
      <c r="F13" s="19">
        <v>367498.06265348394</v>
      </c>
      <c r="G13" s="19">
        <v>368263.24147131719</v>
      </c>
      <c r="H13" s="19">
        <v>369028.42028915044</v>
      </c>
    </row>
    <row r="14" spans="1:8" x14ac:dyDescent="0.2">
      <c r="A14" s="16" t="s">
        <v>76</v>
      </c>
      <c r="B14" t="s">
        <v>77</v>
      </c>
      <c r="C14">
        <v>677104</v>
      </c>
      <c r="D14" s="22">
        <v>7.5919984777970392E-2</v>
      </c>
      <c r="E14" s="19">
        <v>686728.73251599015</v>
      </c>
      <c r="F14" s="19">
        <v>688161.57451865659</v>
      </c>
      <c r="G14" s="19">
        <v>689594.41652132303</v>
      </c>
      <c r="H14" s="19">
        <v>691027.25852398935</v>
      </c>
    </row>
    <row r="15" spans="1:8" x14ac:dyDescent="0.2">
      <c r="A15" s="16" t="s">
        <v>78</v>
      </c>
      <c r="B15" t="s">
        <v>79</v>
      </c>
      <c r="C15">
        <v>415933</v>
      </c>
      <c r="D15" s="22">
        <v>4.6636302589639939E-2</v>
      </c>
      <c r="E15" s="19">
        <v>421845.30279185082</v>
      </c>
      <c r="F15" s="19">
        <v>422725.47226758132</v>
      </c>
      <c r="G15" s="19">
        <v>423605.64174331189</v>
      </c>
      <c r="H15" s="19">
        <v>424485.8112190424</v>
      </c>
    </row>
    <row r="16" spans="1:8" x14ac:dyDescent="0.2">
      <c r="A16" s="16" t="s">
        <v>80</v>
      </c>
      <c r="B16" t="s">
        <v>81</v>
      </c>
      <c r="C16">
        <v>417416</v>
      </c>
      <c r="D16" s="22">
        <v>4.6802583304900412E-2</v>
      </c>
      <c r="E16" s="19">
        <v>423349.38297793921</v>
      </c>
      <c r="F16" s="19">
        <v>424232.6906786543</v>
      </c>
      <c r="G16" s="19">
        <v>425115.99837936944</v>
      </c>
      <c r="H16" s="19">
        <v>425999.30608008453</v>
      </c>
    </row>
    <row r="17" spans="1:8" x14ac:dyDescent="0.2">
      <c r="A17" s="16" t="s">
        <v>82</v>
      </c>
      <c r="B17" t="s">
        <v>83</v>
      </c>
      <c r="C17">
        <v>532553</v>
      </c>
      <c r="D17" s="22">
        <v>5.9712268209111845E-2</v>
      </c>
      <c r="E17" s="19">
        <v>540123.00427643035</v>
      </c>
      <c r="F17" s="19">
        <v>541249.95716261328</v>
      </c>
      <c r="G17" s="19">
        <v>542376.91004879621</v>
      </c>
      <c r="H17" s="19">
        <v>543503.86293497914</v>
      </c>
    </row>
    <row r="18" spans="1:8" x14ac:dyDescent="0.2">
      <c r="A18" s="16" t="s">
        <v>84</v>
      </c>
      <c r="B18" t="s">
        <v>85</v>
      </c>
      <c r="C18">
        <v>364439</v>
      </c>
      <c r="D18" s="22">
        <v>4.0862560747682415E-2</v>
      </c>
      <c r="E18" s="19">
        <v>369619.33846114477</v>
      </c>
      <c r="F18" s="19">
        <v>370390.53979300772</v>
      </c>
      <c r="G18" s="19">
        <v>371161.74112487066</v>
      </c>
      <c r="H18" s="19">
        <v>371932.94245673367</v>
      </c>
    </row>
    <row r="19" spans="1:8" x14ac:dyDescent="0.2">
      <c r="A19" s="16" t="s">
        <v>86</v>
      </c>
      <c r="B19" t="s">
        <v>87</v>
      </c>
      <c r="C19">
        <v>427263</v>
      </c>
      <c r="D19" s="22">
        <v>4.7906673799283366E-2</v>
      </c>
      <c r="E19" s="19">
        <v>433336.35370781965</v>
      </c>
      <c r="F19" s="19">
        <v>434240.49896849634</v>
      </c>
      <c r="G19" s="19">
        <v>435144.64422917308</v>
      </c>
      <c r="H19" s="19">
        <v>436048.78948984982</v>
      </c>
    </row>
    <row r="20" spans="1:8" x14ac:dyDescent="0.2">
      <c r="C20" s="19">
        <v>8918653</v>
      </c>
    </row>
    <row r="21" spans="1:8" x14ac:dyDescent="0.2">
      <c r="A21" s="16" t="s">
        <v>6</v>
      </c>
      <c r="E21" s="19">
        <f>SUM(E4:E19)</f>
        <v>9045427.6897491869</v>
      </c>
      <c r="F21" s="19">
        <f t="shared" ref="F21:H21" si="0">SUM(F4:F19)</f>
        <v>9064300.7441479303</v>
      </c>
      <c r="G21" s="19">
        <f t="shared" si="0"/>
        <v>9083173.7985466737</v>
      </c>
      <c r="H21" s="19">
        <f t="shared" si="0"/>
        <v>9102046.8529454172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Tabulado</vt:lpstr>
      <vt:lpstr>Resultado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 ZURIEL SANTIBAÑEZ ROJAS</cp:lastModifiedBy>
  <dcterms:modified xsi:type="dcterms:W3CDTF">2019-10-12T22:25:00Z</dcterms:modified>
</cp:coreProperties>
</file>