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Scenarios" r:id="rId4" sheetId="2"/>
    <sheet name="Data sets" r:id="rId5" sheetId="3"/>
  </sheets>
  <definedNames>
    <definedName name="scenario_8PkRwweZlrAxLyyMIaV6ycWQYHMYcmTS">'Data sets'!$A$4:$A$4</definedName>
    <definedName name="scenario_VyrZJP9VTjNiwwTAuIgKmV5BrspZs7d8">'Data sets'!$A$10:$A$10</definedName>
    <definedName name="scenario_E9Jh3vNsavSeMG4n6liUS15j8TKsXmeQ">'Data sets'!$A$16:$A$16</definedName>
    <definedName name="scenario_oQInF8Q9kW1zdvn3XILKSEb2wmn0uQOC">'Data sets'!$A$22:$A$22</definedName>
    <definedName name="scenario_ycmnlBZ8awunKPthpYv8D4ZHFCTgA2xu">'Data sets'!$A$28:$A$28</definedName>
    <definedName name="scenario_TcmCpN2aLQAzTTPekgV8twp8P2fJ1DXI">'Data sets'!$A$34:$A$34</definedName>
    <definedName name="scenario_eWhNNw8t9gHTwEeSFJ9RuTQbzHbfM9Xm">'Data sets'!$A$40:$A$40</definedName>
    <definedName name="scenario_8wttdxRVG0WNCLWCbn7ljXLUUFNlAnkG">'Data sets'!$A$46:$A$46</definedName>
    <definedName name="scenario_269VDdpN5fKwY4JojlDhAQTYxM8AeBq2">'Data sets'!$A$52:$A$52</definedName>
    <definedName name="scenario_YRLPSIfLWwZtCtVkUAlKeHgMDGQqj0F1">'Data sets'!$A$58:$A$58</definedName>
    <definedName name="scenario_ecg95Y6wUHPSMnyHbKzJZz4cddtmxPmb">'Data sets'!$A$64:$A$64</definedName>
    <definedName name="scenario_20NjsRA8WXJIoqEgiwJxnXVFjBZ4APug">'Data sets'!$A$70:$A$70</definedName>
    <definedName name="scenario_kYvY45jQcy0BM6VCGBPNG1JihbO3iDam">'Data sets'!$A$76:$A$76</definedName>
    <definedName name="scenario_HOQRz1UQSW1slVKeXpC2WvVTMjjg7F7o">'Data sets'!$A$82:$A$82</definedName>
    <definedName name="scenario_bvb8FGLOiJuvgIEfzoLKqWVZuxPZwtjs">'Data sets'!$A$88:$A$88</definedName>
    <definedName name="scenario_k9zp3F9AtJbdcYU1U5Tb1Z6iIWtqZppM">'Data sets'!$A$94:$A$94</definedName>
    <definedName name="scenario_3jEG6kSNlaHILVTAjJQsDB8LmdO3CLST">'Data sets'!$A$100:$A$100</definedName>
    <definedName name="scenario_GzYohPLpi0y9tzxGPort6lQkBq9Aer6m">'Data sets'!$A$106:$A$106</definedName>
    <definedName name="scenario_J3dNEXZTtu0H0KoS5GIfneMklF6UqJ84">'Data sets'!$A$112:$A$112</definedName>
    <definedName name="scenario_FlIaDjieTsY3crYz8FBPMKGQ570ow179">'Data sets'!$A$118:$A$118</definedName>
    <definedName name="scenario_F6qOrnjGR3wPVwhunW6aNDquvwdHzMzR">'Data sets'!$A$124:$A$124</definedName>
    <definedName name="scenario_b57l4ius8ntiJeJUB0usl15coA8vf07a">'Data sets'!$A$130:$A$130</definedName>
    <definedName name="scenario_EdG8VoI3veWqKygxNdlxByFFa7NWqGjm">'Data sets'!$A$136:$A$136</definedName>
    <definedName name="scenario_DsS5JDTLNJ4i7QBkZiX3fVMgU4o6k25T">'Data sets'!$A$142:$A$142</definedName>
    <definedName name="scenario_QhWIWq5UpGZfoRRzrD9qpfJR70XQ5hJ4">'Data sets'!$A$148:$A$148</definedName>
    <definedName name="scenario_9lycqJMd2zHu1zxVSHyWG5Fb3SBm2n2f">'Data sets'!$A$154:$A$154</definedName>
    <definedName name="scenario_uDWs55Lwnf7Q3jS7joGFGdd2017Cn4WQ">'Data sets'!$A$160:$A$160</definedName>
    <definedName name="scenario_jRWUdAZh6PjBtcbolzfg8MRzCEgViYa7">'Data sets'!$A$166:$A$166</definedName>
    <definedName name="scenario_7k42eX9g2SerltCW0wCbQTC0ee6P1ngj">'Data sets'!$A$172:$A$172</definedName>
    <definedName name="scenario_ZdPUEKS5XJcoGVs867OYHztFu3IXB0q6">'Data sets'!$A$178:$A$178</definedName>
    <definedName name="scenario_XLblXiXSq1pc7PxXamr529j6y9qPuxYe">'Data sets'!$A$184:$A$184</definedName>
    <definedName name="scenario_fqrbRDdh1ALZEbgl6HhXwm1GKmu4VWE4">'Data sets'!$A$190:$A$190</definedName>
    <definedName name="scenario_WliuLqZoaya2s5SWDpn2DnVUzYrOf8Ng">'Data sets'!$A$196:$A$196</definedName>
    <definedName name="scenario_qkROnw9rOI0dcdTzyUEG8kLcfM7pY4Bg">'Data sets'!$A$202:$A$202</definedName>
    <definedName name="scenario_TQ3T2OIYZsKIKJfbMZxeOEtr1ua7EWbX">'Data sets'!$A$208:$A$208</definedName>
    <definedName name="scenario_vR922OEDu8wOm131XPBKJunUeMJZLU6i">'Data sets'!$A$214:$A$214</definedName>
    <definedName name="scenario_NlFBuOQad5XeaiyGZqwaLO60wXLlBoHy">'Data sets'!$A$220:$A$220</definedName>
    <definedName name="scenario_OeRAaPmbYC7II0sYRnu6Z96zJLGMqQth">'Data sets'!$A$226:$A$226</definedName>
    <definedName name="scenario_SK6e7QrbeaRDaXQ2qLJWTXoI6pU6VMqy">'Data sets'!$A$232:$A$232</definedName>
    <definedName name="scenario_hlLa2rhy4NPa3RAyhQkljV4colKHcJtZ">'Data sets'!$A$238:$A$238</definedName>
    <definedName name="scenario_OlpQXQ5BWelCZiMPtOYw8ywTSiznSdkp">'Data sets'!$A$244:$A$244</definedName>
    <definedName name="scenario_V02RtDrxHzfHJ9x8VdSywnxBgsINNKib">'Data sets'!$A$250:$A$250</definedName>
    <definedName name="scenario_g0wZF2Oc1vYdHZTBJfPdk7mIkv753VCL">'Data sets'!$A$256:$A$256</definedName>
    <definedName name="scenario_Ch4ln9LdetFF1AQgG2aLjpl2BxOWMLYK">'Data sets'!$A$262:$A$262</definedName>
    <definedName name="scenario_xs5yVzXYrz0igx47KhmV3LMC9mrEJs9x">'Data sets'!$A$268:$A$268</definedName>
    <definedName name="scenario_cNh6ZIhTucBbm2hcclfTV4klKCiATrSU">'Data sets'!$A$274:$A$274</definedName>
    <definedName name="scenario_4CSpXzGowOZy5JvxJVs3VnJvMJuzCPMa">'Data sets'!$A$280:$A$280</definedName>
    <definedName name="scenario_yMoLipDV8GX7xFn2fUbs134Rnr7YBm1c">'Data sets'!$A$286:$A$286</definedName>
    <definedName name="scenario_NgHnFBHTQw0bNtvQbsGDhNKuEpSaz4Oq">'Data sets'!$A$292:$A$292</definedName>
    <definedName name="scenario_9WPLamqcY0uZHvyUOVTCuu5WNNSwkfAV">'Data sets'!$A$298:$A$298</definedName>
    <definedName name="scenario_sOXJxkpZ6zjJh5BPXLD9OSGFCq9W4McG">'Data sets'!$A$304:$A$304</definedName>
    <definedName name="scenario_L5SU4oRXMFwob8pCP00uYwhQxeiM6WtF">'Data sets'!$A$310:$A$310</definedName>
    <definedName name="scenario_EAR1WKlCAj9jBnhVXXBJhH06x2E2RvTD">'Data sets'!$A$316:$A$316</definedName>
    <definedName name="scenario_Zt6TxV5mauel770n7zgBDDHphGDLIrHt">'Data sets'!$A$322:$A$322</definedName>
    <definedName name="scenario_hFQKIcJYPUZZbQy0fr1vQZCmzrpTivNx">'Data sets'!$A$328:$A$328</definedName>
    <definedName name="scenario_ya7NShbr32h6F5QZnApX4owK3oSuXHGA">'Data sets'!$A$334:$A$334</definedName>
    <definedName name="scenario_AQr502eMd01M6HUViuKTItLbojZJKigl">'Data sets'!$A$340:$A$340</definedName>
    <definedName name="scenario_8v9IrKRPeaQ3LassWSmeY7ijdsmnQ5Ln">'Data sets'!$A$346:$A$346</definedName>
    <definedName name="scenario_1ancYxbDKiQoqDXQ8oTtvLhbZbx6SLhr">'Data sets'!$A$352:$A$352</definedName>
    <definedName name="scenario_tRxQQGgZtEKByzVfx3PpLZwpR0febkxe">'Data sets'!$A$358:$A$358</definedName>
    <definedName name="scenario_LzpvWphzTy6tvbPW9LbzjT2jcCKrSFAN">'Data sets'!$A$364:$A$364</definedName>
    <definedName name="scenario_GSY6jYyig05zT3JESLyp5dAOURdXsLsU">'Data sets'!$A$370:$A$370</definedName>
    <definedName name="scenario_4nNYmkYd6rzGiqxXGl4RmrQoLxhmYW0s">'Data sets'!$A$376:$A$376</definedName>
    <definedName name="scenario_kusFpcxAU8DVkhk4XQgsp8SOUr4MKGLR">'Data sets'!$A$382:$A$382</definedName>
    <definedName name="scenario_HpJnHqt9v0afXKcNywGt7HLKicJggIuD">'Data sets'!$A$388:$A$388</definedName>
    <definedName name="scenario_4qHi2xen1rKwmt5EdSTxnVSBGQhBgGFI">'Data sets'!$A$394:$A$394</definedName>
    <definedName name="scenario_I6DhR4sySg4QdgHKBzQNWURHKs4dKdWn">'Data sets'!$A$400:$A$400</definedName>
    <definedName name="scenario_oaXsf37EifTbMbSygYwCobpQy0Aa15uP">'Data sets'!$A$406:$A$406</definedName>
    <definedName name="scenario_G1xocBSPDa0x42g0h75IltBQZWhGfAYn">'Data sets'!$A$412:$A$412</definedName>
    <definedName name="scenario_zGxu96wTIBrCaIy3jUB0c4z9ER5LKQwv">'Data sets'!$A$418:$A$418</definedName>
    <definedName name="scenario_6LJhvmWkS73mlomrhkkO7ZAEYGnIVsoH">'Data sets'!$A$424:$A$424</definedName>
    <definedName name="scenario_xRSlM0MwVvEf1SSNMHgZe0twwlKzQhHH">'Data sets'!$A$430:$A$430</definedName>
    <definedName name="scenario_2JiHpY2RJck2IpWg0hlxkAehtPjMDN4Y">'Data sets'!$A$436:$A$436</definedName>
    <definedName name="scenario_rcldpBJbdxGt8G5WrSAkUwcsL9LKEGWY">'Data sets'!$A$442:$A$442</definedName>
    <definedName name="scenario_4z7PzFcMMoPtDHnAZnBMq07RQrxC6blF">'Data sets'!$A$448:$A$448</definedName>
    <definedName name="scenario_OmqRfL3BmeKxh1SdsUNNboK0mGQQdN2F">'Data sets'!$A$454:$A$454</definedName>
    <definedName name="scenario_QMng3lVfew4dui3OZQviHyz3KUycef26">'Data sets'!$A$460:$A$460</definedName>
    <definedName name="scenario_4wsulJuH5Iwrrd391CCCArXQSaUsVyXM">'Data sets'!$A$466:$A$466</definedName>
  </definedNames>
</workbook>
</file>

<file path=xl/sharedStrings.xml><?xml version="1.0" encoding="utf-8"?>
<sst xmlns="http://schemas.openxmlformats.org/spreadsheetml/2006/main" count="1962" uniqueCount="196">
  <si>
    <t>Scenarios</t>
  </si>
  <si>
    <t>Data sets</t>
  </si>
  <si>
    <t>Data sets by scenario</t>
  </si>
  <si>
    <t>►</t>
  </si>
  <si>
    <t>Anne/Minimalset zur vollen Abdeckung aller Zeilen/Döner-Falafel-Salat-Rotkohl-Weißkohl-BisschenScharf-Weichkäse</t>
  </si>
  <si>
    <t>#</t>
  </si>
  <si>
    <t>Actions</t>
  </si>
  <si>
    <t>Expected Results</t>
  </si>
  <si>
    <t>► Döner-Falafel-Salat-Rotkohl-Weißkohl-BisschenScharf-Weichkäse</t>
  </si>
  <si>
    <t>Data set</t>
  </si>
  <si>
    <t>Hauptzutat</t>
  </si>
  <si>
    <t>Extras</t>
  </si>
  <si>
    <t>Preis</t>
  </si>
  <si>
    <t>Produkt</t>
  </si>
  <si>
    <t>Falafel</t>
  </si>
  <si>
    <t>Weichkäse</t>
  </si>
  <si>
    <t>6,50</t>
  </si>
  <si>
    <t>Döner</t>
  </si>
  <si>
    <t>One data set</t>
  </si>
  <si>
    <t/>
  </si>
  <si>
    <t>Anne/Minimalset zur vollen Abdeckung aller Zeilen/Döner-Kalb-Mild</t>
  </si>
  <si>
    <t>► Döner-Kalb-Mild</t>
  </si>
  <si>
    <t>Kalb</t>
  </si>
  <si>
    <t>ohne Extras</t>
  </si>
  <si>
    <t>7,50</t>
  </si>
  <si>
    <t>Anne/Minimalset zur vollen Abdeckung aller Zeilen/Dürüm-Hähnchen-Tomaten-ExtraScharf</t>
  </si>
  <si>
    <t>► Dürüm-Hähnchen-Tomaten-ExtraScharf</t>
  </si>
  <si>
    <t>Hähnchen</t>
  </si>
  <si>
    <t>Dürum</t>
  </si>
  <si>
    <t>Anne/Minimalset zur vollen Abdeckung aller Zeilen/Dürüm-Ohne-Salat-Rotkohl-Weißkohl-BisschenScharf-Weichkäse</t>
  </si>
  <si>
    <t>► Dürüm-Ohne-Salat-Rotkohl-Weißkohl-BisschenScharf-Weichkäse</t>
  </si>
  <si>
    <t>Ohne</t>
  </si>
  <si>
    <t>5,50</t>
  </si>
  <si>
    <t>Anne/Minimalset zur vollen Abdeckung aller Zeilen/Lahmacun-HähnchenKalb-Salat-Rotkohl-Weißkohl-SosseScharf-Weichkäse</t>
  </si>
  <si>
    <t>► Lahmacun-HähnchenKalb-Salat-Rotkohl-Weißkohl-SosseScharf-Weichkäse</t>
  </si>
  <si>
    <t>Hähnchen &amp; Kalb</t>
  </si>
  <si>
    <t>8,50</t>
  </si>
  <si>
    <t>Lahmacun</t>
  </si>
  <si>
    <t>Anne/Volle Kombinatorik der Beilagen (zusätzlich zum Minimalset)/Lahmacun-Falafel-Rotkohl-Mild</t>
  </si>
  <si>
    <t>► Lahmacun-Falafel-Rotkohl-Mild</t>
  </si>
  <si>
    <t>7,00</t>
  </si>
  <si>
    <t>Anne/Volle Kombinatorik der Beilagen (zusätzlich zum Minimalset)/Lahmacun-Falafel-Rotkohl-Tomaten-ExtraScharf</t>
  </si>
  <si>
    <t>► Lahmacun-Falafel-Rotkohl-Tomaten-ExtraScharf</t>
  </si>
  <si>
    <t>Anne/Volle Kombinatorik der Beilagen (zusätzlich zum Minimalset)/Lahmacun-Falafel-Rotkohl-Tomaten-Weißkohl-BisschenScharf-Weichkäse</t>
  </si>
  <si>
    <t>► Lahmacun-Falafel-Rotkohl-Tomaten-Weißkohl-BisschenScharf-Weichkäse</t>
  </si>
  <si>
    <t>Anne/Volle Kombinatorik der Beilagen (zusätzlich zum Minimalset)/Lahmacun-Falafel-Rotkohl-Weißkohl-SosseScharf-Weichkäse</t>
  </si>
  <si>
    <t>► Lahmacun-Falafel-Rotkohl-Weißkohl-SosseScharf-Weichkäse</t>
  </si>
  <si>
    <t>Anne/Volle Kombinatorik der Beilagen (zusätzlich zum Minimalset)/Lahmacun-Falafel-Salat-ExtraScharf</t>
  </si>
  <si>
    <t>► Lahmacun-Falafel-Salat-ExtraScharf</t>
  </si>
  <si>
    <t>Anne/Volle Kombinatorik der Beilagen (zusätzlich zum Minimalset)/Lahmacun-Falafel-Salat-Rotkohl-SosseScharf-Weichkäse</t>
  </si>
  <si>
    <t>► Lahmacun-Falafel-Salat-Rotkohl-SosseScharf-Weichkäse</t>
  </si>
  <si>
    <t>Anne/Volle Kombinatorik der Beilagen (zusätzlich zum Minimalset)/Lahmacun-Falafel-Salat-Rotkohl-Tomaten-BisschenScharf-Weichkäse</t>
  </si>
  <si>
    <t>► Lahmacun-Falafel-Salat-Rotkohl-Tomaten-BisschenScharf-Weichkäse</t>
  </si>
  <si>
    <t>Anne/Volle Kombinatorik der Beilagen (zusätzlich zum Minimalset)/Lahmacun-Falafel-Salat-Rotkohl-Tomaten-Weißkohl-ExtraScharf</t>
  </si>
  <si>
    <t>► Lahmacun-Falafel-Salat-Rotkohl-Tomaten-Weißkohl-ExtraScharf</t>
  </si>
  <si>
    <t>Anne/Volle Kombinatorik der Beilagen (zusätzlich zum Minimalset)/Lahmacun-Falafel-Salat-Tomaten-Mild</t>
  </si>
  <si>
    <t>► Lahmacun-Falafel-Salat-Tomaten-Mild</t>
  </si>
  <si>
    <t>Anne/Volle Kombinatorik der Beilagen (zusätzlich zum Minimalset)/Lahmacun-Falafel-Salat-Tomaten-Weißkohl-SosseScharf-Weichkäse</t>
  </si>
  <si>
    <t>► Lahmacun-Falafel-Salat-Tomaten-Weißkohl-SosseScharf-Weichkäse</t>
  </si>
  <si>
    <t>Anne/Volle Kombinatorik der Beilagen (zusätzlich zum Minimalset)/Lahmacun-Falafel-Salat-Weißkohl-BisschenScharf-Weichkäse</t>
  </si>
  <si>
    <t>► Lahmacun-Falafel-Salat-Weißkohl-BisschenScharf-Weichkäse</t>
  </si>
  <si>
    <t>Anne/Volle Kombinatorik der Beilagen (zusätzlich zum Minimalset)/Lahmacun-Falafel-Tomaten-Weißkohl-Mild</t>
  </si>
  <si>
    <t>► Lahmacun-Falafel-Tomaten-Weißkohl-Mild</t>
  </si>
  <si>
    <t>Anne/Volle Kombinatorik der Beilagen (zusätzlich zum Minimalset)/Lahmacun-Falafel-Weißkohl-ExtraScharf</t>
  </si>
  <si>
    <t>► Lahmacun-Falafel-Weißkohl-ExtraScharf</t>
  </si>
  <si>
    <t>Anne/volle Kombinatorik von allen Objectives (Zusätzlich zu den Beilagen)/Döner-Falafel-Salat-Rotkohl-Tomaten-Weißkohl-BisschenScharf-Weichkäse</t>
  </si>
  <si>
    <t>► Döner-Falafel-Salat-Rotkohl-Tomaten-Weißkohl-BisschenScharf-Weichkäse</t>
  </si>
  <si>
    <t>Anne/volle Kombinatorik von allen Objectives (Zusätzlich zu den Beilagen)/Döner-Falafel-Salat-Rotkohl-Tomaten-Weißkohl-ExtraScharf-Weichkäse</t>
  </si>
  <si>
    <t>► Döner-Falafel-Salat-Rotkohl-Tomaten-Weißkohl-ExtraScharf-Weichkäse</t>
  </si>
  <si>
    <t>Anne/volle Kombinatorik von allen Objectives (Zusätzlich zu den Beilagen)/Döner-Falafel-Salat-Rotkohl-Tomaten-Weißkohl-Mild-Weichkäse</t>
  </si>
  <si>
    <t>► Döner-Falafel-Salat-Rotkohl-Tomaten-Weißkohl-Mild-Weichkäse</t>
  </si>
  <si>
    <t>Anne/volle Kombinatorik von allen Objectives (Zusätzlich zu den Beilagen)/Döner-Falafel-Salat-Rotkohl-Tomaten-Weißkohl-SosseScharf-Weichkäse</t>
  </si>
  <si>
    <t>► Döner-Falafel-Salat-Rotkohl-Tomaten-Weißkohl-SosseScharf-Weichkäse</t>
  </si>
  <si>
    <t>Anne/volle Kombinatorik von allen Objectives (Zusätzlich zu den Beilagen)/Döner-Hähnchen-Salat-Rotkohl-Tomaten-Weißkohl-BisschenScharf-Weichkäse</t>
  </si>
  <si>
    <t>► Döner-Hähnchen-Salat-Rotkohl-Tomaten-Weißkohl-BisschenScharf-Weichkäse</t>
  </si>
  <si>
    <t>Anne/volle Kombinatorik von allen Objectives (Zusätzlich zu den Beilagen)/Döner-Hähnchen-Salat-Rotkohl-Tomaten-Weißkohl-ExtraScharf-Weichkäse</t>
  </si>
  <si>
    <t>► Döner-Hähnchen-Salat-Rotkohl-Tomaten-Weißkohl-ExtraScharf-Weichkäse</t>
  </si>
  <si>
    <t>Anne/volle Kombinatorik von allen Objectives (Zusätzlich zu den Beilagen)/Döner-Hähnchen-Salat-Rotkohl-Tomaten-Weißkohl-Mild-Weichkäse</t>
  </si>
  <si>
    <t>► Döner-Hähnchen-Salat-Rotkohl-Tomaten-Weißkohl-Mild-Weichkäse</t>
  </si>
  <si>
    <t>Anne/volle Kombinatorik von allen Objectives (Zusätzlich zu den Beilagen)/Döner-Hähnchen-Salat-Rotkohl-Tomaten-Weißkohl-SosseScharf-Weichkäse</t>
  </si>
  <si>
    <t>► Döner-Hähnchen-Salat-Rotkohl-Tomaten-Weißkohl-SosseScharf-Weichkäse</t>
  </si>
  <si>
    <t>Anne/volle Kombinatorik von allen Objectives (Zusätzlich zu den Beilagen)/Döner-HähnchenKalb-Salat-Rotkohl-Tomaten-Weißkohl-BisschenScharf-Weichkäse</t>
  </si>
  <si>
    <t>► Döner-HähnchenKalb-Salat-Rotkohl-Tomaten-Weißkohl-BisschenScharf-Weichkäse</t>
  </si>
  <si>
    <t>Anne/volle Kombinatorik von allen Objectives (Zusätzlich zu den Beilagen)/Döner-HähnchenKalb-Salat-Rotkohl-Tomaten-Weißkohl-ExtraScharf-Weichkäse</t>
  </si>
  <si>
    <t>► Döner-HähnchenKalb-Salat-Rotkohl-Tomaten-Weißkohl-ExtraScharf-Weichkäse</t>
  </si>
  <si>
    <t>Anne/volle Kombinatorik von allen Objectives (Zusätzlich zu den Beilagen)/Döner-HähnchenKalb-Salat-Rotkohl-Tomaten-Weißkohl-Mild-Weichkäse</t>
  </si>
  <si>
    <t>► Döner-HähnchenKalb-Salat-Rotkohl-Tomaten-Weißkohl-Mild-Weichkäse</t>
  </si>
  <si>
    <t>Anne/volle Kombinatorik von allen Objectives (Zusätzlich zu den Beilagen)/Döner-HähnchenKalb-Salat-Rotkohl-Tomaten-Weißkohl-SosseScharf-Weichkäse</t>
  </si>
  <si>
    <t>► Döner-HähnchenKalb-Salat-Rotkohl-Tomaten-Weißkohl-SosseScharf-Weichkäse</t>
  </si>
  <si>
    <t>Anne/volle Kombinatorik von allen Objectives (Zusätzlich zu den Beilagen)/Döner-Kalb-Salat-Rotkohl-Tomaten-Weißkohl-BisschenScharf-Weichkäse</t>
  </si>
  <si>
    <t>► Döner-Kalb-Salat-Rotkohl-Tomaten-Weißkohl-BisschenScharf-Weichkäse</t>
  </si>
  <si>
    <t>8,00</t>
  </si>
  <si>
    <t>Anne/volle Kombinatorik von allen Objectives (Zusätzlich zu den Beilagen)/Döner-Kalb-Salat-Rotkohl-Tomaten-Weißkohl-ExtraScharf-Weichkäse</t>
  </si>
  <si>
    <t>► Döner-Kalb-Salat-Rotkohl-Tomaten-Weißkohl-ExtraScharf-Weichkäse</t>
  </si>
  <si>
    <t>Anne/volle Kombinatorik von allen Objectives (Zusätzlich zu den Beilagen)/Döner-Kalb-Salat-Rotkohl-Tomaten-Weißkohl-Mild-Weichkäse</t>
  </si>
  <si>
    <t>► Döner-Kalb-Salat-Rotkohl-Tomaten-Weißkohl-Mild-Weichkäse</t>
  </si>
  <si>
    <t>Anne/volle Kombinatorik von allen Objectives (Zusätzlich zu den Beilagen)/Döner-Kalb-Salat-Rotkohl-Tomaten-Weißkohl-SosseScharf-Weichkäse</t>
  </si>
  <si>
    <t>► Döner-Kalb-Salat-Rotkohl-Tomaten-Weißkohl-SosseScharf-Weichkäse</t>
  </si>
  <si>
    <t>Anne/volle Kombinatorik von allen Objectives (Zusätzlich zu den Beilagen)/Döner-Ohne-Salat-Rotkohl-Tomaten-Weißkohl-BisschenScharf-Weichkäse</t>
  </si>
  <si>
    <t>► Döner-Ohne-Salat-Rotkohl-Tomaten-Weißkohl-BisschenScharf-Weichkäse</t>
  </si>
  <si>
    <t>Anne/volle Kombinatorik von allen Objectives (Zusätzlich zu den Beilagen)/Döner-Ohne-Salat-Rotkohl-Tomaten-Weißkohl-ExtraScharf-Weichkäse</t>
  </si>
  <si>
    <t>► Döner-Ohne-Salat-Rotkohl-Tomaten-Weißkohl-ExtraScharf-Weichkäse</t>
  </si>
  <si>
    <t>Anne/volle Kombinatorik von allen Objectives (Zusätzlich zu den Beilagen)/Döner-Ohne-Salat-Rotkohl-Tomaten-Weißkohl-Mild-Weichkäse</t>
  </si>
  <si>
    <t>► Döner-Ohne-Salat-Rotkohl-Tomaten-Weißkohl-Mild-Weichkäse</t>
  </si>
  <si>
    <t>Anne/volle Kombinatorik von allen Objectives (Zusätzlich zu den Beilagen)/Döner-Ohne-Salat-Rotkohl-Tomaten-Weißkohl-SosseScharf-Weichkäse</t>
  </si>
  <si>
    <t>► Döner-Ohne-Salat-Rotkohl-Tomaten-Weißkohl-SosseScharf-Weichkäse</t>
  </si>
  <si>
    <t>Anne/volle Kombinatorik von allen Objectives (Zusätzlich zu den Beilagen)/Dürüm-Falafel-Salat-Rotkohl-Tomaten-Weißkohl-BisschenScharf-Weichkäse</t>
  </si>
  <si>
    <t>► Dürüm-Falafel-Salat-Rotkohl-Tomaten-Weißkohl-BisschenScharf-Weichkäse</t>
  </si>
  <si>
    <t>Anne/volle Kombinatorik von allen Objectives (Zusätzlich zu den Beilagen)/Dürüm-Falafel-Salat-Rotkohl-Tomaten-Weißkohl-ExtraScharf-Weichkäse</t>
  </si>
  <si>
    <t>► Dürüm-Falafel-Salat-Rotkohl-Tomaten-Weißkohl-ExtraScharf-Weichkäse</t>
  </si>
  <si>
    <t>Anne/volle Kombinatorik von allen Objectives (Zusätzlich zu den Beilagen)/Dürüm-Falafel-Salat-Rotkohl-Tomaten-Weißkohl-Mild-Weichkäse</t>
  </si>
  <si>
    <t>► Dürüm-Falafel-Salat-Rotkohl-Tomaten-Weißkohl-Mild-Weichkäse</t>
  </si>
  <si>
    <t>Anne/volle Kombinatorik von allen Objectives (Zusätzlich zu den Beilagen)/Dürüm-Falafel-Salat-Rotkohl-Tomaten-Weißkohl-SosseScharf-Weichkäse</t>
  </si>
  <si>
    <t>► Dürüm-Falafel-Salat-Rotkohl-Tomaten-Weißkohl-SosseScharf-Weichkäse</t>
  </si>
  <si>
    <t>Anne/volle Kombinatorik von allen Objectives (Zusätzlich zu den Beilagen)/Dürüm-Hähnchen-Salat-Rotkohl-Tomaten-Weißkohl-BisschenScharf-Weichkäse</t>
  </si>
  <si>
    <t>► Dürüm-Hähnchen-Salat-Rotkohl-Tomaten-Weißkohl-BisschenScharf-Weichkäse</t>
  </si>
  <si>
    <t>Anne/volle Kombinatorik von allen Objectives (Zusätzlich zu den Beilagen)/Dürüm-Hähnchen-Salat-Rotkohl-Tomaten-Weißkohl-ExtraScharf-Weichkäse</t>
  </si>
  <si>
    <t>► Dürüm-Hähnchen-Salat-Rotkohl-Tomaten-Weißkohl-ExtraScharf-Weichkäse</t>
  </si>
  <si>
    <t>Anne/volle Kombinatorik von allen Objectives (Zusätzlich zu den Beilagen)/Dürüm-Hähnchen-Salat-Rotkohl-Tomaten-Weißkohl-Mild-Weichkäse</t>
  </si>
  <si>
    <t>► Dürüm-Hähnchen-Salat-Rotkohl-Tomaten-Weißkohl-Mild-Weichkäse</t>
  </si>
  <si>
    <t>Anne/volle Kombinatorik von allen Objectives (Zusätzlich zu den Beilagen)/Dürüm-Hähnchen-Salat-Rotkohl-Tomaten-Weißkohl-SosseScharf-Weichkäse</t>
  </si>
  <si>
    <t>► Dürüm-Hähnchen-Salat-Rotkohl-Tomaten-Weißkohl-SosseScharf-Weichkäse</t>
  </si>
  <si>
    <t>Anne/volle Kombinatorik von allen Objectives (Zusätzlich zu den Beilagen)/Dürüm-HähnchenKalb-Salat-Rotkohl-Tomaten-Weißkohl-BisschenScharf-Weichkäse</t>
  </si>
  <si>
    <t>► Dürüm-HähnchenKalb-Salat-Rotkohl-Tomaten-Weißkohl-BisschenScharf-Weichkäse</t>
  </si>
  <si>
    <t>Anne/volle Kombinatorik von allen Objectives (Zusätzlich zu den Beilagen)/Dürüm-HähnchenKalb-Salat-Rotkohl-Tomaten-Weißkohl-ExtraScharf-Weichkäse</t>
  </si>
  <si>
    <t>► Dürüm-HähnchenKalb-Salat-Rotkohl-Tomaten-Weißkohl-ExtraScharf-Weichkäse</t>
  </si>
  <si>
    <t>Anne/volle Kombinatorik von allen Objectives (Zusätzlich zu den Beilagen)/Dürüm-HähnchenKalb-Salat-Rotkohl-Tomaten-Weißkohl-Mild-Weichkäse</t>
  </si>
  <si>
    <t>► Dürüm-HähnchenKalb-Salat-Rotkohl-Tomaten-Weißkohl-Mild-Weichkäse</t>
  </si>
  <si>
    <t>Anne/volle Kombinatorik von allen Objectives (Zusätzlich zu den Beilagen)/Dürüm-HähnchenKalb-Salat-Rotkohl-Tomaten-Weißkohl-SosseScharf-Weichkäse</t>
  </si>
  <si>
    <t>► Dürüm-HähnchenKalb-Salat-Rotkohl-Tomaten-Weißkohl-SosseScharf-Weichkäse</t>
  </si>
  <si>
    <t>Anne/volle Kombinatorik von allen Objectives (Zusätzlich zu den Beilagen)/Dürüm-Kalb-Salat-Rotkohl-Tomaten-Weißkohl-BisschenScharf-Weichkäse</t>
  </si>
  <si>
    <t>► Dürüm-Kalb-Salat-Rotkohl-Tomaten-Weißkohl-BisschenScharf-Weichkäse</t>
  </si>
  <si>
    <t>Anne/volle Kombinatorik von allen Objectives (Zusätzlich zu den Beilagen)/Dürüm-Kalb-Salat-Rotkohl-Tomaten-Weißkohl-ExtraScharf-Weichkäse</t>
  </si>
  <si>
    <t>► Dürüm-Kalb-Salat-Rotkohl-Tomaten-Weißkohl-ExtraScharf-Weichkäse</t>
  </si>
  <si>
    <t>Anne/volle Kombinatorik von allen Objectives (Zusätzlich zu den Beilagen)/Dürüm-Kalb-Salat-Rotkohl-Tomaten-Weißkohl-Mild-Weichkäse</t>
  </si>
  <si>
    <t>► Dürüm-Kalb-Salat-Rotkohl-Tomaten-Weißkohl-Mild-Weichkäse</t>
  </si>
  <si>
    <t>Anne/volle Kombinatorik von allen Objectives (Zusätzlich zu den Beilagen)/Dürüm-Kalb-Salat-Rotkohl-Tomaten-Weißkohl-SosseScharf-Weichkäse</t>
  </si>
  <si>
    <t>► Dürüm-Kalb-Salat-Rotkohl-Tomaten-Weißkohl-SosseScharf-Weichkäse</t>
  </si>
  <si>
    <t>Anne/volle Kombinatorik von allen Objectives (Zusätzlich zu den Beilagen)/Dürüm-Ohne-Salat-Rotkohl-Tomaten-Weißkohl-BisschenScharf-Weichkäse</t>
  </si>
  <si>
    <t>► Dürüm-Ohne-Salat-Rotkohl-Tomaten-Weißkohl-BisschenScharf-Weichkäse</t>
  </si>
  <si>
    <t>Anne/volle Kombinatorik von allen Objectives (Zusätzlich zu den Beilagen)/Dürüm-Ohne-Salat-Rotkohl-Tomaten-Weißkohl-ExtraScharf-Weichkäse</t>
  </si>
  <si>
    <t>► Dürüm-Ohne-Salat-Rotkohl-Tomaten-Weißkohl-ExtraScharf-Weichkäse</t>
  </si>
  <si>
    <t>Anne/volle Kombinatorik von allen Objectives (Zusätzlich zu den Beilagen)/Dürüm-Ohne-Salat-Rotkohl-Tomaten-Weißkohl-Mild-Weichkäse</t>
  </si>
  <si>
    <t>► Dürüm-Ohne-Salat-Rotkohl-Tomaten-Weißkohl-Mild-Weichkäse</t>
  </si>
  <si>
    <t>Anne/volle Kombinatorik von allen Objectives (Zusätzlich zu den Beilagen)/Dürüm-Ohne-Salat-Rotkohl-Tomaten-Weißkohl-SosseScharf-Weichkäse</t>
  </si>
  <si>
    <t>► Dürüm-Ohne-Salat-Rotkohl-Tomaten-Weißkohl-SosseScharf-Weichkäse</t>
  </si>
  <si>
    <t>Anne/volle Kombinatorik von allen Objectives (Zusätzlich zu den Beilagen)/Lahmacun-Falafel-Salat-Rotkohl-Tomaten-Weißkohl-BisschenScharf-Weichkäse</t>
  </si>
  <si>
    <t>► Lahmacun-Falafel-Salat-Rotkohl-Tomaten-Weißkohl-BisschenScharf-Weichkäse</t>
  </si>
  <si>
    <t>Anne/volle Kombinatorik von allen Objectives (Zusätzlich zu den Beilagen)/Lahmacun-Falafel-Salat-Rotkohl-Tomaten-Weißkohl-ExtraScharf-Weichkäse</t>
  </si>
  <si>
    <t>► Lahmacun-Falafel-Salat-Rotkohl-Tomaten-Weißkohl-ExtraScharf-Weichkäse</t>
  </si>
  <si>
    <t>Anne/volle Kombinatorik von allen Objectives (Zusätzlich zu den Beilagen)/Lahmacun-Falafel-Salat-Rotkohl-Tomaten-Weißkohl-Mild-Weichkäse</t>
  </si>
  <si>
    <t>► Lahmacun-Falafel-Salat-Rotkohl-Tomaten-Weißkohl-Mild-Weichkäse</t>
  </si>
  <si>
    <t>Anne/volle Kombinatorik von allen Objectives (Zusätzlich zu den Beilagen)/Lahmacun-Falafel-Salat-Rotkohl-Tomaten-Weißkohl-SosseScharf-Weichkäse</t>
  </si>
  <si>
    <t>► Lahmacun-Falafel-Salat-Rotkohl-Tomaten-Weißkohl-SosseScharf-Weichkäse</t>
  </si>
  <si>
    <t>Anne/volle Kombinatorik von allen Objectives (Zusätzlich zu den Beilagen)/Lahmacun-Hähnchen-Salat-Rotkohl-Tomaten-Weißkohl-BisschenScharf-Weichkäse</t>
  </si>
  <si>
    <t>► Lahmacun-Hähnchen-Salat-Rotkohl-Tomaten-Weißkohl-BisschenScharf-Weichkäse</t>
  </si>
  <si>
    <t>Anne/volle Kombinatorik von allen Objectives (Zusätzlich zu den Beilagen)/Lahmacun-Hähnchen-Salat-Rotkohl-Tomaten-Weißkohl-ExtraScharf-Weichkäse</t>
  </si>
  <si>
    <t>► Lahmacun-Hähnchen-Salat-Rotkohl-Tomaten-Weißkohl-ExtraScharf-Weichkäse</t>
  </si>
  <si>
    <t>Anne/volle Kombinatorik von allen Objectives (Zusätzlich zu den Beilagen)/Lahmacun-Hähnchen-Salat-Rotkohl-Tomaten-Weißkohl-Mild-Weichkäse</t>
  </si>
  <si>
    <t>► Lahmacun-Hähnchen-Salat-Rotkohl-Tomaten-Weißkohl-Mild-Weichkäse</t>
  </si>
  <si>
    <t>Anne/volle Kombinatorik von allen Objectives (Zusätzlich zu den Beilagen)/Lahmacun-Hähnchen-Salat-Rotkohl-Tomaten-Weißkohl-SosseScharf-Weichkäse</t>
  </si>
  <si>
    <t>► Lahmacun-Hähnchen-Salat-Rotkohl-Tomaten-Weißkohl-SosseScharf-Weichkäse</t>
  </si>
  <si>
    <t>Anne/volle Kombinatorik von allen Objectives (Zusätzlich zu den Beilagen)/Lahmacun-HähnchenKalb-Salat-Rotkohl-Tomaten-Weißkohl-BisschenScharf-Weichkäse</t>
  </si>
  <si>
    <t>► Lahmacun-HähnchenKalb-Salat-Rotkohl-Tomaten-Weißkohl-BisschenScharf-Weichkäse</t>
  </si>
  <si>
    <t>Anne/volle Kombinatorik von allen Objectives (Zusätzlich zu den Beilagen)/Lahmacun-HähnchenKalb-Salat-Rotkohl-Tomaten-Weißkohl-ExtraScharf-Weichkäse</t>
  </si>
  <si>
    <t>► Lahmacun-HähnchenKalb-Salat-Rotkohl-Tomaten-Weißkohl-ExtraScharf-Weichkäse</t>
  </si>
  <si>
    <t>Anne/volle Kombinatorik von allen Objectives (Zusätzlich zu den Beilagen)/Lahmacun-HähnchenKalb-Salat-Rotkohl-Tomaten-Weißkohl-Mild-Weichkäse</t>
  </si>
  <si>
    <t>► Lahmacun-HähnchenKalb-Salat-Rotkohl-Tomaten-Weißkohl-Mild-Weichkäse</t>
  </si>
  <si>
    <t>Anne/volle Kombinatorik von allen Objectives (Zusätzlich zu den Beilagen)/Lahmacun-HähnchenKalb-Salat-Rotkohl-Tomaten-Weißkohl-SosseScharf-Weichkäse</t>
  </si>
  <si>
    <t>► Lahmacun-HähnchenKalb-Salat-Rotkohl-Tomaten-Weißkohl-SosseScharf-Weichkäse</t>
  </si>
  <si>
    <t>Anne/volle Kombinatorik von allen Objectives (Zusätzlich zu den Beilagen)/Lahmacun-Kalb-Salat-Rotkohl-Tomaten-Weißkohl-BisschenScharf-Weichkäse</t>
  </si>
  <si>
    <t>► Lahmacun-Kalb-Salat-Rotkohl-Tomaten-Weißkohl-BisschenScharf-Weichkäse</t>
  </si>
  <si>
    <t>9,00</t>
  </si>
  <si>
    <t>Anne/volle Kombinatorik von allen Objectives (Zusätzlich zu den Beilagen)/Lahmacun-Kalb-Salat-Rotkohl-Tomaten-Weißkohl-ExtraScharf-Weichkäse</t>
  </si>
  <si>
    <t>► Lahmacun-Kalb-Salat-Rotkohl-Tomaten-Weißkohl-ExtraScharf-Weichkäse</t>
  </si>
  <si>
    <t>Anne/volle Kombinatorik von allen Objectives (Zusätzlich zu den Beilagen)/Lahmacun-Kalb-Salat-Rotkohl-Tomaten-Weißkohl-Mild-Weichkäse</t>
  </si>
  <si>
    <t>► Lahmacun-Kalb-Salat-Rotkohl-Tomaten-Weißkohl-Mild-Weichkäse</t>
  </si>
  <si>
    <t>Anne/volle Kombinatorik von allen Objectives (Zusätzlich zu den Beilagen)/Lahmacun-Kalb-Salat-Rotkohl-Tomaten-Weißkohl-SosseScharf-Weichkäse</t>
  </si>
  <si>
    <t>► Lahmacun-Kalb-Salat-Rotkohl-Tomaten-Weißkohl-SosseScharf-Weichkäse</t>
  </si>
  <si>
    <t>Anne/volle Kombinatorik von allen Objectives (Zusätzlich zu den Beilagen)/Lahmacun-Ohne-Salat-Rotkohl-Tomaten-Weißkohl-BisschenScharf-Weichkäse</t>
  </si>
  <si>
    <t>► Lahmacun-Ohne-Salat-Rotkohl-Tomaten-Weißkohl-BisschenScharf-Weichkäse</t>
  </si>
  <si>
    <t>Anne/volle Kombinatorik von allen Objectives (Zusätzlich zu den Beilagen)/Lahmacun-Ohne-Salat-Rotkohl-Tomaten-Weißkohl-ExtraScharf-Weichkäse</t>
  </si>
  <si>
    <t>► Lahmacun-Ohne-Salat-Rotkohl-Tomaten-Weißkohl-ExtraScharf-Weichkäse</t>
  </si>
  <si>
    <t>Anne/volle Kombinatorik von allen Objectives (Zusätzlich zu den Beilagen)/Lahmacun-Ohne-Salat-Rotkohl-Tomaten-Weißkohl-Mild-Weichkäse</t>
  </si>
  <si>
    <t>► Lahmacun-Ohne-Salat-Rotkohl-Tomaten-Weißkohl-Mild-Weichkäse</t>
  </si>
  <si>
    <t>Anne/volle Kombinatorik von allen Objectives (Zusätzlich zu den Beilagen)/Lahmacun-Ohne-Salat-Rotkohl-Tomaten-Weißkohl-SosseScharf-Weichkäse</t>
  </si>
  <si>
    <t>► Lahmacun-Ohne-Salat-Rotkohl-Tomaten-Weißkohl-SosseScharf-Weichkäse</t>
  </si>
  <si>
    <t>Summary</t>
  </si>
  <si>
    <t>PublicationExcel</t>
  </si>
  <si>
    <t>Scenarios Statistics</t>
  </si>
  <si>
    <t>Number of Scenarios</t>
  </si>
  <si>
    <t>Number of steps</t>
  </si>
  <si>
    <t>Data sets Statistics</t>
  </si>
  <si>
    <t>Number of data sets</t>
  </si>
  <si>
    <t>Requirements coverage</t>
  </si>
  <si>
    <t>Number of requirements covered by the tests</t>
  </si>
</sst>
</file>

<file path=xl/styles.xml><?xml version="1.0" encoding="utf-8"?>
<styleSheet xmlns="http://schemas.openxmlformats.org/spreadsheetml/2006/main">
  <numFmts count="0"/>
  <fonts count="88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6.0"/>
      <b val="true"/>
      <color rgb="25A5AC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  <color rgb="5375D0"/>
    </font>
    <font>
      <name val="Calibri"/>
      <sz val="12.0"/>
      <b val="true"/>
      <color rgb="506493"/>
    </font>
    <font>
      <name val="Calibri"/>
      <sz val="11.0"/>
      <b val="true"/>
    </font>
    <font>
      <name val="Calibri"/>
      <sz val="16.0"/>
      <b val="true"/>
      <color rgb="5375D0"/>
    </font>
    <font>
      <name val="Calibri"/>
      <sz val="11.0"/>
      <b val="true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D9EDF7"/>
      </patternFill>
    </fill>
    <fill>
      <patternFill patternType="solid">
        <fgColor rgb="DDEFF9"/>
      </patternFill>
    </fill>
    <fill>
      <patternFill patternType="solid">
        <fgColor rgb="DEDEDE"/>
      </patternFill>
    </fill>
    <fill>
      <patternFill patternType="solid">
        <fgColor rgb="DCE3F5"/>
      </patternFill>
    </fill>
    <fill>
      <patternFill patternType="solid">
        <fgColor rgb="DCE1E6"/>
      </patternFill>
    </fill>
  </fills>
  <borders count="10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5375D0"/>
      </top>
      <bottom style="thin"/>
    </border>
    <border>
      <left style="thin">
        <color rgb="5375D0"/>
      </left>
      <right style="thin"/>
      <top style="thin">
        <color rgb="5375D0"/>
      </top>
      <bottom style="thin"/>
    </border>
    <border>
      <left style="thin">
        <color rgb="5375D0"/>
      </left>
      <right style="thin">
        <color rgb="5375D0"/>
      </right>
      <top style="thin">
        <color rgb="5375D0"/>
      </top>
      <bottom style="thin"/>
    </border>
    <border>
      <left style="thin">
        <color rgb="5375D0"/>
      </left>
      <right style="thin">
        <color rgb="5375D0"/>
      </right>
      <top style="thin">
        <color rgb="5375D0"/>
      </top>
      <bottom style="thin">
        <color rgb="5375D0"/>
      </bottom>
    </border>
    <border>
      <right style="thin"/>
      <bottom style="thin"/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Alignment="true" applyFont="true" applyFill="true">
      <alignment horizontal="left" vertical="center"/>
    </xf>
    <xf numFmtId="0" fontId="2" fillId="4" borderId="0" xfId="0" applyAlignment="true" applyFont="true" applyFill="true">
      <alignment horizontal="left" vertical="center"/>
    </xf>
    <xf numFmtId="0" fontId="3" fillId="5" borderId="0" xfId="0" applyAlignment="true" applyFont="true" applyFill="true">
      <alignment horizontal="center" vertical="top"/>
    </xf>
    <xf numFmtId="0" fontId="4" fillId="5" borderId="0" xfId="0" applyAlignment="true" applyFont="true" applyFill="true">
      <alignment horizontal="left" vertical="top"/>
    </xf>
    <xf numFmtId="0" fontId="5" fillId="6" borderId="0" xfId="0" applyAlignment="true" applyFont="true" applyFill="true">
      <alignment horizontal="left" vertical="top"/>
    </xf>
    <xf numFmtId="0" fontId="6" fillId="7" borderId="4" xfId="0" applyAlignment="true" applyFont="true" applyFill="true" applyBorder="true">
      <alignment horizontal="left" vertical="top"/>
    </xf>
    <xf numFmtId="0" fontId="7" fillId="0" borderId="0" xfId="0" applyAlignment="true" applyFont="true">
      <alignment horizontal="left" vertical="top" wrapText="true"/>
    </xf>
    <xf numFmtId="0" fontId="0" fillId="0" borderId="0" xfId="0" applyAlignment="true">
      <alignment horizontal="right" vertical="center" wrapText="true"/>
    </xf>
    <xf numFmtId="0" fontId="0" fillId="0" borderId="0" xfId="0" applyAlignment="true">
      <alignment horizontal="left" vertical="center" wrapText="true"/>
    </xf>
    <xf numFmtId="0" fontId="0" fillId="0" borderId="4" xfId="0" applyAlignment="true" applyBorder="true">
      <alignment horizontal="left" vertical="center" wrapText="true"/>
    </xf>
    <xf numFmtId="0" fontId="0" fillId="0" borderId="4" xfId="0" applyAlignment="true" applyBorder="true">
      <alignment horizontal="center" vertical="center" wrapText="true"/>
    </xf>
    <xf numFmtId="0" fontId="8" fillId="6" borderId="8" xfId="0" applyAlignment="true" applyFill="true" applyFont="true" applyBorder="true">
      <alignment vertical="center" horizontal="center" wrapText="true"/>
    </xf>
    <xf numFmtId="0" fontId="0" fillId="0" borderId="4" xfId="0" applyAlignment="true" applyBorder="true">
      <alignment horizontal="center" vertical="center" wrapText="true"/>
    </xf>
    <xf numFmtId="0" fontId="9" fillId="0" borderId="0" xfId="0" applyAlignment="true" applyFont="true">
      <alignment horizontal="left" vertical="center" wrapText="true"/>
    </xf>
    <xf numFmtId="0" fontId="0" fillId="0" borderId="0" xfId="0" applyAlignment="true">
      <alignment horizontal="left" wrapText="true"/>
    </xf>
    <xf numFmtId="0" fontId="0" fillId="0" borderId="4" xfId="0" applyBorder="true"/>
    <xf numFmtId="0" fontId="10" fillId="3" borderId="9" xfId="0" applyAlignment="true" applyFont="true" applyBorder="true" applyFill="true">
      <alignment horizontal="left" vertical="center" wrapText="false"/>
    </xf>
    <xf numFmtId="0" fontId="11" fillId="3" borderId="9" xfId="0" applyAlignment="true" applyFont="true" applyBorder="true" applyFill="true">
      <alignment horizontal="left" vertical="center" wrapText="false"/>
    </xf>
    <xf numFmtId="0" fontId="12" fillId="3" borderId="9" xfId="0" applyAlignment="true" applyFont="true" applyBorder="true" applyFill="true">
      <alignment horizontal="left" vertical="center" wrapText="false"/>
    </xf>
    <xf numFmtId="0" fontId="13" fillId="3" borderId="9" xfId="0" applyAlignment="true" applyFont="true" applyBorder="true" applyFill="true">
      <alignment horizontal="left" vertical="center" wrapText="false"/>
    </xf>
    <xf numFmtId="0" fontId="14" fillId="3" borderId="9" xfId="0" applyAlignment="true" applyFont="true" applyBorder="true" applyFill="true">
      <alignment horizontal="left" vertical="center" wrapText="false"/>
    </xf>
    <xf numFmtId="0" fontId="15" fillId="3" borderId="9" xfId="0" applyAlignment="true" applyFont="true" applyBorder="true" applyFill="true">
      <alignment horizontal="left" vertical="center" wrapText="false"/>
    </xf>
    <xf numFmtId="0" fontId="16" fillId="3" borderId="9" xfId="0" applyAlignment="true" applyFont="true" applyBorder="true" applyFill="true">
      <alignment horizontal="left" vertical="center" wrapText="false"/>
    </xf>
    <xf numFmtId="0" fontId="17" fillId="3" borderId="9" xfId="0" applyAlignment="true" applyFont="true" applyBorder="true" applyFill="true">
      <alignment horizontal="left" vertical="center" wrapText="false"/>
    </xf>
    <xf numFmtId="0" fontId="18" fillId="3" borderId="9" xfId="0" applyAlignment="true" applyFont="true" applyBorder="true" applyFill="true">
      <alignment horizontal="left" vertical="center" wrapText="false"/>
    </xf>
    <xf numFmtId="0" fontId="19" fillId="3" borderId="9" xfId="0" applyAlignment="true" applyFont="true" applyBorder="true" applyFill="true">
      <alignment horizontal="left" vertical="center" wrapText="false"/>
    </xf>
    <xf numFmtId="0" fontId="20" fillId="3" borderId="9" xfId="0" applyAlignment="true" applyFont="true" applyBorder="true" applyFill="true">
      <alignment horizontal="left" vertical="center" wrapText="false"/>
    </xf>
    <xf numFmtId="0" fontId="21" fillId="3" borderId="9" xfId="0" applyAlignment="true" applyFont="true" applyBorder="true" applyFill="true">
      <alignment horizontal="left" vertical="center" wrapText="false"/>
    </xf>
    <xf numFmtId="0" fontId="22" fillId="3" borderId="9" xfId="0" applyAlignment="true" applyFont="true" applyBorder="true" applyFill="true">
      <alignment horizontal="left" vertical="center" wrapText="false"/>
    </xf>
    <xf numFmtId="0" fontId="23" fillId="3" borderId="9" xfId="0" applyAlignment="true" applyFont="true" applyBorder="true" applyFill="true">
      <alignment horizontal="left" vertical="center" wrapText="false"/>
    </xf>
    <xf numFmtId="0" fontId="24" fillId="3" borderId="9" xfId="0" applyAlignment="true" applyFont="true" applyBorder="true" applyFill="true">
      <alignment horizontal="left" vertical="center" wrapText="false"/>
    </xf>
    <xf numFmtId="0" fontId="25" fillId="3" borderId="9" xfId="0" applyAlignment="true" applyFont="true" applyBorder="true" applyFill="true">
      <alignment horizontal="left" vertical="center" wrapText="false"/>
    </xf>
    <xf numFmtId="0" fontId="26" fillId="3" borderId="9" xfId="0" applyAlignment="true" applyFont="true" applyBorder="true" applyFill="true">
      <alignment horizontal="left" vertical="center" wrapText="false"/>
    </xf>
    <xf numFmtId="0" fontId="27" fillId="3" borderId="9" xfId="0" applyAlignment="true" applyFont="true" applyBorder="true" applyFill="true">
      <alignment horizontal="left" vertical="center" wrapText="false"/>
    </xf>
    <xf numFmtId="0" fontId="28" fillId="3" borderId="9" xfId="0" applyAlignment="true" applyFont="true" applyBorder="true" applyFill="true">
      <alignment horizontal="left" vertical="center" wrapText="false"/>
    </xf>
    <xf numFmtId="0" fontId="29" fillId="3" borderId="9" xfId="0" applyAlignment="true" applyFont="true" applyBorder="true" applyFill="true">
      <alignment horizontal="left" vertical="center" wrapText="false"/>
    </xf>
    <xf numFmtId="0" fontId="30" fillId="3" borderId="9" xfId="0" applyAlignment="true" applyFont="true" applyBorder="true" applyFill="true">
      <alignment horizontal="left" vertical="center" wrapText="false"/>
    </xf>
    <xf numFmtId="0" fontId="31" fillId="3" borderId="9" xfId="0" applyAlignment="true" applyFont="true" applyBorder="true" applyFill="true">
      <alignment horizontal="left" vertical="center" wrapText="false"/>
    </xf>
    <xf numFmtId="0" fontId="32" fillId="3" borderId="9" xfId="0" applyAlignment="true" applyFont="true" applyBorder="true" applyFill="true">
      <alignment horizontal="left" vertical="center" wrapText="false"/>
    </xf>
    <xf numFmtId="0" fontId="33" fillId="3" borderId="9" xfId="0" applyAlignment="true" applyFont="true" applyBorder="true" applyFill="true">
      <alignment horizontal="left" vertical="center" wrapText="false"/>
    </xf>
    <xf numFmtId="0" fontId="34" fillId="3" borderId="9" xfId="0" applyAlignment="true" applyFont="true" applyBorder="true" applyFill="true">
      <alignment horizontal="left" vertical="center" wrapText="false"/>
    </xf>
    <xf numFmtId="0" fontId="35" fillId="3" borderId="9" xfId="0" applyAlignment="true" applyFont="true" applyBorder="true" applyFill="true">
      <alignment horizontal="left" vertical="center" wrapText="false"/>
    </xf>
    <xf numFmtId="0" fontId="36" fillId="3" borderId="9" xfId="0" applyAlignment="true" applyFont="true" applyBorder="true" applyFill="true">
      <alignment horizontal="left" vertical="center" wrapText="false"/>
    </xf>
    <xf numFmtId="0" fontId="37" fillId="3" borderId="9" xfId="0" applyAlignment="true" applyFont="true" applyBorder="true" applyFill="true">
      <alignment horizontal="left" vertical="center" wrapText="false"/>
    </xf>
    <xf numFmtId="0" fontId="38" fillId="3" borderId="9" xfId="0" applyAlignment="true" applyFont="true" applyBorder="true" applyFill="true">
      <alignment horizontal="left" vertical="center" wrapText="false"/>
    </xf>
    <xf numFmtId="0" fontId="39" fillId="3" borderId="9" xfId="0" applyAlignment="true" applyFont="true" applyBorder="true" applyFill="true">
      <alignment horizontal="left" vertical="center" wrapText="false"/>
    </xf>
    <xf numFmtId="0" fontId="40" fillId="3" borderId="9" xfId="0" applyAlignment="true" applyFont="true" applyBorder="true" applyFill="true">
      <alignment horizontal="left" vertical="center" wrapText="false"/>
    </xf>
    <xf numFmtId="0" fontId="41" fillId="3" borderId="9" xfId="0" applyAlignment="true" applyFont="true" applyBorder="true" applyFill="true">
      <alignment horizontal="left" vertical="center" wrapText="false"/>
    </xf>
    <xf numFmtId="0" fontId="42" fillId="3" borderId="9" xfId="0" applyAlignment="true" applyFont="true" applyBorder="true" applyFill="true">
      <alignment horizontal="left" vertical="center" wrapText="false"/>
    </xf>
    <xf numFmtId="0" fontId="43" fillId="3" borderId="9" xfId="0" applyAlignment="true" applyFont="true" applyBorder="true" applyFill="true">
      <alignment horizontal="left" vertical="center" wrapText="false"/>
    </xf>
    <xf numFmtId="0" fontId="44" fillId="3" borderId="9" xfId="0" applyAlignment="true" applyFont="true" applyBorder="true" applyFill="true">
      <alignment horizontal="left" vertical="center" wrapText="false"/>
    </xf>
    <xf numFmtId="0" fontId="45" fillId="3" borderId="9" xfId="0" applyAlignment="true" applyFont="true" applyBorder="true" applyFill="true">
      <alignment horizontal="left" vertical="center" wrapText="false"/>
    </xf>
    <xf numFmtId="0" fontId="46" fillId="3" borderId="9" xfId="0" applyAlignment="true" applyFont="true" applyBorder="true" applyFill="true">
      <alignment horizontal="left" vertical="center" wrapText="false"/>
    </xf>
    <xf numFmtId="0" fontId="47" fillId="3" borderId="9" xfId="0" applyAlignment="true" applyFont="true" applyBorder="true" applyFill="true">
      <alignment horizontal="left" vertical="center" wrapText="false"/>
    </xf>
    <xf numFmtId="0" fontId="48" fillId="3" borderId="9" xfId="0" applyAlignment="true" applyFont="true" applyBorder="true" applyFill="true">
      <alignment horizontal="left" vertical="center" wrapText="false"/>
    </xf>
    <xf numFmtId="0" fontId="49" fillId="3" borderId="9" xfId="0" applyAlignment="true" applyFont="true" applyBorder="true" applyFill="true">
      <alignment horizontal="left" vertical="center" wrapText="false"/>
    </xf>
    <xf numFmtId="0" fontId="50" fillId="3" borderId="9" xfId="0" applyAlignment="true" applyFont="true" applyBorder="true" applyFill="true">
      <alignment horizontal="left" vertical="center" wrapText="false"/>
    </xf>
    <xf numFmtId="0" fontId="51" fillId="3" borderId="9" xfId="0" applyAlignment="true" applyFont="true" applyBorder="true" applyFill="true">
      <alignment horizontal="left" vertical="center" wrapText="false"/>
    </xf>
    <xf numFmtId="0" fontId="52" fillId="3" borderId="9" xfId="0" applyAlignment="true" applyFont="true" applyBorder="true" applyFill="true">
      <alignment horizontal="left" vertical="center" wrapText="false"/>
    </xf>
    <xf numFmtId="0" fontId="53" fillId="3" borderId="9" xfId="0" applyAlignment="true" applyFont="true" applyBorder="true" applyFill="true">
      <alignment horizontal="left" vertical="center" wrapText="false"/>
    </xf>
    <xf numFmtId="0" fontId="54" fillId="3" borderId="9" xfId="0" applyAlignment="true" applyFont="true" applyBorder="true" applyFill="true">
      <alignment horizontal="left" vertical="center" wrapText="false"/>
    </xf>
    <xf numFmtId="0" fontId="55" fillId="3" borderId="9" xfId="0" applyAlignment="true" applyFont="true" applyBorder="true" applyFill="true">
      <alignment horizontal="left" vertical="center" wrapText="false"/>
    </xf>
    <xf numFmtId="0" fontId="56" fillId="3" borderId="9" xfId="0" applyAlignment="true" applyFont="true" applyBorder="true" applyFill="true">
      <alignment horizontal="left" vertical="center" wrapText="false"/>
    </xf>
    <xf numFmtId="0" fontId="57" fillId="3" borderId="9" xfId="0" applyAlignment="true" applyFont="true" applyBorder="true" applyFill="true">
      <alignment horizontal="left" vertical="center" wrapText="false"/>
    </xf>
    <xf numFmtId="0" fontId="58" fillId="3" borderId="9" xfId="0" applyAlignment="true" applyFont="true" applyBorder="true" applyFill="true">
      <alignment horizontal="left" vertical="center" wrapText="false"/>
    </xf>
    <xf numFmtId="0" fontId="59" fillId="3" borderId="9" xfId="0" applyAlignment="true" applyFont="true" applyBorder="true" applyFill="true">
      <alignment horizontal="left" vertical="center" wrapText="false"/>
    </xf>
    <xf numFmtId="0" fontId="60" fillId="3" borderId="9" xfId="0" applyAlignment="true" applyFont="true" applyBorder="true" applyFill="true">
      <alignment horizontal="left" vertical="center" wrapText="false"/>
    </xf>
    <xf numFmtId="0" fontId="61" fillId="3" borderId="9" xfId="0" applyAlignment="true" applyFont="true" applyBorder="true" applyFill="true">
      <alignment horizontal="left" vertical="center" wrapText="false"/>
    </xf>
    <xf numFmtId="0" fontId="62" fillId="3" borderId="9" xfId="0" applyAlignment="true" applyFont="true" applyBorder="true" applyFill="true">
      <alignment horizontal="left" vertical="center" wrapText="false"/>
    </xf>
    <xf numFmtId="0" fontId="63" fillId="3" borderId="9" xfId="0" applyAlignment="true" applyFont="true" applyBorder="true" applyFill="true">
      <alignment horizontal="left" vertical="center" wrapText="false"/>
    </xf>
    <xf numFmtId="0" fontId="64" fillId="3" borderId="9" xfId="0" applyAlignment="true" applyFont="true" applyBorder="true" applyFill="true">
      <alignment horizontal="left" vertical="center" wrapText="false"/>
    </xf>
    <xf numFmtId="0" fontId="65" fillId="3" borderId="9" xfId="0" applyAlignment="true" applyFont="true" applyBorder="true" applyFill="true">
      <alignment horizontal="left" vertical="center" wrapText="false"/>
    </xf>
    <xf numFmtId="0" fontId="66" fillId="3" borderId="9" xfId="0" applyAlignment="true" applyFont="true" applyBorder="true" applyFill="true">
      <alignment horizontal="left" vertical="center" wrapText="false"/>
    </xf>
    <xf numFmtId="0" fontId="67" fillId="3" borderId="9" xfId="0" applyAlignment="true" applyFont="true" applyBorder="true" applyFill="true">
      <alignment horizontal="left" vertical="center" wrapText="false"/>
    </xf>
    <xf numFmtId="0" fontId="68" fillId="3" borderId="9" xfId="0" applyAlignment="true" applyFont="true" applyBorder="true" applyFill="true">
      <alignment horizontal="left" vertical="center" wrapText="false"/>
    </xf>
    <xf numFmtId="0" fontId="69" fillId="3" borderId="9" xfId="0" applyAlignment="true" applyFont="true" applyBorder="true" applyFill="true">
      <alignment horizontal="left" vertical="center" wrapText="false"/>
    </xf>
    <xf numFmtId="0" fontId="70" fillId="3" borderId="9" xfId="0" applyAlignment="true" applyFont="true" applyBorder="true" applyFill="true">
      <alignment horizontal="left" vertical="center" wrapText="false"/>
    </xf>
    <xf numFmtId="0" fontId="71" fillId="3" borderId="9" xfId="0" applyAlignment="true" applyFont="true" applyBorder="true" applyFill="true">
      <alignment horizontal="left" vertical="center" wrapText="false"/>
    </xf>
    <xf numFmtId="0" fontId="72" fillId="3" borderId="9" xfId="0" applyAlignment="true" applyFont="true" applyBorder="true" applyFill="true">
      <alignment horizontal="left" vertical="center" wrapText="false"/>
    </xf>
    <xf numFmtId="0" fontId="73" fillId="3" borderId="9" xfId="0" applyAlignment="true" applyFont="true" applyBorder="true" applyFill="true">
      <alignment horizontal="left" vertical="center" wrapText="false"/>
    </xf>
    <xf numFmtId="0" fontId="74" fillId="3" borderId="9" xfId="0" applyAlignment="true" applyFont="true" applyBorder="true" applyFill="true">
      <alignment horizontal="left" vertical="center" wrapText="false"/>
    </xf>
    <xf numFmtId="0" fontId="75" fillId="3" borderId="9" xfId="0" applyAlignment="true" applyFont="true" applyBorder="true" applyFill="true">
      <alignment horizontal="left" vertical="center" wrapText="false"/>
    </xf>
    <xf numFmtId="0" fontId="76" fillId="3" borderId="9" xfId="0" applyAlignment="true" applyFont="true" applyBorder="true" applyFill="true">
      <alignment horizontal="left" vertical="center" wrapText="false"/>
    </xf>
    <xf numFmtId="0" fontId="77" fillId="3" borderId="9" xfId="0" applyAlignment="true" applyFont="true" applyBorder="true" applyFill="true">
      <alignment horizontal="left" vertical="center" wrapText="false"/>
    </xf>
    <xf numFmtId="0" fontId="78" fillId="3" borderId="9" xfId="0" applyAlignment="true" applyFont="true" applyBorder="true" applyFill="true">
      <alignment horizontal="left" vertical="center" wrapText="false"/>
    </xf>
    <xf numFmtId="0" fontId="79" fillId="3" borderId="9" xfId="0" applyAlignment="true" applyFont="true" applyBorder="true" applyFill="true">
      <alignment horizontal="left" vertical="center" wrapText="false"/>
    </xf>
    <xf numFmtId="0" fontId="80" fillId="3" borderId="9" xfId="0" applyAlignment="true" applyFont="true" applyBorder="true" applyFill="true">
      <alignment horizontal="left" vertical="center" wrapText="false"/>
    </xf>
    <xf numFmtId="0" fontId="81" fillId="3" borderId="9" xfId="0" applyAlignment="true" applyFont="true" applyBorder="true" applyFill="true">
      <alignment horizontal="left" vertical="center" wrapText="false"/>
    </xf>
    <xf numFmtId="0" fontId="82" fillId="3" borderId="9" xfId="0" applyAlignment="true" applyFont="true" applyBorder="true" applyFill="true">
      <alignment horizontal="left" vertical="center" wrapText="false"/>
    </xf>
    <xf numFmtId="0" fontId="83" fillId="3" borderId="9" xfId="0" applyAlignment="true" applyFont="true" applyBorder="true" applyFill="true">
      <alignment horizontal="left" vertical="center" wrapText="false"/>
    </xf>
    <xf numFmtId="0" fontId="84" fillId="3" borderId="9" xfId="0" applyAlignment="true" applyFont="true" applyBorder="true" applyFill="true">
      <alignment horizontal="left" vertical="center" wrapText="false"/>
    </xf>
    <xf numFmtId="0" fontId="85" fillId="3" borderId="9" xfId="0" applyAlignment="true" applyFont="true" applyBorder="true" applyFill="true">
      <alignment horizontal="left" vertical="center" wrapText="false"/>
    </xf>
    <xf numFmtId="0" fontId="86" fillId="3" borderId="9" xfId="0" applyAlignment="true" applyFont="true" applyBorder="true" applyFill="true">
      <alignment horizontal="left" vertical="center" wrapText="false"/>
    </xf>
    <xf numFmtId="0" fontId="87" fillId="3" borderId="9" xfId="0" applyAlignment="true" applyFont="true" applyBorder="true" applyFill="true">
      <alignment horizontal="left"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9"/>
  <sheetViews>
    <sheetView workbookViewId="0" tabSelected="true" showGridLines="false"/>
  </sheetViews>
  <sheetFormatPr defaultRowHeight="15.0"/>
  <cols>
    <col min="1" max="1" width="42.7890625" customWidth="true" bestFit="true"/>
    <col min="4" max="4" width="23.26171875" customWidth="true" bestFit="true"/>
  </cols>
  <sheetData>
    <row r="1">
      <c r="A1" s="1" t="s">
        <v>187</v>
      </c>
      <c r="D1" s="1" t="s">
        <v>188</v>
      </c>
    </row>
    <row r="3">
      <c r="A3" s="3" t="s">
        <v>189</v>
      </c>
    </row>
    <row r="4">
      <c r="A4" s="7" t="s">
        <v>190</v>
      </c>
      <c r="D4" s="8" t="n">
        <v>78.0</v>
      </c>
    </row>
    <row r="5">
      <c r="A5" s="7" t="s">
        <v>191</v>
      </c>
      <c r="D5" t="n" s="0">
        <v>780.0</v>
      </c>
    </row>
    <row r="6">
      <c r="A6" s="3" t="s">
        <v>192</v>
      </c>
    </row>
    <row r="7">
      <c r="A7" s="7" t="s">
        <v>193</v>
      </c>
      <c r="D7" s="8" t="n">
        <v>78.0</v>
      </c>
    </row>
    <row r="8">
      <c r="A8" s="3" t="s">
        <v>194</v>
      </c>
    </row>
    <row r="9">
      <c r="A9" s="7" t="s">
        <v>195</v>
      </c>
      <c r="D9" s="8" t="n">
        <v>0.0</v>
      </c>
    </row>
  </sheetData>
  <mergeCells count="4">
    <mergeCell ref="A1:C1"/>
    <mergeCell ref="A3:D3"/>
    <mergeCell ref="A6:D6"/>
    <mergeCell ref="A8:D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1093"/>
  <sheetViews>
    <sheetView workbookViewId="0" showGridLines="false">
      <pane ySplit="1.0" state="frozen" topLeftCell="A2" activePane="bottomLeft"/>
      <selection pane="bottomLeft"/>
    </sheetView>
  </sheetViews>
  <sheetFormatPr defaultRowHeight="15.0"/>
  <cols>
    <col min="1" max="1" width="3.90625" customWidth="true"/>
    <col min="2" max="2" width="58.59375" customWidth="true"/>
    <col min="3" max="3" width="58.59375" customWidth="true"/>
    <col min="4" max="4" width="23.4375" customWidth="true"/>
  </cols>
  <sheetData>
    <row r="1">
      <c r="A1" s="1" t="s">
        <v>0</v>
      </c>
      <c r="D1" s="1" t="s">
        <v>1</v>
      </c>
    </row>
    <row r="2">
      <c r="A2" t="s" s="2">
        <v>3</v>
      </c>
      <c r="B2" t="s" s="2">
        <v>4</v>
      </c>
      <c r="D2" t="s" s="17">
        <v>18</v>
      </c>
    </row>
    <row r="3">
      <c r="A3" t="s" s="3">
        <v>5</v>
      </c>
      <c r="B3" t="s" s="3">
        <v>6</v>
      </c>
      <c r="C3" t="s" s="3">
        <v>7</v>
      </c>
      <c r="D3" t="s" s="6">
        <v>9</v>
      </c>
    </row>
    <row r="4" ht="15.0" customHeight="true">
      <c r="A4" s="11" t="n">
        <v>1.0</v>
      </c>
      <c r="B4" s="10">
        <f>"Kunde fragen welches Produkt er möchte"</f>
      </c>
      <c r="C4" t="s" s="10">
        <v>19</v>
      </c>
    </row>
    <row r="5" ht="15.0" customHeight="true">
      <c r="A5" s="11" t="n">
        <v>2.0</v>
      </c>
      <c r="B5" s="10">
        <f>"Der Kunde entscheidet sich für Produkt "&amp;"Döner"</f>
      </c>
      <c r="C5" t="s" s="10">
        <v>19</v>
      </c>
    </row>
    <row r="6" ht="15.0" customHeight="true">
      <c r="A6" s="11" t="n">
        <v>3.0</v>
      </c>
      <c r="B6" s="10">
        <f>"Der Kunde möchte ein Produkt mit Hauptzutat "&amp;"Falafel"</f>
      </c>
      <c r="C6" s="10">
        <f>"Falafel"&amp;" wird zur Bestellung hinzugefügt"</f>
      </c>
    </row>
    <row r="7" ht="15.0" customHeight="true">
      <c r="A7" s="11" t="n">
        <v>4.0</v>
      </c>
      <c r="B7" s="10">
        <f>"Der Kunde möchte Salat auf seinem "&amp;"Döner"</f>
      </c>
      <c r="C7" t="s" s="10">
        <v>19</v>
      </c>
    </row>
    <row r="8" ht="15.0" customHeight="true">
      <c r="A8" s="11" t="n">
        <v>5.0</v>
      </c>
      <c r="B8" s="10">
        <f>"Der Kunde möchte Rotkohl auf seinem "&amp;"Döner"</f>
      </c>
      <c r="C8" t="s" s="10">
        <v>19</v>
      </c>
    </row>
    <row r="9" ht="15.0" customHeight="true">
      <c r="A9" s="11" t="n">
        <v>6.0</v>
      </c>
      <c r="B9" s="10">
        <f>"Der Kunde kann Tomaten nicht leiden"</f>
      </c>
      <c r="C9" t="s" s="10">
        <v>19</v>
      </c>
    </row>
    <row r="10" ht="15.0" customHeight="true">
      <c r="A10" s="11" t="n">
        <v>7.0</v>
      </c>
      <c r="B10" s="10">
        <f>"Der Kunde möchte Weißkohl auf seinem "&amp;"Döner"</f>
      </c>
      <c r="C10" t="s" s="10">
        <v>19</v>
      </c>
    </row>
    <row r="11" ht="15.0" customHeight="true">
      <c r="A11" s="11" t="n">
        <v>8.0</v>
      </c>
      <c r="B11" s="10">
        <f>"Der Kunde hätte gerne "&amp;"Bisschen Scharf"&amp;" auf seinem "&amp;"Döner"</f>
      </c>
      <c r="C11" s="10">
        <f>"Es wird "&amp;"Bisschen Scharf"&amp;" zu dem "&amp;"Döner"&amp;" hinzugefügt."</f>
      </c>
    </row>
    <row r="12" ht="15.0" customHeight="true">
      <c r="A12" s="11" t="n">
        <v>9.0</v>
      </c>
      <c r="B12" s="10">
        <f>"Der Kunde hätte gerne Extras auf seinem "&amp;"Döner"&amp;": "&amp;"Weichkäse"</f>
      </c>
      <c r="C12" t="s" s="10">
        <v>19</v>
      </c>
    </row>
    <row r="13" ht="60.0" customHeight="true">
      <c r="A13" s="11" t="n">
        <v>10.0</v>
      </c>
      <c r="B13" s="10">
        <f>"Dem Kunden werden folgende Leistungen  in Rechnung gestellt:
- "&amp;"Döner"&amp;"
- "&amp;"Falafel"&amp;"
- "&amp;"Weichkäse"</f>
      </c>
      <c r="C13" s="10">
        <f>"Der entsprechende Betrag von "&amp;'Data sets'!D5&amp;" EUR wurde vom Kunden beglichen."</f>
      </c>
    </row>
    <row r="14"/>
    <row r="15"/>
    <row r="16">
      <c r="A16" t="s" s="2">
        <v>3</v>
      </c>
      <c r="B16" t="s" s="2">
        <v>20</v>
      </c>
      <c r="D16" t="s" s="18">
        <v>18</v>
      </c>
    </row>
    <row r="17">
      <c r="A17" t="s" s="3">
        <v>5</v>
      </c>
      <c r="B17" t="s" s="3">
        <v>6</v>
      </c>
      <c r="C17" t="s" s="3">
        <v>7</v>
      </c>
      <c r="D17" t="s" s="6">
        <v>9</v>
      </c>
    </row>
    <row r="18" ht="15.0" customHeight="true">
      <c r="A18" s="11" t="n">
        <v>1.0</v>
      </c>
      <c r="B18" s="10">
        <f>"Kunde fragen welches Produkt er möchte"</f>
      </c>
      <c r="C18" t="s" s="10">
        <v>19</v>
      </c>
    </row>
    <row r="19" ht="15.0" customHeight="true">
      <c r="A19" s="11" t="n">
        <v>2.0</v>
      </c>
      <c r="B19" s="10">
        <f>"Der Kunde entscheidet sich für Produkt "&amp;"Döner"</f>
      </c>
      <c r="C19" t="s" s="10">
        <v>19</v>
      </c>
    </row>
    <row r="20" ht="15.0" customHeight="true">
      <c r="A20" s="11" t="n">
        <v>3.0</v>
      </c>
      <c r="B20" s="10">
        <f>"Der Kunde möchte ein Produkt mit Hauptzutat "&amp;"Kalb"</f>
      </c>
      <c r="C20" s="10">
        <f>"Kalb"&amp;" wird zur Bestellung hinzugefügt"</f>
      </c>
    </row>
    <row r="21" ht="15.0" customHeight="true">
      <c r="A21" s="11" t="n">
        <v>4.0</v>
      </c>
      <c r="B21" s="10">
        <f>"Der Kunde kann Salat nicht leiden"</f>
      </c>
      <c r="C21" t="s" s="10">
        <v>19</v>
      </c>
    </row>
    <row r="22" ht="15.0" customHeight="true">
      <c r="A22" s="11" t="n">
        <v>5.0</v>
      </c>
      <c r="B22" s="10">
        <f>"Der Kunde verträgt Fruktose nur schlecht"</f>
      </c>
      <c r="C22" t="s" s="10">
        <v>19</v>
      </c>
    </row>
    <row r="23" ht="15.0" customHeight="true">
      <c r="A23" s="11" t="n">
        <v>6.0</v>
      </c>
      <c r="B23" s="10">
        <f>"Der Kunde kann Tomaten nicht leiden"</f>
      </c>
      <c r="C23" t="s" s="10">
        <v>19</v>
      </c>
    </row>
    <row r="24" ht="15.0" customHeight="true">
      <c r="A24" s="11" t="n">
        <v>7.0</v>
      </c>
      <c r="B24" s="10">
        <f>"Der Kunde verträgt Fruktose nur schlecht"</f>
      </c>
      <c r="C24" t="s" s="10">
        <v>19</v>
      </c>
    </row>
    <row r="25" ht="15.0" customHeight="true">
      <c r="A25" s="11" t="n">
        <v>8.0</v>
      </c>
      <c r="B25" s="10">
        <f>"Der Kunde hätte gerne "&amp;"nichts Scharfes"&amp;" auf seinem "&amp;"Döner"</f>
      </c>
      <c r="C25" s="10">
        <f>"Es wird "&amp;"nichts Scharfes"&amp;" zu dem "&amp;"Döner"&amp;" hinzugefügt."</f>
      </c>
    </row>
    <row r="26" ht="15.0" customHeight="true">
      <c r="A26" s="11" t="n">
        <v>9.0</v>
      </c>
      <c r="B26" s="10">
        <f>"Der Kunde hätte gerne Extras auf seinem "&amp;"Döner"&amp;": "&amp;"ohne Extras"</f>
      </c>
      <c r="C26" t="s" s="10">
        <v>19</v>
      </c>
    </row>
    <row r="27" ht="60.0" customHeight="true">
      <c r="A27" s="11" t="n">
        <v>10.0</v>
      </c>
      <c r="B27" s="10">
        <f>"Dem Kunden werden folgende Leistungen  in Rechnung gestellt:
- "&amp;"Döner"&amp;"
- "&amp;"Kalb"&amp;"
- "&amp;"ohne Extras"</f>
      </c>
      <c r="C27" s="10">
        <f>"Der entsprechende Betrag von "&amp;'Data sets'!D11&amp;" EUR wurde vom Kunden beglichen."</f>
      </c>
    </row>
    <row r="28"/>
    <row r="29"/>
    <row r="30">
      <c r="A30" t="s" s="2">
        <v>3</v>
      </c>
      <c r="B30" t="s" s="2">
        <v>25</v>
      </c>
      <c r="D30" t="s" s="19">
        <v>18</v>
      </c>
    </row>
    <row r="31">
      <c r="A31" t="s" s="3">
        <v>5</v>
      </c>
      <c r="B31" t="s" s="3">
        <v>6</v>
      </c>
      <c r="C31" t="s" s="3">
        <v>7</v>
      </c>
      <c r="D31" t="s" s="6">
        <v>9</v>
      </c>
    </row>
    <row r="32" ht="15.0" customHeight="true">
      <c r="A32" s="11" t="n">
        <v>1.0</v>
      </c>
      <c r="B32" s="10">
        <f>"Kunde fragen welches Produkt er möchte"</f>
      </c>
      <c r="C32" t="s" s="10">
        <v>19</v>
      </c>
    </row>
    <row r="33" ht="15.0" customHeight="true">
      <c r="A33" s="11" t="n">
        <v>2.0</v>
      </c>
      <c r="B33" s="10">
        <f>"Der Kunde entscheidet sich für Produkt "&amp;"Dürum"</f>
      </c>
      <c r="C33" t="s" s="10">
        <v>19</v>
      </c>
    </row>
    <row r="34" ht="15.0" customHeight="true">
      <c r="A34" s="11" t="n">
        <v>3.0</v>
      </c>
      <c r="B34" s="10">
        <f>"Der Kunde möchte ein Produkt mit Hauptzutat "&amp;"Hähnchen"</f>
      </c>
      <c r="C34" s="10">
        <f>"Hähnchen"&amp;" wird zur Bestellung hinzugefügt"</f>
      </c>
    </row>
    <row r="35" ht="15.0" customHeight="true">
      <c r="A35" s="11" t="n">
        <v>4.0</v>
      </c>
      <c r="B35" s="10">
        <f>"Der Kunde kann Salat nicht leiden"</f>
      </c>
      <c r="C35" t="s" s="10">
        <v>19</v>
      </c>
    </row>
    <row r="36" ht="15.0" customHeight="true">
      <c r="A36" s="11" t="n">
        <v>5.0</v>
      </c>
      <c r="B36" s="10">
        <f>"Der Kunde verträgt Fruktose nur schlecht"</f>
      </c>
      <c r="C36" t="s" s="10">
        <v>19</v>
      </c>
    </row>
    <row r="37" ht="15.0" customHeight="true">
      <c r="A37" s="11" t="n">
        <v>6.0</v>
      </c>
      <c r="B37" s="10">
        <f>"Der Kunde möchte Tomaten auf seinem "&amp;"Dürum"</f>
      </c>
      <c r="C37" t="s" s="10">
        <v>19</v>
      </c>
    </row>
    <row r="38" ht="15.0" customHeight="true">
      <c r="A38" s="11" t="n">
        <v>7.0</v>
      </c>
      <c r="B38" s="10">
        <f>"Der Kunde verträgt Fruktose nur schlecht"</f>
      </c>
      <c r="C38" t="s" s="10">
        <v>19</v>
      </c>
    </row>
    <row r="39" ht="15.0" customHeight="true">
      <c r="A39" s="11" t="n">
        <v>8.0</v>
      </c>
      <c r="B39" s="10">
        <f>"Der Kunde hätte gerne "&amp;"Extra viel Scharf"&amp;" auf seinem "&amp;"Dürum"</f>
      </c>
      <c r="C39" s="10">
        <f>"Es wird "&amp;"Extra viel Scharf"&amp;" zu dem "&amp;"Dürum"&amp;" hinzugefügt."</f>
      </c>
    </row>
    <row r="40" ht="15.0" customHeight="true">
      <c r="A40" s="11" t="n">
        <v>9.0</v>
      </c>
      <c r="B40" s="10">
        <f>"Der Kunde hätte gerne Extras auf seinem "&amp;"Dürum"&amp;": "&amp;"ohne Extras"</f>
      </c>
      <c r="C40" t="s" s="10">
        <v>19</v>
      </c>
    </row>
    <row r="41" ht="60.0" customHeight="true">
      <c r="A41" s="11" t="n">
        <v>10.0</v>
      </c>
      <c r="B41" s="10">
        <f>"Dem Kunden werden folgende Leistungen  in Rechnung gestellt:
- "&amp;"Dürum"&amp;"
- "&amp;"Hähnchen"&amp;"
- "&amp;"ohne Extras"</f>
      </c>
      <c r="C41" s="10">
        <f>"Der entsprechende Betrag von "&amp;'Data sets'!D17&amp;" EUR wurde vom Kunden beglichen."</f>
      </c>
    </row>
    <row r="42"/>
    <row r="43"/>
    <row r="44">
      <c r="A44" t="s" s="2">
        <v>3</v>
      </c>
      <c r="B44" t="s" s="2">
        <v>29</v>
      </c>
      <c r="D44" t="s" s="20">
        <v>18</v>
      </c>
    </row>
    <row r="45">
      <c r="A45" t="s" s="3">
        <v>5</v>
      </c>
      <c r="B45" t="s" s="3">
        <v>6</v>
      </c>
      <c r="C45" t="s" s="3">
        <v>7</v>
      </c>
      <c r="D45" t="s" s="6">
        <v>9</v>
      </c>
    </row>
    <row r="46" ht="15.0" customHeight="true">
      <c r="A46" s="11" t="n">
        <v>1.0</v>
      </c>
      <c r="B46" s="10">
        <f>"Kunde fragen welches Produkt er möchte"</f>
      </c>
      <c r="C46" t="s" s="10">
        <v>19</v>
      </c>
    </row>
    <row r="47" ht="15.0" customHeight="true">
      <c r="A47" s="11" t="n">
        <v>2.0</v>
      </c>
      <c r="B47" s="10">
        <f>"Der Kunde entscheidet sich für Produkt "&amp;"Dürum"</f>
      </c>
      <c r="C47" t="s" s="10">
        <v>19</v>
      </c>
    </row>
    <row r="48" ht="15.0" customHeight="true">
      <c r="A48" s="11" t="n">
        <v>3.0</v>
      </c>
      <c r="B48" s="10">
        <f>"Der Kunde möchte ein "&amp;"Dürum"&amp;" ohne Hauptzutat"</f>
      </c>
      <c r="C48" s="10">
        <f>"Es wird auf der Bestellung vermerkt, dass der Kunde keine Hauptzutat möchte"</f>
      </c>
    </row>
    <row r="49" ht="15.0" customHeight="true">
      <c r="A49" s="11" t="n">
        <v>4.0</v>
      </c>
      <c r="B49" s="10">
        <f>"Der Kunde möchte Salat auf seinem "&amp;"Dürum"</f>
      </c>
      <c r="C49" t="s" s="10">
        <v>19</v>
      </c>
    </row>
    <row r="50" ht="15.0" customHeight="true">
      <c r="A50" s="11" t="n">
        <v>5.0</v>
      </c>
      <c r="B50" s="10">
        <f>"Der Kunde möchte Rotkohl auf seinem "&amp;"Dürum"</f>
      </c>
      <c r="C50" t="s" s="10">
        <v>19</v>
      </c>
    </row>
    <row r="51" ht="15.0" customHeight="true">
      <c r="A51" s="11" t="n">
        <v>6.0</v>
      </c>
      <c r="B51" s="10">
        <f>"Der Kunde kann Tomaten nicht leiden"</f>
      </c>
      <c r="C51" t="s" s="10">
        <v>19</v>
      </c>
    </row>
    <row r="52" ht="15.0" customHeight="true">
      <c r="A52" s="11" t="n">
        <v>7.0</v>
      </c>
      <c r="B52" s="10">
        <f>"Der Kunde möchte Weißkohl auf seinem "&amp;"Dürum"</f>
      </c>
      <c r="C52" t="s" s="10">
        <v>19</v>
      </c>
    </row>
    <row r="53" ht="15.0" customHeight="true">
      <c r="A53" s="11" t="n">
        <v>8.0</v>
      </c>
      <c r="B53" s="10">
        <f>"Der Kunde hätte gerne "&amp;"Bisschen Scharf"&amp;" auf seinem "&amp;"Dürum"</f>
      </c>
      <c r="C53" s="10">
        <f>"Es wird "&amp;"Bisschen Scharf"&amp;" zu dem "&amp;"Dürum"&amp;" hinzugefügt."</f>
      </c>
    </row>
    <row r="54" ht="15.0" customHeight="true">
      <c r="A54" s="11" t="n">
        <v>9.0</v>
      </c>
      <c r="B54" s="10">
        <f>"Der Kunde hätte gerne Extras auf seinem "&amp;"Dürum"&amp;": "&amp;"Weichkäse"</f>
      </c>
      <c r="C54" t="s" s="10">
        <v>19</v>
      </c>
    </row>
    <row r="55" ht="60.0" customHeight="true">
      <c r="A55" s="11" t="n">
        <v>10.0</v>
      </c>
      <c r="B55" s="10">
        <f>"Dem Kunden werden folgende Leistungen  in Rechnung gestellt:
- "&amp;"Dürum"&amp;"
- "&amp;"Ohne"&amp;"
- "&amp;"Weichkäse"</f>
      </c>
      <c r="C55" s="10">
        <f>"Der entsprechende Betrag von "&amp;'Data sets'!D23&amp;" EUR wurde vom Kunden beglichen."</f>
      </c>
    </row>
    <row r="56"/>
    <row r="57"/>
    <row r="58">
      <c r="A58" t="s" s="2">
        <v>3</v>
      </c>
      <c r="B58" t="s" s="2">
        <v>33</v>
      </c>
      <c r="D58" t="s" s="21">
        <v>18</v>
      </c>
    </row>
    <row r="59">
      <c r="A59" t="s" s="3">
        <v>5</v>
      </c>
      <c r="B59" t="s" s="3">
        <v>6</v>
      </c>
      <c r="C59" t="s" s="3">
        <v>7</v>
      </c>
      <c r="D59" t="s" s="6">
        <v>9</v>
      </c>
    </row>
    <row r="60" ht="15.0" customHeight="true">
      <c r="A60" s="11" t="n">
        <v>1.0</v>
      </c>
      <c r="B60" s="10">
        <f>"Kunde fragen welches Produkt er möchte"</f>
      </c>
      <c r="C60" t="s" s="10">
        <v>19</v>
      </c>
    </row>
    <row r="61" ht="15.0" customHeight="true">
      <c r="A61" s="11" t="n">
        <v>2.0</v>
      </c>
      <c r="B61" s="10">
        <f>"Der Kunde entscheidet sich für Produkt "&amp;"Lahmacun"</f>
      </c>
      <c r="C61" t="s" s="10">
        <v>19</v>
      </c>
    </row>
    <row r="62" ht="15.0" customHeight="true">
      <c r="A62" s="11" t="n">
        <v>3.0</v>
      </c>
      <c r="B62" s="10">
        <f>"Der Kunde möchte ein Produkt mit Hauptzutat "&amp;"Hähnchen &amp; Kalb"</f>
      </c>
      <c r="C62" s="10">
        <f>"Hähnchen &amp; Kalb"&amp;" wird zur Bestellung hinzugefügt"</f>
      </c>
    </row>
    <row r="63" ht="15.0" customHeight="true">
      <c r="A63" s="11" t="n">
        <v>4.0</v>
      </c>
      <c r="B63" s="10">
        <f>"Der Kunde möchte Salat auf seinem "&amp;"Lahmacun"</f>
      </c>
      <c r="C63" t="s" s="10">
        <v>19</v>
      </c>
    </row>
    <row r="64" ht="15.0" customHeight="true">
      <c r="A64" s="11" t="n">
        <v>5.0</v>
      </c>
      <c r="B64" s="10">
        <f>"Der Kunde möchte Rotkohl auf seinem "&amp;"Lahmacun"</f>
      </c>
      <c r="C64" t="s" s="10">
        <v>19</v>
      </c>
    </row>
    <row r="65" ht="15.0" customHeight="true">
      <c r="A65" s="11" t="n">
        <v>6.0</v>
      </c>
      <c r="B65" s="10">
        <f>"Der Kunde kann Tomaten nicht leiden"</f>
      </c>
      <c r="C65" t="s" s="10">
        <v>19</v>
      </c>
    </row>
    <row r="66" ht="15.0" customHeight="true">
      <c r="A66" s="11" t="n">
        <v>7.0</v>
      </c>
      <c r="B66" s="10">
        <f>"Der Kunde möchte Weißkohl auf seinem "&amp;"Lahmacun"</f>
      </c>
      <c r="C66" t="s" s="10">
        <v>19</v>
      </c>
    </row>
    <row r="67" ht="15.0" customHeight="true">
      <c r="A67" s="11" t="n">
        <v>8.0</v>
      </c>
      <c r="B67" s="10">
        <f>"Der Kunde hätte gerne "&amp;"Scharfe Sosse"&amp;" auf seinem "&amp;"Lahmacun"</f>
      </c>
      <c r="C67" s="10">
        <f>"Es wird "&amp;"Scharfe Sosse"&amp;" zu dem "&amp;"Lahmacun"&amp;" hinzugefügt."</f>
      </c>
    </row>
    <row r="68" ht="15.0" customHeight="true">
      <c r="A68" s="11" t="n">
        <v>9.0</v>
      </c>
      <c r="B68" s="10">
        <f>"Der Kunde hätte gerne Extras auf seinem "&amp;"Lahmacun"&amp;": "&amp;"Weichkäse"</f>
      </c>
      <c r="C68" t="s" s="10">
        <v>19</v>
      </c>
    </row>
    <row r="69" ht="60.0" customHeight="true">
      <c r="A69" s="11" t="n">
        <v>10.0</v>
      </c>
      <c r="B69" s="10">
        <f><![CDATA["Dem Kunden werden folgende Leistungen  in Rechnung gestellt:
- "&"Lahmacun"&"
- "&"Hähnchen & Kalb"&"
- "&"Weichkäse"]]></f>
      </c>
      <c r="C69" s="10">
        <f>"Der entsprechende Betrag von "&amp;'Data sets'!D29&amp;" EUR wurde vom Kunden beglichen."</f>
      </c>
    </row>
    <row r="70"/>
    <row r="71"/>
    <row r="72">
      <c r="A72" t="s" s="2">
        <v>3</v>
      </c>
      <c r="B72" t="s" s="2">
        <v>38</v>
      </c>
      <c r="D72" t="s" s="22">
        <v>18</v>
      </c>
    </row>
    <row r="73">
      <c r="A73" t="s" s="3">
        <v>5</v>
      </c>
      <c r="B73" t="s" s="3">
        <v>6</v>
      </c>
      <c r="C73" t="s" s="3">
        <v>7</v>
      </c>
      <c r="D73" t="s" s="6">
        <v>9</v>
      </c>
    </row>
    <row r="74" ht="15.0" customHeight="true">
      <c r="A74" s="11" t="n">
        <v>1.0</v>
      </c>
      <c r="B74" s="10">
        <f>"Kunde fragen welches Produkt er möchte"</f>
      </c>
      <c r="C74" t="s" s="10">
        <v>19</v>
      </c>
    </row>
    <row r="75" ht="15.0" customHeight="true">
      <c r="A75" s="11" t="n">
        <v>2.0</v>
      </c>
      <c r="B75" s="10">
        <f>"Der Kunde entscheidet sich für Produkt "&amp;"Lahmacun"</f>
      </c>
      <c r="C75" t="s" s="10">
        <v>19</v>
      </c>
    </row>
    <row r="76" ht="15.0" customHeight="true">
      <c r="A76" s="11" t="n">
        <v>3.0</v>
      </c>
      <c r="B76" s="10">
        <f>"Der Kunde möchte ein Produkt mit Hauptzutat "&amp;"Falafel"</f>
      </c>
      <c r="C76" s="10">
        <f>"Falafel"&amp;" wird zur Bestellung hinzugefügt"</f>
      </c>
    </row>
    <row r="77" ht="15.0" customHeight="true">
      <c r="A77" s="11" t="n">
        <v>4.0</v>
      </c>
      <c r="B77" s="10">
        <f>"Der Kunde kann Salat nicht leiden"</f>
      </c>
      <c r="C77" t="s" s="10">
        <v>19</v>
      </c>
    </row>
    <row r="78" ht="15.0" customHeight="true">
      <c r="A78" s="11" t="n">
        <v>5.0</v>
      </c>
      <c r="B78" s="10">
        <f>"Der Kunde möchte Rotkohl auf seinem "&amp;"Lahmacun"</f>
      </c>
      <c r="C78" t="s" s="10">
        <v>19</v>
      </c>
    </row>
    <row r="79" ht="15.0" customHeight="true">
      <c r="A79" s="11" t="n">
        <v>6.0</v>
      </c>
      <c r="B79" s="10">
        <f>"Der Kunde kann Tomaten nicht leiden"</f>
      </c>
      <c r="C79" t="s" s="10">
        <v>19</v>
      </c>
    </row>
    <row r="80" ht="15.0" customHeight="true">
      <c r="A80" s="11" t="n">
        <v>7.0</v>
      </c>
      <c r="B80" s="10">
        <f>"Der Kunde verträgt Fruktose nur schlecht"</f>
      </c>
      <c r="C80" t="s" s="10">
        <v>19</v>
      </c>
    </row>
    <row r="81" ht="15.0" customHeight="true">
      <c r="A81" s="11" t="n">
        <v>8.0</v>
      </c>
      <c r="B81" s="10">
        <f>"Der Kunde hätte gerne "&amp;"nichts Scharfes"&amp;" auf seinem "&amp;"Lahmacun"</f>
      </c>
      <c r="C81" s="10">
        <f>"Es wird "&amp;"nichts Scharfes"&amp;" zu dem "&amp;"Lahmacun"&amp;" hinzugefügt."</f>
      </c>
    </row>
    <row r="82" ht="15.0" customHeight="true">
      <c r="A82" s="11" t="n">
        <v>9.0</v>
      </c>
      <c r="B82" s="10">
        <f>"Der Kunde hätte gerne Extras auf seinem "&amp;"Lahmacun"&amp;": "&amp;"ohne Extras"</f>
      </c>
      <c r="C82" t="s" s="10">
        <v>19</v>
      </c>
    </row>
    <row r="83" ht="60.0" customHeight="true">
      <c r="A83" s="11" t="n">
        <v>10.0</v>
      </c>
      <c r="B83" s="10">
        <f>"Dem Kunden werden folgende Leistungen  in Rechnung gestellt:
- "&amp;"Lahmacun"&amp;"
- "&amp;"Falafel"&amp;"
- "&amp;"ohne Extras"</f>
      </c>
      <c r="C83" s="10">
        <f>"Der entsprechende Betrag von "&amp;'Data sets'!D35&amp;" EUR wurde vom Kunden beglichen."</f>
      </c>
    </row>
    <row r="84"/>
    <row r="85"/>
    <row r="86">
      <c r="A86" t="s" s="2">
        <v>3</v>
      </c>
      <c r="B86" t="s" s="2">
        <v>41</v>
      </c>
      <c r="D86" t="s" s="23">
        <v>18</v>
      </c>
    </row>
    <row r="87">
      <c r="A87" t="s" s="3">
        <v>5</v>
      </c>
      <c r="B87" t="s" s="3">
        <v>6</v>
      </c>
      <c r="C87" t="s" s="3">
        <v>7</v>
      </c>
      <c r="D87" t="s" s="6">
        <v>9</v>
      </c>
    </row>
    <row r="88" ht="15.0" customHeight="true">
      <c r="A88" s="11" t="n">
        <v>1.0</v>
      </c>
      <c r="B88" s="10">
        <f>"Kunde fragen welches Produkt er möchte"</f>
      </c>
      <c r="C88" t="s" s="10">
        <v>19</v>
      </c>
    </row>
    <row r="89" ht="15.0" customHeight="true">
      <c r="A89" s="11" t="n">
        <v>2.0</v>
      </c>
      <c r="B89" s="10">
        <f>"Der Kunde entscheidet sich für Produkt "&amp;"Lahmacun"</f>
      </c>
      <c r="C89" t="s" s="10">
        <v>19</v>
      </c>
    </row>
    <row r="90" ht="15.0" customHeight="true">
      <c r="A90" s="11" t="n">
        <v>3.0</v>
      </c>
      <c r="B90" s="10">
        <f>"Der Kunde möchte ein Produkt mit Hauptzutat "&amp;"Falafel"</f>
      </c>
      <c r="C90" s="10">
        <f>"Falafel"&amp;" wird zur Bestellung hinzugefügt"</f>
      </c>
    </row>
    <row r="91" ht="15.0" customHeight="true">
      <c r="A91" s="11" t="n">
        <v>4.0</v>
      </c>
      <c r="B91" s="10">
        <f>"Der Kunde kann Salat nicht leiden"</f>
      </c>
      <c r="C91" t="s" s="10">
        <v>19</v>
      </c>
    </row>
    <row r="92" ht="15.0" customHeight="true">
      <c r="A92" s="11" t="n">
        <v>5.0</v>
      </c>
      <c r="B92" s="10">
        <f>"Der Kunde möchte Rotkohl auf seinem "&amp;"Lahmacun"</f>
      </c>
      <c r="C92" t="s" s="10">
        <v>19</v>
      </c>
    </row>
    <row r="93" ht="15.0" customHeight="true">
      <c r="A93" s="11" t="n">
        <v>6.0</v>
      </c>
      <c r="B93" s="10">
        <f>"Der Kunde möchte Tomaten auf seinem "&amp;"Lahmacun"</f>
      </c>
      <c r="C93" t="s" s="10">
        <v>19</v>
      </c>
    </row>
    <row r="94" ht="15.0" customHeight="true">
      <c r="A94" s="11" t="n">
        <v>7.0</v>
      </c>
      <c r="B94" s="10">
        <f>"Der Kunde verträgt Fruktose nur schlecht"</f>
      </c>
      <c r="C94" t="s" s="10">
        <v>19</v>
      </c>
    </row>
    <row r="95" ht="15.0" customHeight="true">
      <c r="A95" s="11" t="n">
        <v>8.0</v>
      </c>
      <c r="B95" s="10">
        <f>"Der Kunde hätte gerne "&amp;"Extra viel Scharf"&amp;" auf seinem "&amp;"Lahmacun"</f>
      </c>
      <c r="C95" s="10">
        <f>"Es wird "&amp;"Extra viel Scharf"&amp;" zu dem "&amp;"Lahmacun"&amp;" hinzugefügt."</f>
      </c>
    </row>
    <row r="96" ht="15.0" customHeight="true">
      <c r="A96" s="11" t="n">
        <v>9.0</v>
      </c>
      <c r="B96" s="10">
        <f>"Der Kunde hätte gerne Extras auf seinem "&amp;"Lahmacun"&amp;": "&amp;"ohne Extras"</f>
      </c>
      <c r="C96" t="s" s="10">
        <v>19</v>
      </c>
    </row>
    <row r="97" ht="60.0" customHeight="true">
      <c r="A97" s="11" t="n">
        <v>10.0</v>
      </c>
      <c r="B97" s="10">
        <f>"Dem Kunden werden folgende Leistungen  in Rechnung gestellt:
- "&amp;"Lahmacun"&amp;"
- "&amp;"Falafel"&amp;"
- "&amp;"ohne Extras"</f>
      </c>
      <c r="C97" s="10">
        <f>"Der entsprechende Betrag von "&amp;'Data sets'!D41&amp;" EUR wurde vom Kunden beglichen."</f>
      </c>
    </row>
    <row r="98"/>
    <row r="99"/>
    <row r="100">
      <c r="A100" t="s" s="2">
        <v>3</v>
      </c>
      <c r="B100" t="s" s="2">
        <v>43</v>
      </c>
      <c r="D100" t="s" s="24">
        <v>18</v>
      </c>
    </row>
    <row r="101">
      <c r="A101" t="s" s="3">
        <v>5</v>
      </c>
      <c r="B101" t="s" s="3">
        <v>6</v>
      </c>
      <c r="C101" t="s" s="3">
        <v>7</v>
      </c>
      <c r="D101" t="s" s="6">
        <v>9</v>
      </c>
    </row>
    <row r="102" ht="15.0" customHeight="true">
      <c r="A102" s="11" t="n">
        <v>1.0</v>
      </c>
      <c r="B102" s="10">
        <f>"Kunde fragen welches Produkt er möchte"</f>
      </c>
      <c r="C102" t="s" s="10">
        <v>19</v>
      </c>
    </row>
    <row r="103" ht="15.0" customHeight="true">
      <c r="A103" s="11" t="n">
        <v>2.0</v>
      </c>
      <c r="B103" s="10">
        <f>"Der Kunde entscheidet sich für Produkt "&amp;"Lahmacun"</f>
      </c>
      <c r="C103" t="s" s="10">
        <v>19</v>
      </c>
    </row>
    <row r="104" ht="15.0" customHeight="true">
      <c r="A104" s="11" t="n">
        <v>3.0</v>
      </c>
      <c r="B104" s="10">
        <f>"Der Kunde möchte ein Produkt mit Hauptzutat "&amp;"Falafel"</f>
      </c>
      <c r="C104" s="10">
        <f>"Falafel"&amp;" wird zur Bestellung hinzugefügt"</f>
      </c>
    </row>
    <row r="105" ht="15.0" customHeight="true">
      <c r="A105" s="11" t="n">
        <v>4.0</v>
      </c>
      <c r="B105" s="10">
        <f>"Der Kunde kann Salat nicht leiden"</f>
      </c>
      <c r="C105" t="s" s="10">
        <v>19</v>
      </c>
    </row>
    <row r="106" ht="15.0" customHeight="true">
      <c r="A106" s="11" t="n">
        <v>5.0</v>
      </c>
      <c r="B106" s="10">
        <f>"Der Kunde möchte Rotkohl auf seinem "&amp;"Lahmacun"</f>
      </c>
      <c r="C106" t="s" s="10">
        <v>19</v>
      </c>
    </row>
    <row r="107" ht="15.0" customHeight="true">
      <c r="A107" s="11" t="n">
        <v>6.0</v>
      </c>
      <c r="B107" s="10">
        <f>"Der Kunde möchte Tomaten auf seinem "&amp;"Lahmacun"</f>
      </c>
      <c r="C107" t="s" s="10">
        <v>19</v>
      </c>
    </row>
    <row r="108" ht="15.0" customHeight="true">
      <c r="A108" s="11" t="n">
        <v>7.0</v>
      </c>
      <c r="B108" s="10">
        <f>"Der Kunde möchte Weißkohl auf seinem "&amp;"Lahmacun"</f>
      </c>
      <c r="C108" t="s" s="10">
        <v>19</v>
      </c>
    </row>
    <row r="109" ht="15.0" customHeight="true">
      <c r="A109" s="11" t="n">
        <v>8.0</v>
      </c>
      <c r="B109" s="10">
        <f>"Der Kunde hätte gerne "&amp;"Bisschen Scharf"&amp;" auf seinem "&amp;"Lahmacun"</f>
      </c>
      <c r="C109" s="10">
        <f>"Es wird "&amp;"Bisschen Scharf"&amp;" zu dem "&amp;"Lahmacun"&amp;" hinzugefügt."</f>
      </c>
    </row>
    <row r="110" ht="15.0" customHeight="true">
      <c r="A110" s="11" t="n">
        <v>9.0</v>
      </c>
      <c r="B110" s="10">
        <f>"Der Kunde hätte gerne Extras auf seinem "&amp;"Lahmacun"&amp;": "&amp;"Weichkäse"</f>
      </c>
      <c r="C110" t="s" s="10">
        <v>19</v>
      </c>
    </row>
    <row r="111" ht="60.0" customHeight="true">
      <c r="A111" s="11" t="n">
        <v>10.0</v>
      </c>
      <c r="B111" s="10">
        <f>"Dem Kunden werden folgende Leistungen  in Rechnung gestellt:
- "&amp;"Lahmacun"&amp;"
- "&amp;"Falafel"&amp;"
- "&amp;"Weichkäse"</f>
      </c>
      <c r="C111" s="10">
        <f>"Der entsprechende Betrag von "&amp;'Data sets'!D47&amp;" EUR wurde vom Kunden beglichen."</f>
      </c>
    </row>
    <row r="112"/>
    <row r="113"/>
    <row r="114">
      <c r="A114" t="s" s="2">
        <v>3</v>
      </c>
      <c r="B114" t="s" s="2">
        <v>45</v>
      </c>
      <c r="D114" t="s" s="25">
        <v>18</v>
      </c>
    </row>
    <row r="115">
      <c r="A115" t="s" s="3">
        <v>5</v>
      </c>
      <c r="B115" t="s" s="3">
        <v>6</v>
      </c>
      <c r="C115" t="s" s="3">
        <v>7</v>
      </c>
      <c r="D115" t="s" s="6">
        <v>9</v>
      </c>
    </row>
    <row r="116" ht="15.0" customHeight="true">
      <c r="A116" s="11" t="n">
        <v>1.0</v>
      </c>
      <c r="B116" s="10">
        <f>"Kunde fragen welches Produkt er möchte"</f>
      </c>
      <c r="C116" t="s" s="10">
        <v>19</v>
      </c>
    </row>
    <row r="117" ht="15.0" customHeight="true">
      <c r="A117" s="11" t="n">
        <v>2.0</v>
      </c>
      <c r="B117" s="10">
        <f>"Der Kunde entscheidet sich für Produkt "&amp;"Lahmacun"</f>
      </c>
      <c r="C117" t="s" s="10">
        <v>19</v>
      </c>
    </row>
    <row r="118" ht="15.0" customHeight="true">
      <c r="A118" s="11" t="n">
        <v>3.0</v>
      </c>
      <c r="B118" s="10">
        <f>"Der Kunde möchte ein Produkt mit Hauptzutat "&amp;"Falafel"</f>
      </c>
      <c r="C118" s="10">
        <f>"Falafel"&amp;" wird zur Bestellung hinzugefügt"</f>
      </c>
    </row>
    <row r="119" ht="15.0" customHeight="true">
      <c r="A119" s="11" t="n">
        <v>4.0</v>
      </c>
      <c r="B119" s="10">
        <f>"Der Kunde kann Salat nicht leiden"</f>
      </c>
      <c r="C119" t="s" s="10">
        <v>19</v>
      </c>
    </row>
    <row r="120" ht="15.0" customHeight="true">
      <c r="A120" s="11" t="n">
        <v>5.0</v>
      </c>
      <c r="B120" s="10">
        <f>"Der Kunde möchte Rotkohl auf seinem "&amp;"Lahmacun"</f>
      </c>
      <c r="C120" t="s" s="10">
        <v>19</v>
      </c>
    </row>
    <row r="121" ht="15.0" customHeight="true">
      <c r="A121" s="11" t="n">
        <v>6.0</v>
      </c>
      <c r="B121" s="10">
        <f>"Der Kunde kann Tomaten nicht leiden"</f>
      </c>
      <c r="C121" t="s" s="10">
        <v>19</v>
      </c>
    </row>
    <row r="122" ht="15.0" customHeight="true">
      <c r="A122" s="11" t="n">
        <v>7.0</v>
      </c>
      <c r="B122" s="10">
        <f>"Der Kunde möchte Weißkohl auf seinem "&amp;"Lahmacun"</f>
      </c>
      <c r="C122" t="s" s="10">
        <v>19</v>
      </c>
    </row>
    <row r="123" ht="15.0" customHeight="true">
      <c r="A123" s="11" t="n">
        <v>8.0</v>
      </c>
      <c r="B123" s="10">
        <f>"Der Kunde hätte gerne "&amp;"Scharfe Sosse"&amp;" auf seinem "&amp;"Lahmacun"</f>
      </c>
      <c r="C123" s="10">
        <f>"Es wird "&amp;"Scharfe Sosse"&amp;" zu dem "&amp;"Lahmacun"&amp;" hinzugefügt."</f>
      </c>
    </row>
    <row r="124" ht="15.0" customHeight="true">
      <c r="A124" s="11" t="n">
        <v>9.0</v>
      </c>
      <c r="B124" s="10">
        <f>"Der Kunde hätte gerne Extras auf seinem "&amp;"Lahmacun"&amp;": "&amp;"Weichkäse"</f>
      </c>
      <c r="C124" t="s" s="10">
        <v>19</v>
      </c>
    </row>
    <row r="125" ht="60.0" customHeight="true">
      <c r="A125" s="11" t="n">
        <v>10.0</v>
      </c>
      <c r="B125" s="10">
        <f>"Dem Kunden werden folgende Leistungen  in Rechnung gestellt:
- "&amp;"Lahmacun"&amp;"
- "&amp;"Falafel"&amp;"
- "&amp;"Weichkäse"</f>
      </c>
      <c r="C125" s="10">
        <f>"Der entsprechende Betrag von "&amp;'Data sets'!D53&amp;" EUR wurde vom Kunden beglichen."</f>
      </c>
    </row>
    <row r="126"/>
    <row r="127"/>
    <row r="128">
      <c r="A128" t="s" s="2">
        <v>3</v>
      </c>
      <c r="B128" t="s" s="2">
        <v>47</v>
      </c>
      <c r="D128" t="s" s="26">
        <v>18</v>
      </c>
    </row>
    <row r="129">
      <c r="A129" t="s" s="3">
        <v>5</v>
      </c>
      <c r="B129" t="s" s="3">
        <v>6</v>
      </c>
      <c r="C129" t="s" s="3">
        <v>7</v>
      </c>
      <c r="D129" t="s" s="6">
        <v>9</v>
      </c>
    </row>
    <row r="130" ht="15.0" customHeight="true">
      <c r="A130" s="11" t="n">
        <v>1.0</v>
      </c>
      <c r="B130" s="10">
        <f>"Kunde fragen welches Produkt er möchte"</f>
      </c>
      <c r="C130" t="s" s="10">
        <v>19</v>
      </c>
    </row>
    <row r="131" ht="15.0" customHeight="true">
      <c r="A131" s="11" t="n">
        <v>2.0</v>
      </c>
      <c r="B131" s="10">
        <f>"Der Kunde entscheidet sich für Produkt "&amp;"Lahmacun"</f>
      </c>
      <c r="C131" t="s" s="10">
        <v>19</v>
      </c>
    </row>
    <row r="132" ht="15.0" customHeight="true">
      <c r="A132" s="11" t="n">
        <v>3.0</v>
      </c>
      <c r="B132" s="10">
        <f>"Der Kunde möchte ein Produkt mit Hauptzutat "&amp;"Falafel"</f>
      </c>
      <c r="C132" s="10">
        <f>"Falafel"&amp;" wird zur Bestellung hinzugefügt"</f>
      </c>
    </row>
    <row r="133" ht="15.0" customHeight="true">
      <c r="A133" s="11" t="n">
        <v>4.0</v>
      </c>
      <c r="B133" s="10">
        <f>"Der Kunde möchte Salat auf seinem "&amp;"Lahmacun"</f>
      </c>
      <c r="C133" t="s" s="10">
        <v>19</v>
      </c>
    </row>
    <row r="134" ht="15.0" customHeight="true">
      <c r="A134" s="11" t="n">
        <v>5.0</v>
      </c>
      <c r="B134" s="10">
        <f>"Der Kunde verträgt Fruktose nur schlecht"</f>
      </c>
      <c r="C134" t="s" s="10">
        <v>19</v>
      </c>
    </row>
    <row r="135" ht="15.0" customHeight="true">
      <c r="A135" s="11" t="n">
        <v>6.0</v>
      </c>
      <c r="B135" s="10">
        <f>"Der Kunde kann Tomaten nicht leiden"</f>
      </c>
      <c r="C135" t="s" s="10">
        <v>19</v>
      </c>
    </row>
    <row r="136" ht="15.0" customHeight="true">
      <c r="A136" s="11" t="n">
        <v>7.0</v>
      </c>
      <c r="B136" s="10">
        <f>"Der Kunde verträgt Fruktose nur schlecht"</f>
      </c>
      <c r="C136" t="s" s="10">
        <v>19</v>
      </c>
    </row>
    <row r="137" ht="15.0" customHeight="true">
      <c r="A137" s="11" t="n">
        <v>8.0</v>
      </c>
      <c r="B137" s="10">
        <f>"Der Kunde hätte gerne "&amp;"Extra viel Scharf"&amp;" auf seinem "&amp;"Lahmacun"</f>
      </c>
      <c r="C137" s="10">
        <f>"Es wird "&amp;"Extra viel Scharf"&amp;" zu dem "&amp;"Lahmacun"&amp;" hinzugefügt."</f>
      </c>
    </row>
    <row r="138" ht="15.0" customHeight="true">
      <c r="A138" s="11" t="n">
        <v>9.0</v>
      </c>
      <c r="B138" s="10">
        <f>"Der Kunde hätte gerne Extras auf seinem "&amp;"Lahmacun"&amp;": "&amp;"ohne Extras"</f>
      </c>
      <c r="C138" t="s" s="10">
        <v>19</v>
      </c>
    </row>
    <row r="139" ht="60.0" customHeight="true">
      <c r="A139" s="11" t="n">
        <v>10.0</v>
      </c>
      <c r="B139" s="10">
        <f>"Dem Kunden werden folgende Leistungen  in Rechnung gestellt:
- "&amp;"Lahmacun"&amp;"
- "&amp;"Falafel"&amp;"
- "&amp;"ohne Extras"</f>
      </c>
      <c r="C139" s="10">
        <f>"Der entsprechende Betrag von "&amp;'Data sets'!D59&amp;" EUR wurde vom Kunden beglichen."</f>
      </c>
    </row>
    <row r="140"/>
    <row r="141"/>
    <row r="142">
      <c r="A142" t="s" s="2">
        <v>3</v>
      </c>
      <c r="B142" t="s" s="2">
        <v>49</v>
      </c>
      <c r="D142" t="s" s="27">
        <v>18</v>
      </c>
    </row>
    <row r="143">
      <c r="A143" t="s" s="3">
        <v>5</v>
      </c>
      <c r="B143" t="s" s="3">
        <v>6</v>
      </c>
      <c r="C143" t="s" s="3">
        <v>7</v>
      </c>
      <c r="D143" t="s" s="6">
        <v>9</v>
      </c>
    </row>
    <row r="144" ht="15.0" customHeight="true">
      <c r="A144" s="11" t="n">
        <v>1.0</v>
      </c>
      <c r="B144" s="10">
        <f>"Kunde fragen welches Produkt er möchte"</f>
      </c>
      <c r="C144" t="s" s="10">
        <v>19</v>
      </c>
    </row>
    <row r="145" ht="15.0" customHeight="true">
      <c r="A145" s="11" t="n">
        <v>2.0</v>
      </c>
      <c r="B145" s="10">
        <f>"Der Kunde entscheidet sich für Produkt "&amp;"Lahmacun"</f>
      </c>
      <c r="C145" t="s" s="10">
        <v>19</v>
      </c>
    </row>
    <row r="146" ht="15.0" customHeight="true">
      <c r="A146" s="11" t="n">
        <v>3.0</v>
      </c>
      <c r="B146" s="10">
        <f>"Der Kunde möchte ein Produkt mit Hauptzutat "&amp;"Falafel"</f>
      </c>
      <c r="C146" s="10">
        <f>"Falafel"&amp;" wird zur Bestellung hinzugefügt"</f>
      </c>
    </row>
    <row r="147" ht="15.0" customHeight="true">
      <c r="A147" s="11" t="n">
        <v>4.0</v>
      </c>
      <c r="B147" s="10">
        <f>"Der Kunde möchte Salat auf seinem "&amp;"Lahmacun"</f>
      </c>
      <c r="C147" t="s" s="10">
        <v>19</v>
      </c>
    </row>
    <row r="148" ht="15.0" customHeight="true">
      <c r="A148" s="11" t="n">
        <v>5.0</v>
      </c>
      <c r="B148" s="10">
        <f>"Der Kunde möchte Rotkohl auf seinem "&amp;"Lahmacun"</f>
      </c>
      <c r="C148" t="s" s="10">
        <v>19</v>
      </c>
    </row>
    <row r="149" ht="15.0" customHeight="true">
      <c r="A149" s="11" t="n">
        <v>6.0</v>
      </c>
      <c r="B149" s="10">
        <f>"Der Kunde kann Tomaten nicht leiden"</f>
      </c>
      <c r="C149" t="s" s="10">
        <v>19</v>
      </c>
    </row>
    <row r="150" ht="15.0" customHeight="true">
      <c r="A150" s="11" t="n">
        <v>7.0</v>
      </c>
      <c r="B150" s="10">
        <f>"Der Kunde verträgt Fruktose nur schlecht"</f>
      </c>
      <c r="C150" t="s" s="10">
        <v>19</v>
      </c>
    </row>
    <row r="151" ht="15.0" customHeight="true">
      <c r="A151" s="11" t="n">
        <v>8.0</v>
      </c>
      <c r="B151" s="10">
        <f>"Der Kunde hätte gerne "&amp;"Scharfe Sosse"&amp;" auf seinem "&amp;"Lahmacun"</f>
      </c>
      <c r="C151" s="10">
        <f>"Es wird "&amp;"Scharfe Sosse"&amp;" zu dem "&amp;"Lahmacun"&amp;" hinzugefügt."</f>
      </c>
    </row>
    <row r="152" ht="15.0" customHeight="true">
      <c r="A152" s="11" t="n">
        <v>9.0</v>
      </c>
      <c r="B152" s="10">
        <f>"Der Kunde hätte gerne Extras auf seinem "&amp;"Lahmacun"&amp;": "&amp;"Weichkäse"</f>
      </c>
      <c r="C152" t="s" s="10">
        <v>19</v>
      </c>
    </row>
    <row r="153" ht="60.0" customHeight="true">
      <c r="A153" s="11" t="n">
        <v>10.0</v>
      </c>
      <c r="B153" s="10">
        <f>"Dem Kunden werden folgende Leistungen  in Rechnung gestellt:
- "&amp;"Lahmacun"&amp;"
- "&amp;"Falafel"&amp;"
- "&amp;"Weichkäse"</f>
      </c>
      <c r="C153" s="10">
        <f>"Der entsprechende Betrag von "&amp;'Data sets'!D65&amp;" EUR wurde vom Kunden beglichen."</f>
      </c>
    </row>
    <row r="154"/>
    <row r="155"/>
    <row r="156">
      <c r="A156" t="s" s="2">
        <v>3</v>
      </c>
      <c r="B156" t="s" s="2">
        <v>51</v>
      </c>
      <c r="D156" t="s" s="28">
        <v>18</v>
      </c>
    </row>
    <row r="157">
      <c r="A157" t="s" s="3">
        <v>5</v>
      </c>
      <c r="B157" t="s" s="3">
        <v>6</v>
      </c>
      <c r="C157" t="s" s="3">
        <v>7</v>
      </c>
      <c r="D157" t="s" s="6">
        <v>9</v>
      </c>
    </row>
    <row r="158" ht="15.0" customHeight="true">
      <c r="A158" s="11" t="n">
        <v>1.0</v>
      </c>
      <c r="B158" s="10">
        <f>"Kunde fragen welches Produkt er möchte"</f>
      </c>
      <c r="C158" t="s" s="10">
        <v>19</v>
      </c>
    </row>
    <row r="159" ht="15.0" customHeight="true">
      <c r="A159" s="11" t="n">
        <v>2.0</v>
      </c>
      <c r="B159" s="10">
        <f>"Der Kunde entscheidet sich für Produkt "&amp;"Lahmacun"</f>
      </c>
      <c r="C159" t="s" s="10">
        <v>19</v>
      </c>
    </row>
    <row r="160" ht="15.0" customHeight="true">
      <c r="A160" s="11" t="n">
        <v>3.0</v>
      </c>
      <c r="B160" s="10">
        <f>"Der Kunde möchte ein Produkt mit Hauptzutat "&amp;"Falafel"</f>
      </c>
      <c r="C160" s="10">
        <f>"Falafel"&amp;" wird zur Bestellung hinzugefügt"</f>
      </c>
    </row>
    <row r="161" ht="15.0" customHeight="true">
      <c r="A161" s="11" t="n">
        <v>4.0</v>
      </c>
      <c r="B161" s="10">
        <f>"Der Kunde möchte Salat auf seinem "&amp;"Lahmacun"</f>
      </c>
      <c r="C161" t="s" s="10">
        <v>19</v>
      </c>
    </row>
    <row r="162" ht="15.0" customHeight="true">
      <c r="A162" s="11" t="n">
        <v>5.0</v>
      </c>
      <c r="B162" s="10">
        <f>"Der Kunde möchte Rotkohl auf seinem "&amp;"Lahmacun"</f>
      </c>
      <c r="C162" t="s" s="10">
        <v>19</v>
      </c>
    </row>
    <row r="163" ht="15.0" customHeight="true">
      <c r="A163" s="11" t="n">
        <v>6.0</v>
      </c>
      <c r="B163" s="10">
        <f>"Der Kunde möchte Tomaten auf seinem "&amp;"Lahmacun"</f>
      </c>
      <c r="C163" t="s" s="10">
        <v>19</v>
      </c>
    </row>
    <row r="164" ht="15.0" customHeight="true">
      <c r="A164" s="11" t="n">
        <v>7.0</v>
      </c>
      <c r="B164" s="10">
        <f>"Der Kunde verträgt Fruktose nur schlecht"</f>
      </c>
      <c r="C164" t="s" s="10">
        <v>19</v>
      </c>
    </row>
    <row r="165" ht="15.0" customHeight="true">
      <c r="A165" s="11" t="n">
        <v>8.0</v>
      </c>
      <c r="B165" s="10">
        <f>"Der Kunde hätte gerne "&amp;"Bisschen Scharf"&amp;" auf seinem "&amp;"Lahmacun"</f>
      </c>
      <c r="C165" s="10">
        <f>"Es wird "&amp;"Bisschen Scharf"&amp;" zu dem "&amp;"Lahmacun"&amp;" hinzugefügt."</f>
      </c>
    </row>
    <row r="166" ht="15.0" customHeight="true">
      <c r="A166" s="11" t="n">
        <v>9.0</v>
      </c>
      <c r="B166" s="10">
        <f>"Der Kunde hätte gerne Extras auf seinem "&amp;"Lahmacun"&amp;": "&amp;"Weichkäse"</f>
      </c>
      <c r="C166" t="s" s="10">
        <v>19</v>
      </c>
    </row>
    <row r="167" ht="60.0" customHeight="true">
      <c r="A167" s="11" t="n">
        <v>10.0</v>
      </c>
      <c r="B167" s="10">
        <f>"Dem Kunden werden folgende Leistungen  in Rechnung gestellt:
- "&amp;"Lahmacun"&amp;"
- "&amp;"Falafel"&amp;"
- "&amp;"Weichkäse"</f>
      </c>
      <c r="C167" s="10">
        <f>"Der entsprechende Betrag von "&amp;'Data sets'!D71&amp;" EUR wurde vom Kunden beglichen."</f>
      </c>
    </row>
    <row r="168"/>
    <row r="169"/>
    <row r="170">
      <c r="A170" t="s" s="2">
        <v>3</v>
      </c>
      <c r="B170" t="s" s="2">
        <v>53</v>
      </c>
      <c r="D170" t="s" s="29">
        <v>18</v>
      </c>
    </row>
    <row r="171">
      <c r="A171" t="s" s="3">
        <v>5</v>
      </c>
      <c r="B171" t="s" s="3">
        <v>6</v>
      </c>
      <c r="C171" t="s" s="3">
        <v>7</v>
      </c>
      <c r="D171" t="s" s="6">
        <v>9</v>
      </c>
    </row>
    <row r="172" ht="15.0" customHeight="true">
      <c r="A172" s="11" t="n">
        <v>1.0</v>
      </c>
      <c r="B172" s="10">
        <f>"Kunde fragen welches Produkt er möchte"</f>
      </c>
      <c r="C172" t="s" s="10">
        <v>19</v>
      </c>
    </row>
    <row r="173" ht="15.0" customHeight="true">
      <c r="A173" s="11" t="n">
        <v>2.0</v>
      </c>
      <c r="B173" s="10">
        <f>"Der Kunde entscheidet sich für Produkt "&amp;"Lahmacun"</f>
      </c>
      <c r="C173" t="s" s="10">
        <v>19</v>
      </c>
    </row>
    <row r="174" ht="15.0" customHeight="true">
      <c r="A174" s="11" t="n">
        <v>3.0</v>
      </c>
      <c r="B174" s="10">
        <f>"Der Kunde möchte ein Produkt mit Hauptzutat "&amp;"Falafel"</f>
      </c>
      <c r="C174" s="10">
        <f>"Falafel"&amp;" wird zur Bestellung hinzugefügt"</f>
      </c>
    </row>
    <row r="175" ht="15.0" customHeight="true">
      <c r="A175" s="11" t="n">
        <v>4.0</v>
      </c>
      <c r="B175" s="10">
        <f>"Der Kunde möchte Salat auf seinem "&amp;"Lahmacun"</f>
      </c>
      <c r="C175" t="s" s="10">
        <v>19</v>
      </c>
    </row>
    <row r="176" ht="15.0" customHeight="true">
      <c r="A176" s="11" t="n">
        <v>5.0</v>
      </c>
      <c r="B176" s="10">
        <f>"Der Kunde möchte Rotkohl auf seinem "&amp;"Lahmacun"</f>
      </c>
      <c r="C176" t="s" s="10">
        <v>19</v>
      </c>
    </row>
    <row r="177" ht="15.0" customHeight="true">
      <c r="A177" s="11" t="n">
        <v>6.0</v>
      </c>
      <c r="B177" s="10">
        <f>"Der Kunde möchte Tomaten auf seinem "&amp;"Lahmacun"</f>
      </c>
      <c r="C177" t="s" s="10">
        <v>19</v>
      </c>
    </row>
    <row r="178" ht="15.0" customHeight="true">
      <c r="A178" s="11" t="n">
        <v>7.0</v>
      </c>
      <c r="B178" s="10">
        <f>"Der Kunde möchte Weißkohl auf seinem "&amp;"Lahmacun"</f>
      </c>
      <c r="C178" t="s" s="10">
        <v>19</v>
      </c>
    </row>
    <row r="179" ht="15.0" customHeight="true">
      <c r="A179" s="11" t="n">
        <v>8.0</v>
      </c>
      <c r="B179" s="10">
        <f>"Der Kunde hätte gerne "&amp;"Extra viel Scharf"&amp;" auf seinem "&amp;"Lahmacun"</f>
      </c>
      <c r="C179" s="10">
        <f>"Es wird "&amp;"Extra viel Scharf"&amp;" zu dem "&amp;"Lahmacun"&amp;" hinzugefügt."</f>
      </c>
    </row>
    <row r="180" ht="15.0" customHeight="true">
      <c r="A180" s="11" t="n">
        <v>9.0</v>
      </c>
      <c r="B180" s="10">
        <f>"Der Kunde hätte gerne Extras auf seinem "&amp;"Lahmacun"&amp;": "&amp;"ohne Extras"</f>
      </c>
      <c r="C180" t="s" s="10">
        <v>19</v>
      </c>
    </row>
    <row r="181" ht="60.0" customHeight="true">
      <c r="A181" s="11" t="n">
        <v>10.0</v>
      </c>
      <c r="B181" s="10">
        <f>"Dem Kunden werden folgende Leistungen  in Rechnung gestellt:
- "&amp;"Lahmacun"&amp;"
- "&amp;"Falafel"&amp;"
- "&amp;"ohne Extras"</f>
      </c>
      <c r="C181" s="10">
        <f>"Der entsprechende Betrag von "&amp;'Data sets'!D77&amp;" EUR wurde vom Kunden beglichen."</f>
      </c>
    </row>
    <row r="182"/>
    <row r="183"/>
    <row r="184">
      <c r="A184" t="s" s="2">
        <v>3</v>
      </c>
      <c r="B184" t="s" s="2">
        <v>55</v>
      </c>
      <c r="D184" t="s" s="30">
        <v>18</v>
      </c>
    </row>
    <row r="185">
      <c r="A185" t="s" s="3">
        <v>5</v>
      </c>
      <c r="B185" t="s" s="3">
        <v>6</v>
      </c>
      <c r="C185" t="s" s="3">
        <v>7</v>
      </c>
      <c r="D185" t="s" s="6">
        <v>9</v>
      </c>
    </row>
    <row r="186" ht="15.0" customHeight="true">
      <c r="A186" s="11" t="n">
        <v>1.0</v>
      </c>
      <c r="B186" s="10">
        <f>"Kunde fragen welches Produkt er möchte"</f>
      </c>
      <c r="C186" t="s" s="10">
        <v>19</v>
      </c>
    </row>
    <row r="187" ht="15.0" customHeight="true">
      <c r="A187" s="11" t="n">
        <v>2.0</v>
      </c>
      <c r="B187" s="10">
        <f>"Der Kunde entscheidet sich für Produkt "&amp;"Lahmacun"</f>
      </c>
      <c r="C187" t="s" s="10">
        <v>19</v>
      </c>
    </row>
    <row r="188" ht="15.0" customHeight="true">
      <c r="A188" s="11" t="n">
        <v>3.0</v>
      </c>
      <c r="B188" s="10">
        <f>"Der Kunde möchte ein Produkt mit Hauptzutat "&amp;"Falafel"</f>
      </c>
      <c r="C188" s="10">
        <f>"Falafel"&amp;" wird zur Bestellung hinzugefügt"</f>
      </c>
    </row>
    <row r="189" ht="15.0" customHeight="true">
      <c r="A189" s="11" t="n">
        <v>4.0</v>
      </c>
      <c r="B189" s="10">
        <f>"Der Kunde möchte Salat auf seinem "&amp;"Lahmacun"</f>
      </c>
      <c r="C189" t="s" s="10">
        <v>19</v>
      </c>
    </row>
    <row r="190" ht="15.0" customHeight="true">
      <c r="A190" s="11" t="n">
        <v>5.0</v>
      </c>
      <c r="B190" s="10">
        <f>"Der Kunde verträgt Fruktose nur schlecht"</f>
      </c>
      <c r="C190" t="s" s="10">
        <v>19</v>
      </c>
    </row>
    <row r="191" ht="15.0" customHeight="true">
      <c r="A191" s="11" t="n">
        <v>6.0</v>
      </c>
      <c r="B191" s="10">
        <f>"Der Kunde möchte Tomaten auf seinem "&amp;"Lahmacun"</f>
      </c>
      <c r="C191" t="s" s="10">
        <v>19</v>
      </c>
    </row>
    <row r="192" ht="15.0" customHeight="true">
      <c r="A192" s="11" t="n">
        <v>7.0</v>
      </c>
      <c r="B192" s="10">
        <f>"Der Kunde verträgt Fruktose nur schlecht"</f>
      </c>
      <c r="C192" t="s" s="10">
        <v>19</v>
      </c>
    </row>
    <row r="193" ht="15.0" customHeight="true">
      <c r="A193" s="11" t="n">
        <v>8.0</v>
      </c>
      <c r="B193" s="10">
        <f>"Der Kunde hätte gerne "&amp;"nichts Scharfes"&amp;" auf seinem "&amp;"Lahmacun"</f>
      </c>
      <c r="C193" s="10">
        <f>"Es wird "&amp;"nichts Scharfes"&amp;" zu dem "&amp;"Lahmacun"&amp;" hinzugefügt."</f>
      </c>
    </row>
    <row r="194" ht="15.0" customHeight="true">
      <c r="A194" s="11" t="n">
        <v>9.0</v>
      </c>
      <c r="B194" s="10">
        <f>"Der Kunde hätte gerne Extras auf seinem "&amp;"Lahmacun"&amp;": "&amp;"ohne Extras"</f>
      </c>
      <c r="C194" t="s" s="10">
        <v>19</v>
      </c>
    </row>
    <row r="195" ht="60.0" customHeight="true">
      <c r="A195" s="11" t="n">
        <v>10.0</v>
      </c>
      <c r="B195" s="10">
        <f>"Dem Kunden werden folgende Leistungen  in Rechnung gestellt:
- "&amp;"Lahmacun"&amp;"
- "&amp;"Falafel"&amp;"
- "&amp;"ohne Extras"</f>
      </c>
      <c r="C195" s="10">
        <f>"Der entsprechende Betrag von "&amp;'Data sets'!D83&amp;" EUR wurde vom Kunden beglichen."</f>
      </c>
    </row>
    <row r="196"/>
    <row r="197"/>
    <row r="198">
      <c r="A198" t="s" s="2">
        <v>3</v>
      </c>
      <c r="B198" t="s" s="2">
        <v>57</v>
      </c>
      <c r="D198" t="s" s="31">
        <v>18</v>
      </c>
    </row>
    <row r="199">
      <c r="A199" t="s" s="3">
        <v>5</v>
      </c>
      <c r="B199" t="s" s="3">
        <v>6</v>
      </c>
      <c r="C199" t="s" s="3">
        <v>7</v>
      </c>
      <c r="D199" t="s" s="6">
        <v>9</v>
      </c>
    </row>
    <row r="200" ht="15.0" customHeight="true">
      <c r="A200" s="11" t="n">
        <v>1.0</v>
      </c>
      <c r="B200" s="10">
        <f>"Kunde fragen welches Produkt er möchte"</f>
      </c>
      <c r="C200" t="s" s="10">
        <v>19</v>
      </c>
    </row>
    <row r="201" ht="15.0" customHeight="true">
      <c r="A201" s="11" t="n">
        <v>2.0</v>
      </c>
      <c r="B201" s="10">
        <f>"Der Kunde entscheidet sich für Produkt "&amp;"Lahmacun"</f>
      </c>
      <c r="C201" t="s" s="10">
        <v>19</v>
      </c>
    </row>
    <row r="202" ht="15.0" customHeight="true">
      <c r="A202" s="11" t="n">
        <v>3.0</v>
      </c>
      <c r="B202" s="10">
        <f>"Der Kunde möchte ein Produkt mit Hauptzutat "&amp;"Falafel"</f>
      </c>
      <c r="C202" s="10">
        <f>"Falafel"&amp;" wird zur Bestellung hinzugefügt"</f>
      </c>
    </row>
    <row r="203" ht="15.0" customHeight="true">
      <c r="A203" s="11" t="n">
        <v>4.0</v>
      </c>
      <c r="B203" s="10">
        <f>"Der Kunde möchte Salat auf seinem "&amp;"Lahmacun"</f>
      </c>
      <c r="C203" t="s" s="10">
        <v>19</v>
      </c>
    </row>
    <row r="204" ht="15.0" customHeight="true">
      <c r="A204" s="11" t="n">
        <v>5.0</v>
      </c>
      <c r="B204" s="10">
        <f>"Der Kunde verträgt Fruktose nur schlecht"</f>
      </c>
      <c r="C204" t="s" s="10">
        <v>19</v>
      </c>
    </row>
    <row r="205" ht="15.0" customHeight="true">
      <c r="A205" s="11" t="n">
        <v>6.0</v>
      </c>
      <c r="B205" s="10">
        <f>"Der Kunde möchte Tomaten auf seinem "&amp;"Lahmacun"</f>
      </c>
      <c r="C205" t="s" s="10">
        <v>19</v>
      </c>
    </row>
    <row r="206" ht="15.0" customHeight="true">
      <c r="A206" s="11" t="n">
        <v>7.0</v>
      </c>
      <c r="B206" s="10">
        <f>"Der Kunde möchte Weißkohl auf seinem "&amp;"Lahmacun"</f>
      </c>
      <c r="C206" t="s" s="10">
        <v>19</v>
      </c>
    </row>
    <row r="207" ht="15.0" customHeight="true">
      <c r="A207" s="11" t="n">
        <v>8.0</v>
      </c>
      <c r="B207" s="10">
        <f>"Der Kunde hätte gerne "&amp;"Scharfe Sosse"&amp;" auf seinem "&amp;"Lahmacun"</f>
      </c>
      <c r="C207" s="10">
        <f>"Es wird "&amp;"Scharfe Sosse"&amp;" zu dem "&amp;"Lahmacun"&amp;" hinzugefügt."</f>
      </c>
    </row>
    <row r="208" ht="15.0" customHeight="true">
      <c r="A208" s="11" t="n">
        <v>9.0</v>
      </c>
      <c r="B208" s="10">
        <f>"Der Kunde hätte gerne Extras auf seinem "&amp;"Lahmacun"&amp;": "&amp;"Weichkäse"</f>
      </c>
      <c r="C208" t="s" s="10">
        <v>19</v>
      </c>
    </row>
    <row r="209" ht="60.0" customHeight="true">
      <c r="A209" s="11" t="n">
        <v>10.0</v>
      </c>
      <c r="B209" s="10">
        <f>"Dem Kunden werden folgende Leistungen  in Rechnung gestellt:
- "&amp;"Lahmacun"&amp;"
- "&amp;"Falafel"&amp;"
- "&amp;"Weichkäse"</f>
      </c>
      <c r="C209" s="10">
        <f>"Der entsprechende Betrag von "&amp;'Data sets'!D89&amp;" EUR wurde vom Kunden beglichen."</f>
      </c>
    </row>
    <row r="210"/>
    <row r="211"/>
    <row r="212">
      <c r="A212" t="s" s="2">
        <v>3</v>
      </c>
      <c r="B212" t="s" s="2">
        <v>59</v>
      </c>
      <c r="D212" t="s" s="32">
        <v>18</v>
      </c>
    </row>
    <row r="213">
      <c r="A213" t="s" s="3">
        <v>5</v>
      </c>
      <c r="B213" t="s" s="3">
        <v>6</v>
      </c>
      <c r="C213" t="s" s="3">
        <v>7</v>
      </c>
      <c r="D213" t="s" s="6">
        <v>9</v>
      </c>
    </row>
    <row r="214" ht="15.0" customHeight="true">
      <c r="A214" s="11" t="n">
        <v>1.0</v>
      </c>
      <c r="B214" s="10">
        <f>"Kunde fragen welches Produkt er möchte"</f>
      </c>
      <c r="C214" t="s" s="10">
        <v>19</v>
      </c>
    </row>
    <row r="215" ht="15.0" customHeight="true">
      <c r="A215" s="11" t="n">
        <v>2.0</v>
      </c>
      <c r="B215" s="10">
        <f>"Der Kunde entscheidet sich für Produkt "&amp;"Lahmacun"</f>
      </c>
      <c r="C215" t="s" s="10">
        <v>19</v>
      </c>
    </row>
    <row r="216" ht="15.0" customHeight="true">
      <c r="A216" s="11" t="n">
        <v>3.0</v>
      </c>
      <c r="B216" s="10">
        <f>"Der Kunde möchte ein Produkt mit Hauptzutat "&amp;"Falafel"</f>
      </c>
      <c r="C216" s="10">
        <f>"Falafel"&amp;" wird zur Bestellung hinzugefügt"</f>
      </c>
    </row>
    <row r="217" ht="15.0" customHeight="true">
      <c r="A217" s="11" t="n">
        <v>4.0</v>
      </c>
      <c r="B217" s="10">
        <f>"Der Kunde möchte Salat auf seinem "&amp;"Lahmacun"</f>
      </c>
      <c r="C217" t="s" s="10">
        <v>19</v>
      </c>
    </row>
    <row r="218" ht="15.0" customHeight="true">
      <c r="A218" s="11" t="n">
        <v>5.0</v>
      </c>
      <c r="B218" s="10">
        <f>"Der Kunde verträgt Fruktose nur schlecht"</f>
      </c>
      <c r="C218" t="s" s="10">
        <v>19</v>
      </c>
    </row>
    <row r="219" ht="15.0" customHeight="true">
      <c r="A219" s="11" t="n">
        <v>6.0</v>
      </c>
      <c r="B219" s="10">
        <f>"Der Kunde kann Tomaten nicht leiden"</f>
      </c>
      <c r="C219" t="s" s="10">
        <v>19</v>
      </c>
    </row>
    <row r="220" ht="15.0" customHeight="true">
      <c r="A220" s="11" t="n">
        <v>7.0</v>
      </c>
      <c r="B220" s="10">
        <f>"Der Kunde möchte Weißkohl auf seinem "&amp;"Lahmacun"</f>
      </c>
      <c r="C220" t="s" s="10">
        <v>19</v>
      </c>
    </row>
    <row r="221" ht="15.0" customHeight="true">
      <c r="A221" s="11" t="n">
        <v>8.0</v>
      </c>
      <c r="B221" s="10">
        <f>"Der Kunde hätte gerne "&amp;"Bisschen Scharf"&amp;" auf seinem "&amp;"Lahmacun"</f>
      </c>
      <c r="C221" s="10">
        <f>"Es wird "&amp;"Bisschen Scharf"&amp;" zu dem "&amp;"Lahmacun"&amp;" hinzugefügt."</f>
      </c>
    </row>
    <row r="222" ht="15.0" customHeight="true">
      <c r="A222" s="11" t="n">
        <v>9.0</v>
      </c>
      <c r="B222" s="10">
        <f>"Der Kunde hätte gerne Extras auf seinem "&amp;"Lahmacun"&amp;": "&amp;"Weichkäse"</f>
      </c>
      <c r="C222" t="s" s="10">
        <v>19</v>
      </c>
    </row>
    <row r="223" ht="60.0" customHeight="true">
      <c r="A223" s="11" t="n">
        <v>10.0</v>
      </c>
      <c r="B223" s="10">
        <f>"Dem Kunden werden folgende Leistungen  in Rechnung gestellt:
- "&amp;"Lahmacun"&amp;"
- "&amp;"Falafel"&amp;"
- "&amp;"Weichkäse"</f>
      </c>
      <c r="C223" s="10">
        <f>"Der entsprechende Betrag von "&amp;'Data sets'!D95&amp;" EUR wurde vom Kunden beglichen."</f>
      </c>
    </row>
    <row r="224"/>
    <row r="225"/>
    <row r="226">
      <c r="A226" t="s" s="2">
        <v>3</v>
      </c>
      <c r="B226" t="s" s="2">
        <v>61</v>
      </c>
      <c r="D226" t="s" s="33">
        <v>18</v>
      </c>
    </row>
    <row r="227">
      <c r="A227" t="s" s="3">
        <v>5</v>
      </c>
      <c r="B227" t="s" s="3">
        <v>6</v>
      </c>
      <c r="C227" t="s" s="3">
        <v>7</v>
      </c>
      <c r="D227" t="s" s="6">
        <v>9</v>
      </c>
    </row>
    <row r="228" ht="15.0" customHeight="true">
      <c r="A228" s="11" t="n">
        <v>1.0</v>
      </c>
      <c r="B228" s="10">
        <f>"Kunde fragen welches Produkt er möchte"</f>
      </c>
      <c r="C228" t="s" s="10">
        <v>19</v>
      </c>
    </row>
    <row r="229" ht="15.0" customHeight="true">
      <c r="A229" s="11" t="n">
        <v>2.0</v>
      </c>
      <c r="B229" s="10">
        <f>"Der Kunde entscheidet sich für Produkt "&amp;"Lahmacun"</f>
      </c>
      <c r="C229" t="s" s="10">
        <v>19</v>
      </c>
    </row>
    <row r="230" ht="15.0" customHeight="true">
      <c r="A230" s="11" t="n">
        <v>3.0</v>
      </c>
      <c r="B230" s="10">
        <f>"Der Kunde möchte ein Produkt mit Hauptzutat "&amp;"Falafel"</f>
      </c>
      <c r="C230" s="10">
        <f>"Falafel"&amp;" wird zur Bestellung hinzugefügt"</f>
      </c>
    </row>
    <row r="231" ht="15.0" customHeight="true">
      <c r="A231" s="11" t="n">
        <v>4.0</v>
      </c>
      <c r="B231" s="10">
        <f>"Der Kunde kann Salat nicht leiden"</f>
      </c>
      <c r="C231" t="s" s="10">
        <v>19</v>
      </c>
    </row>
    <row r="232" ht="15.0" customHeight="true">
      <c r="A232" s="11" t="n">
        <v>5.0</v>
      </c>
      <c r="B232" s="10">
        <f>"Der Kunde verträgt Fruktose nur schlecht"</f>
      </c>
      <c r="C232" t="s" s="10">
        <v>19</v>
      </c>
    </row>
    <row r="233" ht="15.0" customHeight="true">
      <c r="A233" s="11" t="n">
        <v>6.0</v>
      </c>
      <c r="B233" s="10">
        <f>"Der Kunde möchte Tomaten auf seinem "&amp;"Lahmacun"</f>
      </c>
      <c r="C233" t="s" s="10">
        <v>19</v>
      </c>
    </row>
    <row r="234" ht="15.0" customHeight="true">
      <c r="A234" s="11" t="n">
        <v>7.0</v>
      </c>
      <c r="B234" s="10">
        <f>"Der Kunde möchte Weißkohl auf seinem "&amp;"Lahmacun"</f>
      </c>
      <c r="C234" t="s" s="10">
        <v>19</v>
      </c>
    </row>
    <row r="235" ht="15.0" customHeight="true">
      <c r="A235" s="11" t="n">
        <v>8.0</v>
      </c>
      <c r="B235" s="10">
        <f>"Der Kunde hätte gerne "&amp;"nichts Scharfes"&amp;" auf seinem "&amp;"Lahmacun"</f>
      </c>
      <c r="C235" s="10">
        <f>"Es wird "&amp;"nichts Scharfes"&amp;" zu dem "&amp;"Lahmacun"&amp;" hinzugefügt."</f>
      </c>
    </row>
    <row r="236" ht="15.0" customHeight="true">
      <c r="A236" s="11" t="n">
        <v>9.0</v>
      </c>
      <c r="B236" s="10">
        <f>"Der Kunde hätte gerne Extras auf seinem "&amp;"Lahmacun"&amp;": "&amp;"ohne Extras"</f>
      </c>
      <c r="C236" t="s" s="10">
        <v>19</v>
      </c>
    </row>
    <row r="237" ht="60.0" customHeight="true">
      <c r="A237" s="11" t="n">
        <v>10.0</v>
      </c>
      <c r="B237" s="10">
        <f>"Dem Kunden werden folgende Leistungen  in Rechnung gestellt:
- "&amp;"Lahmacun"&amp;"
- "&amp;"Falafel"&amp;"
- "&amp;"ohne Extras"</f>
      </c>
      <c r="C237" s="10">
        <f>"Der entsprechende Betrag von "&amp;'Data sets'!D101&amp;" EUR wurde vom Kunden beglichen."</f>
      </c>
    </row>
    <row r="238"/>
    <row r="239"/>
    <row r="240">
      <c r="A240" t="s" s="2">
        <v>3</v>
      </c>
      <c r="B240" t="s" s="2">
        <v>63</v>
      </c>
      <c r="D240" t="s" s="34">
        <v>18</v>
      </c>
    </row>
    <row r="241">
      <c r="A241" t="s" s="3">
        <v>5</v>
      </c>
      <c r="B241" t="s" s="3">
        <v>6</v>
      </c>
      <c r="C241" t="s" s="3">
        <v>7</v>
      </c>
      <c r="D241" t="s" s="6">
        <v>9</v>
      </c>
    </row>
    <row r="242" ht="15.0" customHeight="true">
      <c r="A242" s="11" t="n">
        <v>1.0</v>
      </c>
      <c r="B242" s="10">
        <f>"Kunde fragen welches Produkt er möchte"</f>
      </c>
      <c r="C242" t="s" s="10">
        <v>19</v>
      </c>
    </row>
    <row r="243" ht="15.0" customHeight="true">
      <c r="A243" s="11" t="n">
        <v>2.0</v>
      </c>
      <c r="B243" s="10">
        <f>"Der Kunde entscheidet sich für Produkt "&amp;"Lahmacun"</f>
      </c>
      <c r="C243" t="s" s="10">
        <v>19</v>
      </c>
    </row>
    <row r="244" ht="15.0" customHeight="true">
      <c r="A244" s="11" t="n">
        <v>3.0</v>
      </c>
      <c r="B244" s="10">
        <f>"Der Kunde möchte ein Produkt mit Hauptzutat "&amp;"Falafel"</f>
      </c>
      <c r="C244" s="10">
        <f>"Falafel"&amp;" wird zur Bestellung hinzugefügt"</f>
      </c>
    </row>
    <row r="245" ht="15.0" customHeight="true">
      <c r="A245" s="11" t="n">
        <v>4.0</v>
      </c>
      <c r="B245" s="10">
        <f>"Der Kunde kann Salat nicht leiden"</f>
      </c>
      <c r="C245" t="s" s="10">
        <v>19</v>
      </c>
    </row>
    <row r="246" ht="15.0" customHeight="true">
      <c r="A246" s="11" t="n">
        <v>5.0</v>
      </c>
      <c r="B246" s="10">
        <f>"Der Kunde verträgt Fruktose nur schlecht"</f>
      </c>
      <c r="C246" t="s" s="10">
        <v>19</v>
      </c>
    </row>
    <row r="247" ht="15.0" customHeight="true">
      <c r="A247" s="11" t="n">
        <v>6.0</v>
      </c>
      <c r="B247" s="10">
        <f>"Der Kunde kann Tomaten nicht leiden"</f>
      </c>
      <c r="C247" t="s" s="10">
        <v>19</v>
      </c>
    </row>
    <row r="248" ht="15.0" customHeight="true">
      <c r="A248" s="11" t="n">
        <v>7.0</v>
      </c>
      <c r="B248" s="10">
        <f>"Der Kunde möchte Weißkohl auf seinem "&amp;"Lahmacun"</f>
      </c>
      <c r="C248" t="s" s="10">
        <v>19</v>
      </c>
    </row>
    <row r="249" ht="15.0" customHeight="true">
      <c r="A249" s="11" t="n">
        <v>8.0</v>
      </c>
      <c r="B249" s="10">
        <f>"Der Kunde hätte gerne "&amp;"Extra viel Scharf"&amp;" auf seinem "&amp;"Lahmacun"</f>
      </c>
      <c r="C249" s="10">
        <f>"Es wird "&amp;"Extra viel Scharf"&amp;" zu dem "&amp;"Lahmacun"&amp;" hinzugefügt."</f>
      </c>
    </row>
    <row r="250" ht="15.0" customHeight="true">
      <c r="A250" s="11" t="n">
        <v>9.0</v>
      </c>
      <c r="B250" s="10">
        <f>"Der Kunde hätte gerne Extras auf seinem "&amp;"Lahmacun"&amp;": "&amp;"ohne Extras"</f>
      </c>
      <c r="C250" t="s" s="10">
        <v>19</v>
      </c>
    </row>
    <row r="251" ht="60.0" customHeight="true">
      <c r="A251" s="11" t="n">
        <v>10.0</v>
      </c>
      <c r="B251" s="10">
        <f>"Dem Kunden werden folgende Leistungen  in Rechnung gestellt:
- "&amp;"Lahmacun"&amp;"
- "&amp;"Falafel"&amp;"
- "&amp;"ohne Extras"</f>
      </c>
      <c r="C251" s="10">
        <f>"Der entsprechende Betrag von "&amp;'Data sets'!D107&amp;" EUR wurde vom Kunden beglichen."</f>
      </c>
    </row>
    <row r="252"/>
    <row r="253"/>
    <row r="254">
      <c r="A254" t="s" s="2">
        <v>3</v>
      </c>
      <c r="B254" t="s" s="2">
        <v>65</v>
      </c>
      <c r="D254" t="s" s="35">
        <v>18</v>
      </c>
    </row>
    <row r="255">
      <c r="A255" t="s" s="3">
        <v>5</v>
      </c>
      <c r="B255" t="s" s="3">
        <v>6</v>
      </c>
      <c r="C255" t="s" s="3">
        <v>7</v>
      </c>
      <c r="D255" t="s" s="6">
        <v>9</v>
      </c>
    </row>
    <row r="256" ht="15.0" customHeight="true">
      <c r="A256" s="11" t="n">
        <v>1.0</v>
      </c>
      <c r="B256" s="10">
        <f>"Kunde fragen welches Produkt er möchte"</f>
      </c>
      <c r="C256" t="s" s="10">
        <v>19</v>
      </c>
    </row>
    <row r="257" ht="15.0" customHeight="true">
      <c r="A257" s="11" t="n">
        <v>2.0</v>
      </c>
      <c r="B257" s="10">
        <f>"Der Kunde entscheidet sich für Produkt "&amp;"Döner"</f>
      </c>
      <c r="C257" t="s" s="10">
        <v>19</v>
      </c>
    </row>
    <row r="258" ht="15.0" customHeight="true">
      <c r="A258" s="11" t="n">
        <v>3.0</v>
      </c>
      <c r="B258" s="10">
        <f>"Der Kunde möchte ein Produkt mit Hauptzutat "&amp;"Falafel"</f>
      </c>
      <c r="C258" s="10">
        <f>"Falafel"&amp;" wird zur Bestellung hinzugefügt"</f>
      </c>
    </row>
    <row r="259" ht="15.0" customHeight="true">
      <c r="A259" s="11" t="n">
        <v>4.0</v>
      </c>
      <c r="B259" s="10">
        <f>"Der Kunde möchte Salat auf seinem "&amp;"Döner"</f>
      </c>
      <c r="C259" t="s" s="10">
        <v>19</v>
      </c>
    </row>
    <row r="260" ht="15.0" customHeight="true">
      <c r="A260" s="11" t="n">
        <v>5.0</v>
      </c>
      <c r="B260" s="10">
        <f>"Der Kunde möchte Rotkohl auf seinem "&amp;"Döner"</f>
      </c>
      <c r="C260" t="s" s="10">
        <v>19</v>
      </c>
    </row>
    <row r="261" ht="15.0" customHeight="true">
      <c r="A261" s="11" t="n">
        <v>6.0</v>
      </c>
      <c r="B261" s="10">
        <f>"Der Kunde möchte Tomaten auf seinem "&amp;"Döner"</f>
      </c>
      <c r="C261" t="s" s="10">
        <v>19</v>
      </c>
    </row>
    <row r="262" ht="15.0" customHeight="true">
      <c r="A262" s="11" t="n">
        <v>7.0</v>
      </c>
      <c r="B262" s="10">
        <f>"Der Kunde möchte Weißkohl auf seinem "&amp;"Döner"</f>
      </c>
      <c r="C262" t="s" s="10">
        <v>19</v>
      </c>
    </row>
    <row r="263" ht="15.0" customHeight="true">
      <c r="A263" s="11" t="n">
        <v>8.0</v>
      </c>
      <c r="B263" s="10">
        <f>"Der Kunde hätte gerne "&amp;"Bisschen Scharf"&amp;" auf seinem "&amp;"Döner"</f>
      </c>
      <c r="C263" s="10">
        <f>"Es wird "&amp;"Bisschen Scharf"&amp;" zu dem "&amp;"Döner"&amp;" hinzugefügt."</f>
      </c>
    </row>
    <row r="264" ht="15.0" customHeight="true">
      <c r="A264" s="11" t="n">
        <v>9.0</v>
      </c>
      <c r="B264" s="10">
        <f>"Der Kunde hätte gerne Extras auf seinem "&amp;"Döner"&amp;": "&amp;"Weichkäse"</f>
      </c>
      <c r="C264" t="s" s="10">
        <v>19</v>
      </c>
    </row>
    <row r="265" ht="60.0" customHeight="true">
      <c r="A265" s="11" t="n">
        <v>10.0</v>
      </c>
      <c r="B265" s="10">
        <f>"Dem Kunden werden folgende Leistungen  in Rechnung gestellt:
- "&amp;"Döner"&amp;"
- "&amp;"Falafel"&amp;"
- "&amp;"Weichkäse"</f>
      </c>
      <c r="C265" s="10">
        <f>"Der entsprechende Betrag von "&amp;'Data sets'!D113&amp;" EUR wurde vom Kunden beglichen."</f>
      </c>
    </row>
    <row r="266"/>
    <row r="267"/>
    <row r="268">
      <c r="A268" t="s" s="2">
        <v>3</v>
      </c>
      <c r="B268" t="s" s="2">
        <v>67</v>
      </c>
      <c r="D268" t="s" s="36">
        <v>18</v>
      </c>
    </row>
    <row r="269">
      <c r="A269" t="s" s="3">
        <v>5</v>
      </c>
      <c r="B269" t="s" s="3">
        <v>6</v>
      </c>
      <c r="C269" t="s" s="3">
        <v>7</v>
      </c>
      <c r="D269" t="s" s="6">
        <v>9</v>
      </c>
    </row>
    <row r="270" ht="15.0" customHeight="true">
      <c r="A270" s="11" t="n">
        <v>1.0</v>
      </c>
      <c r="B270" s="10">
        <f>"Kunde fragen welches Produkt er möchte"</f>
      </c>
      <c r="C270" t="s" s="10">
        <v>19</v>
      </c>
    </row>
    <row r="271" ht="15.0" customHeight="true">
      <c r="A271" s="11" t="n">
        <v>2.0</v>
      </c>
      <c r="B271" s="10">
        <f>"Der Kunde entscheidet sich für Produkt "&amp;"Döner"</f>
      </c>
      <c r="C271" t="s" s="10">
        <v>19</v>
      </c>
    </row>
    <row r="272" ht="15.0" customHeight="true">
      <c r="A272" s="11" t="n">
        <v>3.0</v>
      </c>
      <c r="B272" s="10">
        <f>"Der Kunde möchte ein Produkt mit Hauptzutat "&amp;"Falafel"</f>
      </c>
      <c r="C272" s="10">
        <f>"Falafel"&amp;" wird zur Bestellung hinzugefügt"</f>
      </c>
    </row>
    <row r="273" ht="15.0" customHeight="true">
      <c r="A273" s="11" t="n">
        <v>4.0</v>
      </c>
      <c r="B273" s="10">
        <f>"Der Kunde möchte Salat auf seinem "&amp;"Döner"</f>
      </c>
      <c r="C273" t="s" s="10">
        <v>19</v>
      </c>
    </row>
    <row r="274" ht="15.0" customHeight="true">
      <c r="A274" s="11" t="n">
        <v>5.0</v>
      </c>
      <c r="B274" s="10">
        <f>"Der Kunde möchte Rotkohl auf seinem "&amp;"Döner"</f>
      </c>
      <c r="C274" t="s" s="10">
        <v>19</v>
      </c>
    </row>
    <row r="275" ht="15.0" customHeight="true">
      <c r="A275" s="11" t="n">
        <v>6.0</v>
      </c>
      <c r="B275" s="10">
        <f>"Der Kunde möchte Tomaten auf seinem "&amp;"Döner"</f>
      </c>
      <c r="C275" t="s" s="10">
        <v>19</v>
      </c>
    </row>
    <row r="276" ht="15.0" customHeight="true">
      <c r="A276" s="11" t="n">
        <v>7.0</v>
      </c>
      <c r="B276" s="10">
        <f>"Der Kunde möchte Weißkohl auf seinem "&amp;"Döner"</f>
      </c>
      <c r="C276" t="s" s="10">
        <v>19</v>
      </c>
    </row>
    <row r="277" ht="15.0" customHeight="true">
      <c r="A277" s="11" t="n">
        <v>8.0</v>
      </c>
      <c r="B277" s="10">
        <f>"Der Kunde hätte gerne "&amp;"Extra viel Scharf"&amp;" auf seinem "&amp;"Döner"</f>
      </c>
      <c r="C277" s="10">
        <f>"Es wird "&amp;"Extra viel Scharf"&amp;" zu dem "&amp;"Döner"&amp;" hinzugefügt."</f>
      </c>
    </row>
    <row r="278" ht="15.0" customHeight="true">
      <c r="A278" s="11" t="n">
        <v>9.0</v>
      </c>
      <c r="B278" s="10">
        <f>"Der Kunde hätte gerne Extras auf seinem "&amp;"Döner"&amp;": "&amp;"Weichkäse"</f>
      </c>
      <c r="C278" t="s" s="10">
        <v>19</v>
      </c>
    </row>
    <row r="279" ht="60.0" customHeight="true">
      <c r="A279" s="11" t="n">
        <v>10.0</v>
      </c>
      <c r="B279" s="10">
        <f>"Dem Kunden werden folgende Leistungen  in Rechnung gestellt:
- "&amp;"Döner"&amp;"
- "&amp;"Falafel"&amp;"
- "&amp;"Weichkäse"</f>
      </c>
      <c r="C279" s="10">
        <f>"Der entsprechende Betrag von "&amp;'Data sets'!D119&amp;" EUR wurde vom Kunden beglichen."</f>
      </c>
    </row>
    <row r="280"/>
    <row r="281"/>
    <row r="282">
      <c r="A282" t="s" s="2">
        <v>3</v>
      </c>
      <c r="B282" t="s" s="2">
        <v>69</v>
      </c>
      <c r="D282" t="s" s="37">
        <v>18</v>
      </c>
    </row>
    <row r="283">
      <c r="A283" t="s" s="3">
        <v>5</v>
      </c>
      <c r="B283" t="s" s="3">
        <v>6</v>
      </c>
      <c r="C283" t="s" s="3">
        <v>7</v>
      </c>
      <c r="D283" t="s" s="6">
        <v>9</v>
      </c>
    </row>
    <row r="284" ht="15.0" customHeight="true">
      <c r="A284" s="11" t="n">
        <v>1.0</v>
      </c>
      <c r="B284" s="10">
        <f>"Kunde fragen welches Produkt er möchte"</f>
      </c>
      <c r="C284" t="s" s="10">
        <v>19</v>
      </c>
    </row>
    <row r="285" ht="15.0" customHeight="true">
      <c r="A285" s="11" t="n">
        <v>2.0</v>
      </c>
      <c r="B285" s="10">
        <f>"Der Kunde entscheidet sich für Produkt "&amp;"Döner"</f>
      </c>
      <c r="C285" t="s" s="10">
        <v>19</v>
      </c>
    </row>
    <row r="286" ht="15.0" customHeight="true">
      <c r="A286" s="11" t="n">
        <v>3.0</v>
      </c>
      <c r="B286" s="10">
        <f>"Der Kunde möchte ein Produkt mit Hauptzutat "&amp;"Falafel"</f>
      </c>
      <c r="C286" s="10">
        <f>"Falafel"&amp;" wird zur Bestellung hinzugefügt"</f>
      </c>
    </row>
    <row r="287" ht="15.0" customHeight="true">
      <c r="A287" s="11" t="n">
        <v>4.0</v>
      </c>
      <c r="B287" s="10">
        <f>"Der Kunde möchte Salat auf seinem "&amp;"Döner"</f>
      </c>
      <c r="C287" t="s" s="10">
        <v>19</v>
      </c>
    </row>
    <row r="288" ht="15.0" customHeight="true">
      <c r="A288" s="11" t="n">
        <v>5.0</v>
      </c>
      <c r="B288" s="10">
        <f>"Der Kunde möchte Rotkohl auf seinem "&amp;"Döner"</f>
      </c>
      <c r="C288" t="s" s="10">
        <v>19</v>
      </c>
    </row>
    <row r="289" ht="15.0" customHeight="true">
      <c r="A289" s="11" t="n">
        <v>6.0</v>
      </c>
      <c r="B289" s="10">
        <f>"Der Kunde möchte Tomaten auf seinem "&amp;"Döner"</f>
      </c>
      <c r="C289" t="s" s="10">
        <v>19</v>
      </c>
    </row>
    <row r="290" ht="15.0" customHeight="true">
      <c r="A290" s="11" t="n">
        <v>7.0</v>
      </c>
      <c r="B290" s="10">
        <f>"Der Kunde möchte Weißkohl auf seinem "&amp;"Döner"</f>
      </c>
      <c r="C290" t="s" s="10">
        <v>19</v>
      </c>
    </row>
    <row r="291" ht="15.0" customHeight="true">
      <c r="A291" s="11" t="n">
        <v>8.0</v>
      </c>
      <c r="B291" s="10">
        <f>"Der Kunde hätte gerne "&amp;"nichts Scharfes"&amp;" auf seinem "&amp;"Döner"</f>
      </c>
      <c r="C291" s="10">
        <f>"Es wird "&amp;"nichts Scharfes"&amp;" zu dem "&amp;"Döner"&amp;" hinzugefügt."</f>
      </c>
    </row>
    <row r="292" ht="15.0" customHeight="true">
      <c r="A292" s="11" t="n">
        <v>9.0</v>
      </c>
      <c r="B292" s="10">
        <f>"Der Kunde hätte gerne Extras auf seinem "&amp;"Döner"&amp;": "&amp;"Weichkäse"</f>
      </c>
      <c r="C292" t="s" s="10">
        <v>19</v>
      </c>
    </row>
    <row r="293" ht="60.0" customHeight="true">
      <c r="A293" s="11" t="n">
        <v>10.0</v>
      </c>
      <c r="B293" s="10">
        <f>"Dem Kunden werden folgende Leistungen  in Rechnung gestellt:
- "&amp;"Döner"&amp;"
- "&amp;"Falafel"&amp;"
- "&amp;"Weichkäse"</f>
      </c>
      <c r="C293" s="10">
        <f>"Der entsprechende Betrag von "&amp;'Data sets'!D125&amp;" EUR wurde vom Kunden beglichen."</f>
      </c>
    </row>
    <row r="294"/>
    <row r="295"/>
    <row r="296">
      <c r="A296" t="s" s="2">
        <v>3</v>
      </c>
      <c r="B296" t="s" s="2">
        <v>71</v>
      </c>
      <c r="D296" t="s" s="38">
        <v>18</v>
      </c>
    </row>
    <row r="297">
      <c r="A297" t="s" s="3">
        <v>5</v>
      </c>
      <c r="B297" t="s" s="3">
        <v>6</v>
      </c>
      <c r="C297" t="s" s="3">
        <v>7</v>
      </c>
      <c r="D297" t="s" s="6">
        <v>9</v>
      </c>
    </row>
    <row r="298" ht="15.0" customHeight="true">
      <c r="A298" s="11" t="n">
        <v>1.0</v>
      </c>
      <c r="B298" s="10">
        <f>"Kunde fragen welches Produkt er möchte"</f>
      </c>
      <c r="C298" t="s" s="10">
        <v>19</v>
      </c>
    </row>
    <row r="299" ht="15.0" customHeight="true">
      <c r="A299" s="11" t="n">
        <v>2.0</v>
      </c>
      <c r="B299" s="10">
        <f>"Der Kunde entscheidet sich für Produkt "&amp;"Döner"</f>
      </c>
      <c r="C299" t="s" s="10">
        <v>19</v>
      </c>
    </row>
    <row r="300" ht="15.0" customHeight="true">
      <c r="A300" s="11" t="n">
        <v>3.0</v>
      </c>
      <c r="B300" s="10">
        <f>"Der Kunde möchte ein Produkt mit Hauptzutat "&amp;"Falafel"</f>
      </c>
      <c r="C300" s="10">
        <f>"Falafel"&amp;" wird zur Bestellung hinzugefügt"</f>
      </c>
    </row>
    <row r="301" ht="15.0" customHeight="true">
      <c r="A301" s="11" t="n">
        <v>4.0</v>
      </c>
      <c r="B301" s="10">
        <f>"Der Kunde möchte Salat auf seinem "&amp;"Döner"</f>
      </c>
      <c r="C301" t="s" s="10">
        <v>19</v>
      </c>
    </row>
    <row r="302" ht="15.0" customHeight="true">
      <c r="A302" s="11" t="n">
        <v>5.0</v>
      </c>
      <c r="B302" s="10">
        <f>"Der Kunde möchte Rotkohl auf seinem "&amp;"Döner"</f>
      </c>
      <c r="C302" t="s" s="10">
        <v>19</v>
      </c>
    </row>
    <row r="303" ht="15.0" customHeight="true">
      <c r="A303" s="11" t="n">
        <v>6.0</v>
      </c>
      <c r="B303" s="10">
        <f>"Der Kunde möchte Tomaten auf seinem "&amp;"Döner"</f>
      </c>
      <c r="C303" t="s" s="10">
        <v>19</v>
      </c>
    </row>
    <row r="304" ht="15.0" customHeight="true">
      <c r="A304" s="11" t="n">
        <v>7.0</v>
      </c>
      <c r="B304" s="10">
        <f>"Der Kunde möchte Weißkohl auf seinem "&amp;"Döner"</f>
      </c>
      <c r="C304" t="s" s="10">
        <v>19</v>
      </c>
    </row>
    <row r="305" ht="15.0" customHeight="true">
      <c r="A305" s="11" t="n">
        <v>8.0</v>
      </c>
      <c r="B305" s="10">
        <f>"Der Kunde hätte gerne "&amp;"Scharfe Sosse"&amp;" auf seinem "&amp;"Döner"</f>
      </c>
      <c r="C305" s="10">
        <f>"Es wird "&amp;"Scharfe Sosse"&amp;" zu dem "&amp;"Döner"&amp;" hinzugefügt."</f>
      </c>
    </row>
    <row r="306" ht="15.0" customHeight="true">
      <c r="A306" s="11" t="n">
        <v>9.0</v>
      </c>
      <c r="B306" s="10">
        <f>"Der Kunde hätte gerne Extras auf seinem "&amp;"Döner"&amp;": "&amp;"Weichkäse"</f>
      </c>
      <c r="C306" t="s" s="10">
        <v>19</v>
      </c>
    </row>
    <row r="307" ht="60.0" customHeight="true">
      <c r="A307" s="11" t="n">
        <v>10.0</v>
      </c>
      <c r="B307" s="10">
        <f>"Dem Kunden werden folgende Leistungen  in Rechnung gestellt:
- "&amp;"Döner"&amp;"
- "&amp;"Falafel"&amp;"
- "&amp;"Weichkäse"</f>
      </c>
      <c r="C307" s="10">
        <f>"Der entsprechende Betrag von "&amp;'Data sets'!D131&amp;" EUR wurde vom Kunden beglichen."</f>
      </c>
    </row>
    <row r="308"/>
    <row r="309"/>
    <row r="310">
      <c r="A310" t="s" s="2">
        <v>3</v>
      </c>
      <c r="B310" t="s" s="2">
        <v>73</v>
      </c>
      <c r="D310" t="s" s="39">
        <v>18</v>
      </c>
    </row>
    <row r="311">
      <c r="A311" t="s" s="3">
        <v>5</v>
      </c>
      <c r="B311" t="s" s="3">
        <v>6</v>
      </c>
      <c r="C311" t="s" s="3">
        <v>7</v>
      </c>
      <c r="D311" t="s" s="6">
        <v>9</v>
      </c>
    </row>
    <row r="312" ht="15.0" customHeight="true">
      <c r="A312" s="11" t="n">
        <v>1.0</v>
      </c>
      <c r="B312" s="10">
        <f>"Kunde fragen welches Produkt er möchte"</f>
      </c>
      <c r="C312" t="s" s="10">
        <v>19</v>
      </c>
    </row>
    <row r="313" ht="15.0" customHeight="true">
      <c r="A313" s="11" t="n">
        <v>2.0</v>
      </c>
      <c r="B313" s="10">
        <f>"Der Kunde entscheidet sich für Produkt "&amp;"Döner"</f>
      </c>
      <c r="C313" t="s" s="10">
        <v>19</v>
      </c>
    </row>
    <row r="314" ht="15.0" customHeight="true">
      <c r="A314" s="11" t="n">
        <v>3.0</v>
      </c>
      <c r="B314" s="10">
        <f>"Der Kunde möchte ein Produkt mit Hauptzutat "&amp;"Hähnchen"</f>
      </c>
      <c r="C314" s="10">
        <f>"Hähnchen"&amp;" wird zur Bestellung hinzugefügt"</f>
      </c>
    </row>
    <row r="315" ht="15.0" customHeight="true">
      <c r="A315" s="11" t="n">
        <v>4.0</v>
      </c>
      <c r="B315" s="10">
        <f>"Der Kunde möchte Salat auf seinem "&amp;"Döner"</f>
      </c>
      <c r="C315" t="s" s="10">
        <v>19</v>
      </c>
    </row>
    <row r="316" ht="15.0" customHeight="true">
      <c r="A316" s="11" t="n">
        <v>5.0</v>
      </c>
      <c r="B316" s="10">
        <f>"Der Kunde möchte Rotkohl auf seinem "&amp;"Döner"</f>
      </c>
      <c r="C316" t="s" s="10">
        <v>19</v>
      </c>
    </row>
    <row r="317" ht="15.0" customHeight="true">
      <c r="A317" s="11" t="n">
        <v>6.0</v>
      </c>
      <c r="B317" s="10">
        <f>"Der Kunde möchte Tomaten auf seinem "&amp;"Döner"</f>
      </c>
      <c r="C317" t="s" s="10">
        <v>19</v>
      </c>
    </row>
    <row r="318" ht="15.0" customHeight="true">
      <c r="A318" s="11" t="n">
        <v>7.0</v>
      </c>
      <c r="B318" s="10">
        <f>"Der Kunde möchte Weißkohl auf seinem "&amp;"Döner"</f>
      </c>
      <c r="C318" t="s" s="10">
        <v>19</v>
      </c>
    </row>
    <row r="319" ht="15.0" customHeight="true">
      <c r="A319" s="11" t="n">
        <v>8.0</v>
      </c>
      <c r="B319" s="10">
        <f>"Der Kunde hätte gerne "&amp;"Bisschen Scharf"&amp;" auf seinem "&amp;"Döner"</f>
      </c>
      <c r="C319" s="10">
        <f>"Es wird "&amp;"Bisschen Scharf"&amp;" zu dem "&amp;"Döner"&amp;" hinzugefügt."</f>
      </c>
    </row>
    <row r="320" ht="15.0" customHeight="true">
      <c r="A320" s="11" t="n">
        <v>9.0</v>
      </c>
      <c r="B320" s="10">
        <f>"Der Kunde hätte gerne Extras auf seinem "&amp;"Döner"&amp;": "&amp;"Weichkäse"</f>
      </c>
      <c r="C320" t="s" s="10">
        <v>19</v>
      </c>
    </row>
    <row r="321" ht="60.0" customHeight="true">
      <c r="A321" s="11" t="n">
        <v>10.0</v>
      </c>
      <c r="B321" s="10">
        <f>"Dem Kunden werden folgende Leistungen  in Rechnung gestellt:
- "&amp;"Döner"&amp;"
- "&amp;"Hähnchen"&amp;"
- "&amp;"Weichkäse"</f>
      </c>
      <c r="C321" s="10">
        <f>"Der entsprechende Betrag von "&amp;'Data sets'!D137&amp;" EUR wurde vom Kunden beglichen."</f>
      </c>
    </row>
    <row r="322"/>
    <row r="323"/>
    <row r="324">
      <c r="A324" t="s" s="2">
        <v>3</v>
      </c>
      <c r="B324" t="s" s="2">
        <v>75</v>
      </c>
      <c r="D324" t="s" s="40">
        <v>18</v>
      </c>
    </row>
    <row r="325">
      <c r="A325" t="s" s="3">
        <v>5</v>
      </c>
      <c r="B325" t="s" s="3">
        <v>6</v>
      </c>
      <c r="C325" t="s" s="3">
        <v>7</v>
      </c>
      <c r="D325" t="s" s="6">
        <v>9</v>
      </c>
    </row>
    <row r="326" ht="15.0" customHeight="true">
      <c r="A326" s="11" t="n">
        <v>1.0</v>
      </c>
      <c r="B326" s="10">
        <f>"Kunde fragen welches Produkt er möchte"</f>
      </c>
      <c r="C326" t="s" s="10">
        <v>19</v>
      </c>
    </row>
    <row r="327" ht="15.0" customHeight="true">
      <c r="A327" s="11" t="n">
        <v>2.0</v>
      </c>
      <c r="B327" s="10">
        <f>"Der Kunde entscheidet sich für Produkt "&amp;"Döner"</f>
      </c>
      <c r="C327" t="s" s="10">
        <v>19</v>
      </c>
    </row>
    <row r="328" ht="15.0" customHeight="true">
      <c r="A328" s="11" t="n">
        <v>3.0</v>
      </c>
      <c r="B328" s="10">
        <f>"Der Kunde möchte ein Produkt mit Hauptzutat "&amp;"Hähnchen"</f>
      </c>
      <c r="C328" s="10">
        <f>"Hähnchen"&amp;" wird zur Bestellung hinzugefügt"</f>
      </c>
    </row>
    <row r="329" ht="15.0" customHeight="true">
      <c r="A329" s="11" t="n">
        <v>4.0</v>
      </c>
      <c r="B329" s="10">
        <f>"Der Kunde möchte Salat auf seinem "&amp;"Döner"</f>
      </c>
      <c r="C329" t="s" s="10">
        <v>19</v>
      </c>
    </row>
    <row r="330" ht="15.0" customHeight="true">
      <c r="A330" s="11" t="n">
        <v>5.0</v>
      </c>
      <c r="B330" s="10">
        <f>"Der Kunde möchte Rotkohl auf seinem "&amp;"Döner"</f>
      </c>
      <c r="C330" t="s" s="10">
        <v>19</v>
      </c>
    </row>
    <row r="331" ht="15.0" customHeight="true">
      <c r="A331" s="11" t="n">
        <v>6.0</v>
      </c>
      <c r="B331" s="10">
        <f>"Der Kunde möchte Tomaten auf seinem "&amp;"Döner"</f>
      </c>
      <c r="C331" t="s" s="10">
        <v>19</v>
      </c>
    </row>
    <row r="332" ht="15.0" customHeight="true">
      <c r="A332" s="11" t="n">
        <v>7.0</v>
      </c>
      <c r="B332" s="10">
        <f>"Der Kunde möchte Weißkohl auf seinem "&amp;"Döner"</f>
      </c>
      <c r="C332" t="s" s="10">
        <v>19</v>
      </c>
    </row>
    <row r="333" ht="15.0" customHeight="true">
      <c r="A333" s="11" t="n">
        <v>8.0</v>
      </c>
      <c r="B333" s="10">
        <f>"Der Kunde hätte gerne "&amp;"Extra viel Scharf"&amp;" auf seinem "&amp;"Döner"</f>
      </c>
      <c r="C333" s="10">
        <f>"Es wird "&amp;"Extra viel Scharf"&amp;" zu dem "&amp;"Döner"&amp;" hinzugefügt."</f>
      </c>
    </row>
    <row r="334" ht="15.0" customHeight="true">
      <c r="A334" s="11" t="n">
        <v>9.0</v>
      </c>
      <c r="B334" s="10">
        <f>"Der Kunde hätte gerne Extras auf seinem "&amp;"Döner"&amp;": "&amp;"Weichkäse"</f>
      </c>
      <c r="C334" t="s" s="10">
        <v>19</v>
      </c>
    </row>
    <row r="335" ht="60.0" customHeight="true">
      <c r="A335" s="11" t="n">
        <v>10.0</v>
      </c>
      <c r="B335" s="10">
        <f>"Dem Kunden werden folgende Leistungen  in Rechnung gestellt:
- "&amp;"Döner"&amp;"
- "&amp;"Hähnchen"&amp;"
- "&amp;"Weichkäse"</f>
      </c>
      <c r="C335" s="10">
        <f>"Der entsprechende Betrag von "&amp;'Data sets'!D143&amp;" EUR wurde vom Kunden beglichen."</f>
      </c>
    </row>
    <row r="336"/>
    <row r="337"/>
    <row r="338">
      <c r="A338" t="s" s="2">
        <v>3</v>
      </c>
      <c r="B338" t="s" s="2">
        <v>77</v>
      </c>
      <c r="D338" t="s" s="41">
        <v>18</v>
      </c>
    </row>
    <row r="339">
      <c r="A339" t="s" s="3">
        <v>5</v>
      </c>
      <c r="B339" t="s" s="3">
        <v>6</v>
      </c>
      <c r="C339" t="s" s="3">
        <v>7</v>
      </c>
      <c r="D339" t="s" s="6">
        <v>9</v>
      </c>
    </row>
    <row r="340" ht="15.0" customHeight="true">
      <c r="A340" s="11" t="n">
        <v>1.0</v>
      </c>
      <c r="B340" s="10">
        <f>"Kunde fragen welches Produkt er möchte"</f>
      </c>
      <c r="C340" t="s" s="10">
        <v>19</v>
      </c>
    </row>
    <row r="341" ht="15.0" customHeight="true">
      <c r="A341" s="11" t="n">
        <v>2.0</v>
      </c>
      <c r="B341" s="10">
        <f>"Der Kunde entscheidet sich für Produkt "&amp;"Döner"</f>
      </c>
      <c r="C341" t="s" s="10">
        <v>19</v>
      </c>
    </row>
    <row r="342" ht="15.0" customHeight="true">
      <c r="A342" s="11" t="n">
        <v>3.0</v>
      </c>
      <c r="B342" s="10">
        <f>"Der Kunde möchte ein Produkt mit Hauptzutat "&amp;"Hähnchen"</f>
      </c>
      <c r="C342" s="10">
        <f>"Hähnchen"&amp;" wird zur Bestellung hinzugefügt"</f>
      </c>
    </row>
    <row r="343" ht="15.0" customHeight="true">
      <c r="A343" s="11" t="n">
        <v>4.0</v>
      </c>
      <c r="B343" s="10">
        <f>"Der Kunde möchte Salat auf seinem "&amp;"Döner"</f>
      </c>
      <c r="C343" t="s" s="10">
        <v>19</v>
      </c>
    </row>
    <row r="344" ht="15.0" customHeight="true">
      <c r="A344" s="11" t="n">
        <v>5.0</v>
      </c>
      <c r="B344" s="10">
        <f>"Der Kunde möchte Rotkohl auf seinem "&amp;"Döner"</f>
      </c>
      <c r="C344" t="s" s="10">
        <v>19</v>
      </c>
    </row>
    <row r="345" ht="15.0" customHeight="true">
      <c r="A345" s="11" t="n">
        <v>6.0</v>
      </c>
      <c r="B345" s="10">
        <f>"Der Kunde möchte Tomaten auf seinem "&amp;"Döner"</f>
      </c>
      <c r="C345" t="s" s="10">
        <v>19</v>
      </c>
    </row>
    <row r="346" ht="15.0" customHeight="true">
      <c r="A346" s="11" t="n">
        <v>7.0</v>
      </c>
      <c r="B346" s="10">
        <f>"Der Kunde möchte Weißkohl auf seinem "&amp;"Döner"</f>
      </c>
      <c r="C346" t="s" s="10">
        <v>19</v>
      </c>
    </row>
    <row r="347" ht="15.0" customHeight="true">
      <c r="A347" s="11" t="n">
        <v>8.0</v>
      </c>
      <c r="B347" s="10">
        <f>"Der Kunde hätte gerne "&amp;"nichts Scharfes"&amp;" auf seinem "&amp;"Döner"</f>
      </c>
      <c r="C347" s="10">
        <f>"Es wird "&amp;"nichts Scharfes"&amp;" zu dem "&amp;"Döner"&amp;" hinzugefügt."</f>
      </c>
    </row>
    <row r="348" ht="15.0" customHeight="true">
      <c r="A348" s="11" t="n">
        <v>9.0</v>
      </c>
      <c r="B348" s="10">
        <f>"Der Kunde hätte gerne Extras auf seinem "&amp;"Döner"&amp;": "&amp;"Weichkäse"</f>
      </c>
      <c r="C348" t="s" s="10">
        <v>19</v>
      </c>
    </row>
    <row r="349" ht="60.0" customHeight="true">
      <c r="A349" s="11" t="n">
        <v>10.0</v>
      </c>
      <c r="B349" s="10">
        <f>"Dem Kunden werden folgende Leistungen  in Rechnung gestellt:
- "&amp;"Döner"&amp;"
- "&amp;"Hähnchen"&amp;"
- "&amp;"Weichkäse"</f>
      </c>
      <c r="C349" s="10">
        <f>"Der entsprechende Betrag von "&amp;'Data sets'!D149&amp;" EUR wurde vom Kunden beglichen."</f>
      </c>
    </row>
    <row r="350"/>
    <row r="351"/>
    <row r="352">
      <c r="A352" t="s" s="2">
        <v>3</v>
      </c>
      <c r="B352" t="s" s="2">
        <v>79</v>
      </c>
      <c r="D352" t="s" s="42">
        <v>18</v>
      </c>
    </row>
    <row r="353">
      <c r="A353" t="s" s="3">
        <v>5</v>
      </c>
      <c r="B353" t="s" s="3">
        <v>6</v>
      </c>
      <c r="C353" t="s" s="3">
        <v>7</v>
      </c>
      <c r="D353" t="s" s="6">
        <v>9</v>
      </c>
    </row>
    <row r="354" ht="15.0" customHeight="true">
      <c r="A354" s="11" t="n">
        <v>1.0</v>
      </c>
      <c r="B354" s="10">
        <f>"Kunde fragen welches Produkt er möchte"</f>
      </c>
      <c r="C354" t="s" s="10">
        <v>19</v>
      </c>
    </row>
    <row r="355" ht="15.0" customHeight="true">
      <c r="A355" s="11" t="n">
        <v>2.0</v>
      </c>
      <c r="B355" s="10">
        <f>"Der Kunde entscheidet sich für Produkt "&amp;"Döner"</f>
      </c>
      <c r="C355" t="s" s="10">
        <v>19</v>
      </c>
    </row>
    <row r="356" ht="15.0" customHeight="true">
      <c r="A356" s="11" t="n">
        <v>3.0</v>
      </c>
      <c r="B356" s="10">
        <f>"Der Kunde möchte ein Produkt mit Hauptzutat "&amp;"Hähnchen"</f>
      </c>
      <c r="C356" s="10">
        <f>"Hähnchen"&amp;" wird zur Bestellung hinzugefügt"</f>
      </c>
    </row>
    <row r="357" ht="15.0" customHeight="true">
      <c r="A357" s="11" t="n">
        <v>4.0</v>
      </c>
      <c r="B357" s="10">
        <f>"Der Kunde möchte Salat auf seinem "&amp;"Döner"</f>
      </c>
      <c r="C357" t="s" s="10">
        <v>19</v>
      </c>
    </row>
    <row r="358" ht="15.0" customHeight="true">
      <c r="A358" s="11" t="n">
        <v>5.0</v>
      </c>
      <c r="B358" s="10">
        <f>"Der Kunde möchte Rotkohl auf seinem "&amp;"Döner"</f>
      </c>
      <c r="C358" t="s" s="10">
        <v>19</v>
      </c>
    </row>
    <row r="359" ht="15.0" customHeight="true">
      <c r="A359" s="11" t="n">
        <v>6.0</v>
      </c>
      <c r="B359" s="10">
        <f>"Der Kunde möchte Tomaten auf seinem "&amp;"Döner"</f>
      </c>
      <c r="C359" t="s" s="10">
        <v>19</v>
      </c>
    </row>
    <row r="360" ht="15.0" customHeight="true">
      <c r="A360" s="11" t="n">
        <v>7.0</v>
      </c>
      <c r="B360" s="10">
        <f>"Der Kunde möchte Weißkohl auf seinem "&amp;"Döner"</f>
      </c>
      <c r="C360" t="s" s="10">
        <v>19</v>
      </c>
    </row>
    <row r="361" ht="15.0" customHeight="true">
      <c r="A361" s="11" t="n">
        <v>8.0</v>
      </c>
      <c r="B361" s="10">
        <f>"Der Kunde hätte gerne "&amp;"Scharfe Sosse"&amp;" auf seinem "&amp;"Döner"</f>
      </c>
      <c r="C361" s="10">
        <f>"Es wird "&amp;"Scharfe Sosse"&amp;" zu dem "&amp;"Döner"&amp;" hinzugefügt."</f>
      </c>
    </row>
    <row r="362" ht="15.0" customHeight="true">
      <c r="A362" s="11" t="n">
        <v>9.0</v>
      </c>
      <c r="B362" s="10">
        <f>"Der Kunde hätte gerne Extras auf seinem "&amp;"Döner"&amp;": "&amp;"Weichkäse"</f>
      </c>
      <c r="C362" t="s" s="10">
        <v>19</v>
      </c>
    </row>
    <row r="363" ht="60.0" customHeight="true">
      <c r="A363" s="11" t="n">
        <v>10.0</v>
      </c>
      <c r="B363" s="10">
        <f>"Dem Kunden werden folgende Leistungen  in Rechnung gestellt:
- "&amp;"Döner"&amp;"
- "&amp;"Hähnchen"&amp;"
- "&amp;"Weichkäse"</f>
      </c>
      <c r="C363" s="10">
        <f>"Der entsprechende Betrag von "&amp;'Data sets'!D155&amp;" EUR wurde vom Kunden beglichen."</f>
      </c>
    </row>
    <row r="364"/>
    <row r="365"/>
    <row r="366">
      <c r="A366" t="s" s="2">
        <v>3</v>
      </c>
      <c r="B366" t="s" s="2">
        <v>81</v>
      </c>
      <c r="D366" t="s" s="43">
        <v>18</v>
      </c>
    </row>
    <row r="367">
      <c r="A367" t="s" s="3">
        <v>5</v>
      </c>
      <c r="B367" t="s" s="3">
        <v>6</v>
      </c>
      <c r="C367" t="s" s="3">
        <v>7</v>
      </c>
      <c r="D367" t="s" s="6">
        <v>9</v>
      </c>
    </row>
    <row r="368" ht="15.0" customHeight="true">
      <c r="A368" s="11" t="n">
        <v>1.0</v>
      </c>
      <c r="B368" s="10">
        <f>"Kunde fragen welches Produkt er möchte"</f>
      </c>
      <c r="C368" t="s" s="10">
        <v>19</v>
      </c>
    </row>
    <row r="369" ht="15.0" customHeight="true">
      <c r="A369" s="11" t="n">
        <v>2.0</v>
      </c>
      <c r="B369" s="10">
        <f>"Der Kunde entscheidet sich für Produkt "&amp;"Döner"</f>
      </c>
      <c r="C369" t="s" s="10">
        <v>19</v>
      </c>
    </row>
    <row r="370" ht="15.0" customHeight="true">
      <c r="A370" s="11" t="n">
        <v>3.0</v>
      </c>
      <c r="B370" s="10">
        <f>"Der Kunde möchte ein Produkt mit Hauptzutat "&amp;"Hähnchen &amp; Kalb"</f>
      </c>
      <c r="C370" s="10">
        <f>"Hähnchen &amp; Kalb"&amp;" wird zur Bestellung hinzugefügt"</f>
      </c>
    </row>
    <row r="371" ht="15.0" customHeight="true">
      <c r="A371" s="11" t="n">
        <v>4.0</v>
      </c>
      <c r="B371" s="10">
        <f>"Der Kunde möchte Salat auf seinem "&amp;"Döner"</f>
      </c>
      <c r="C371" t="s" s="10">
        <v>19</v>
      </c>
    </row>
    <row r="372" ht="15.0" customHeight="true">
      <c r="A372" s="11" t="n">
        <v>5.0</v>
      </c>
      <c r="B372" s="10">
        <f>"Der Kunde möchte Rotkohl auf seinem "&amp;"Döner"</f>
      </c>
      <c r="C372" t="s" s="10">
        <v>19</v>
      </c>
    </row>
    <row r="373" ht="15.0" customHeight="true">
      <c r="A373" s="11" t="n">
        <v>6.0</v>
      </c>
      <c r="B373" s="10">
        <f>"Der Kunde möchte Tomaten auf seinem "&amp;"Döner"</f>
      </c>
      <c r="C373" t="s" s="10">
        <v>19</v>
      </c>
    </row>
    <row r="374" ht="15.0" customHeight="true">
      <c r="A374" s="11" t="n">
        <v>7.0</v>
      </c>
      <c r="B374" s="10">
        <f>"Der Kunde möchte Weißkohl auf seinem "&amp;"Döner"</f>
      </c>
      <c r="C374" t="s" s="10">
        <v>19</v>
      </c>
    </row>
    <row r="375" ht="15.0" customHeight="true">
      <c r="A375" s="11" t="n">
        <v>8.0</v>
      </c>
      <c r="B375" s="10">
        <f>"Der Kunde hätte gerne "&amp;"Bisschen Scharf"&amp;" auf seinem "&amp;"Döner"</f>
      </c>
      <c r="C375" s="10">
        <f>"Es wird "&amp;"Bisschen Scharf"&amp;" zu dem "&amp;"Döner"&amp;" hinzugefügt."</f>
      </c>
    </row>
    <row r="376" ht="15.0" customHeight="true">
      <c r="A376" s="11" t="n">
        <v>9.0</v>
      </c>
      <c r="B376" s="10">
        <f>"Der Kunde hätte gerne Extras auf seinem "&amp;"Döner"&amp;": "&amp;"Weichkäse"</f>
      </c>
      <c r="C376" t="s" s="10">
        <v>19</v>
      </c>
    </row>
    <row r="377" ht="60.0" customHeight="true">
      <c r="A377" s="11" t="n">
        <v>10.0</v>
      </c>
      <c r="B377" s="10">
        <f><![CDATA["Dem Kunden werden folgende Leistungen  in Rechnung gestellt:
- "&"Döner"&"
- "&"Hähnchen & Kalb"&"
- "&"Weichkäse"]]></f>
      </c>
      <c r="C377" s="10">
        <f>"Der entsprechende Betrag von "&amp;'Data sets'!D161&amp;" EUR wurde vom Kunden beglichen."</f>
      </c>
    </row>
    <row r="378"/>
    <row r="379"/>
    <row r="380">
      <c r="A380" t="s" s="2">
        <v>3</v>
      </c>
      <c r="B380" t="s" s="2">
        <v>83</v>
      </c>
      <c r="D380" t="s" s="44">
        <v>18</v>
      </c>
    </row>
    <row r="381">
      <c r="A381" t="s" s="3">
        <v>5</v>
      </c>
      <c r="B381" t="s" s="3">
        <v>6</v>
      </c>
      <c r="C381" t="s" s="3">
        <v>7</v>
      </c>
      <c r="D381" t="s" s="6">
        <v>9</v>
      </c>
    </row>
    <row r="382" ht="15.0" customHeight="true">
      <c r="A382" s="11" t="n">
        <v>1.0</v>
      </c>
      <c r="B382" s="10">
        <f>"Kunde fragen welches Produkt er möchte"</f>
      </c>
      <c r="C382" t="s" s="10">
        <v>19</v>
      </c>
    </row>
    <row r="383" ht="15.0" customHeight="true">
      <c r="A383" s="11" t="n">
        <v>2.0</v>
      </c>
      <c r="B383" s="10">
        <f>"Der Kunde entscheidet sich für Produkt "&amp;"Döner"</f>
      </c>
      <c r="C383" t="s" s="10">
        <v>19</v>
      </c>
    </row>
    <row r="384" ht="15.0" customHeight="true">
      <c r="A384" s="11" t="n">
        <v>3.0</v>
      </c>
      <c r="B384" s="10">
        <f>"Der Kunde möchte ein Produkt mit Hauptzutat "&amp;"Hähnchen &amp; Kalb"</f>
      </c>
      <c r="C384" s="10">
        <f>"Hähnchen &amp; Kalb"&amp;" wird zur Bestellung hinzugefügt"</f>
      </c>
    </row>
    <row r="385" ht="15.0" customHeight="true">
      <c r="A385" s="11" t="n">
        <v>4.0</v>
      </c>
      <c r="B385" s="10">
        <f>"Der Kunde möchte Salat auf seinem "&amp;"Döner"</f>
      </c>
      <c r="C385" t="s" s="10">
        <v>19</v>
      </c>
    </row>
    <row r="386" ht="15.0" customHeight="true">
      <c r="A386" s="11" t="n">
        <v>5.0</v>
      </c>
      <c r="B386" s="10">
        <f>"Der Kunde möchte Rotkohl auf seinem "&amp;"Döner"</f>
      </c>
      <c r="C386" t="s" s="10">
        <v>19</v>
      </c>
    </row>
    <row r="387" ht="15.0" customHeight="true">
      <c r="A387" s="11" t="n">
        <v>6.0</v>
      </c>
      <c r="B387" s="10">
        <f>"Der Kunde möchte Tomaten auf seinem "&amp;"Döner"</f>
      </c>
      <c r="C387" t="s" s="10">
        <v>19</v>
      </c>
    </row>
    <row r="388" ht="15.0" customHeight="true">
      <c r="A388" s="11" t="n">
        <v>7.0</v>
      </c>
      <c r="B388" s="10">
        <f>"Der Kunde möchte Weißkohl auf seinem "&amp;"Döner"</f>
      </c>
      <c r="C388" t="s" s="10">
        <v>19</v>
      </c>
    </row>
    <row r="389" ht="15.0" customHeight="true">
      <c r="A389" s="11" t="n">
        <v>8.0</v>
      </c>
      <c r="B389" s="10">
        <f>"Der Kunde hätte gerne "&amp;"Extra viel Scharf"&amp;" auf seinem "&amp;"Döner"</f>
      </c>
      <c r="C389" s="10">
        <f>"Es wird "&amp;"Extra viel Scharf"&amp;" zu dem "&amp;"Döner"&amp;" hinzugefügt."</f>
      </c>
    </row>
    <row r="390" ht="15.0" customHeight="true">
      <c r="A390" s="11" t="n">
        <v>9.0</v>
      </c>
      <c r="B390" s="10">
        <f>"Der Kunde hätte gerne Extras auf seinem "&amp;"Döner"&amp;": "&amp;"Weichkäse"</f>
      </c>
      <c r="C390" t="s" s="10">
        <v>19</v>
      </c>
    </row>
    <row r="391" ht="60.0" customHeight="true">
      <c r="A391" s="11" t="n">
        <v>10.0</v>
      </c>
      <c r="B391" s="10">
        <f><![CDATA["Dem Kunden werden folgende Leistungen  in Rechnung gestellt:
- "&"Döner"&"
- "&"Hähnchen & Kalb"&"
- "&"Weichkäse"]]></f>
      </c>
      <c r="C391" s="10">
        <f>"Der entsprechende Betrag von "&amp;'Data sets'!D167&amp;" EUR wurde vom Kunden beglichen."</f>
      </c>
    </row>
    <row r="392"/>
    <row r="393"/>
    <row r="394">
      <c r="A394" t="s" s="2">
        <v>3</v>
      </c>
      <c r="B394" t="s" s="2">
        <v>85</v>
      </c>
      <c r="D394" t="s" s="45">
        <v>18</v>
      </c>
    </row>
    <row r="395">
      <c r="A395" t="s" s="3">
        <v>5</v>
      </c>
      <c r="B395" t="s" s="3">
        <v>6</v>
      </c>
      <c r="C395" t="s" s="3">
        <v>7</v>
      </c>
      <c r="D395" t="s" s="6">
        <v>9</v>
      </c>
    </row>
    <row r="396" ht="15.0" customHeight="true">
      <c r="A396" s="11" t="n">
        <v>1.0</v>
      </c>
      <c r="B396" s="10">
        <f>"Kunde fragen welches Produkt er möchte"</f>
      </c>
      <c r="C396" t="s" s="10">
        <v>19</v>
      </c>
    </row>
    <row r="397" ht="15.0" customHeight="true">
      <c r="A397" s="11" t="n">
        <v>2.0</v>
      </c>
      <c r="B397" s="10">
        <f>"Der Kunde entscheidet sich für Produkt "&amp;"Döner"</f>
      </c>
      <c r="C397" t="s" s="10">
        <v>19</v>
      </c>
    </row>
    <row r="398" ht="15.0" customHeight="true">
      <c r="A398" s="11" t="n">
        <v>3.0</v>
      </c>
      <c r="B398" s="10">
        <f>"Der Kunde möchte ein Produkt mit Hauptzutat "&amp;"Hähnchen &amp; Kalb"</f>
      </c>
      <c r="C398" s="10">
        <f>"Hähnchen &amp; Kalb"&amp;" wird zur Bestellung hinzugefügt"</f>
      </c>
    </row>
    <row r="399" ht="15.0" customHeight="true">
      <c r="A399" s="11" t="n">
        <v>4.0</v>
      </c>
      <c r="B399" s="10">
        <f>"Der Kunde möchte Salat auf seinem "&amp;"Döner"</f>
      </c>
      <c r="C399" t="s" s="10">
        <v>19</v>
      </c>
    </row>
    <row r="400" ht="15.0" customHeight="true">
      <c r="A400" s="11" t="n">
        <v>5.0</v>
      </c>
      <c r="B400" s="10">
        <f>"Der Kunde möchte Rotkohl auf seinem "&amp;"Döner"</f>
      </c>
      <c r="C400" t="s" s="10">
        <v>19</v>
      </c>
    </row>
    <row r="401" ht="15.0" customHeight="true">
      <c r="A401" s="11" t="n">
        <v>6.0</v>
      </c>
      <c r="B401" s="10">
        <f>"Der Kunde möchte Tomaten auf seinem "&amp;"Döner"</f>
      </c>
      <c r="C401" t="s" s="10">
        <v>19</v>
      </c>
    </row>
    <row r="402" ht="15.0" customHeight="true">
      <c r="A402" s="11" t="n">
        <v>7.0</v>
      </c>
      <c r="B402" s="10">
        <f>"Der Kunde möchte Weißkohl auf seinem "&amp;"Döner"</f>
      </c>
      <c r="C402" t="s" s="10">
        <v>19</v>
      </c>
    </row>
    <row r="403" ht="15.0" customHeight="true">
      <c r="A403" s="11" t="n">
        <v>8.0</v>
      </c>
      <c r="B403" s="10">
        <f>"Der Kunde hätte gerne "&amp;"nichts Scharfes"&amp;" auf seinem "&amp;"Döner"</f>
      </c>
      <c r="C403" s="10">
        <f>"Es wird "&amp;"nichts Scharfes"&amp;" zu dem "&amp;"Döner"&amp;" hinzugefügt."</f>
      </c>
    </row>
    <row r="404" ht="15.0" customHeight="true">
      <c r="A404" s="11" t="n">
        <v>9.0</v>
      </c>
      <c r="B404" s="10">
        <f>"Der Kunde hätte gerne Extras auf seinem "&amp;"Döner"&amp;": "&amp;"Weichkäse"</f>
      </c>
      <c r="C404" t="s" s="10">
        <v>19</v>
      </c>
    </row>
    <row r="405" ht="60.0" customHeight="true">
      <c r="A405" s="11" t="n">
        <v>10.0</v>
      </c>
      <c r="B405" s="10">
        <f><![CDATA["Dem Kunden werden folgende Leistungen  in Rechnung gestellt:
- "&"Döner"&"
- "&"Hähnchen & Kalb"&"
- "&"Weichkäse"]]></f>
      </c>
      <c r="C405" s="10">
        <f>"Der entsprechende Betrag von "&amp;'Data sets'!D173&amp;" EUR wurde vom Kunden beglichen."</f>
      </c>
    </row>
    <row r="406"/>
    <row r="407"/>
    <row r="408">
      <c r="A408" t="s" s="2">
        <v>3</v>
      </c>
      <c r="B408" t="s" s="2">
        <v>87</v>
      </c>
      <c r="D408" t="s" s="46">
        <v>18</v>
      </c>
    </row>
    <row r="409">
      <c r="A409" t="s" s="3">
        <v>5</v>
      </c>
      <c r="B409" t="s" s="3">
        <v>6</v>
      </c>
      <c r="C409" t="s" s="3">
        <v>7</v>
      </c>
      <c r="D409" t="s" s="6">
        <v>9</v>
      </c>
    </row>
    <row r="410" ht="15.0" customHeight="true">
      <c r="A410" s="11" t="n">
        <v>1.0</v>
      </c>
      <c r="B410" s="10">
        <f>"Kunde fragen welches Produkt er möchte"</f>
      </c>
      <c r="C410" t="s" s="10">
        <v>19</v>
      </c>
    </row>
    <row r="411" ht="15.0" customHeight="true">
      <c r="A411" s="11" t="n">
        <v>2.0</v>
      </c>
      <c r="B411" s="10">
        <f>"Der Kunde entscheidet sich für Produkt "&amp;"Döner"</f>
      </c>
      <c r="C411" t="s" s="10">
        <v>19</v>
      </c>
    </row>
    <row r="412" ht="15.0" customHeight="true">
      <c r="A412" s="11" t="n">
        <v>3.0</v>
      </c>
      <c r="B412" s="10">
        <f>"Der Kunde möchte ein Produkt mit Hauptzutat "&amp;"Hähnchen &amp; Kalb"</f>
      </c>
      <c r="C412" s="10">
        <f>"Hähnchen &amp; Kalb"&amp;" wird zur Bestellung hinzugefügt"</f>
      </c>
    </row>
    <row r="413" ht="15.0" customHeight="true">
      <c r="A413" s="11" t="n">
        <v>4.0</v>
      </c>
      <c r="B413" s="10">
        <f>"Der Kunde möchte Salat auf seinem "&amp;"Döner"</f>
      </c>
      <c r="C413" t="s" s="10">
        <v>19</v>
      </c>
    </row>
    <row r="414" ht="15.0" customHeight="true">
      <c r="A414" s="11" t="n">
        <v>5.0</v>
      </c>
      <c r="B414" s="10">
        <f>"Der Kunde möchte Rotkohl auf seinem "&amp;"Döner"</f>
      </c>
      <c r="C414" t="s" s="10">
        <v>19</v>
      </c>
    </row>
    <row r="415" ht="15.0" customHeight="true">
      <c r="A415" s="11" t="n">
        <v>6.0</v>
      </c>
      <c r="B415" s="10">
        <f>"Der Kunde möchte Tomaten auf seinem "&amp;"Döner"</f>
      </c>
      <c r="C415" t="s" s="10">
        <v>19</v>
      </c>
    </row>
    <row r="416" ht="15.0" customHeight="true">
      <c r="A416" s="11" t="n">
        <v>7.0</v>
      </c>
      <c r="B416" s="10">
        <f>"Der Kunde möchte Weißkohl auf seinem "&amp;"Döner"</f>
      </c>
      <c r="C416" t="s" s="10">
        <v>19</v>
      </c>
    </row>
    <row r="417" ht="15.0" customHeight="true">
      <c r="A417" s="11" t="n">
        <v>8.0</v>
      </c>
      <c r="B417" s="10">
        <f>"Der Kunde hätte gerne "&amp;"Scharfe Sosse"&amp;" auf seinem "&amp;"Döner"</f>
      </c>
      <c r="C417" s="10">
        <f>"Es wird "&amp;"Scharfe Sosse"&amp;" zu dem "&amp;"Döner"&amp;" hinzugefügt."</f>
      </c>
    </row>
    <row r="418" ht="15.0" customHeight="true">
      <c r="A418" s="11" t="n">
        <v>9.0</v>
      </c>
      <c r="B418" s="10">
        <f>"Der Kunde hätte gerne Extras auf seinem "&amp;"Döner"&amp;": "&amp;"Weichkäse"</f>
      </c>
      <c r="C418" t="s" s="10">
        <v>19</v>
      </c>
    </row>
    <row r="419" ht="60.0" customHeight="true">
      <c r="A419" s="11" t="n">
        <v>10.0</v>
      </c>
      <c r="B419" s="10">
        <f><![CDATA["Dem Kunden werden folgende Leistungen  in Rechnung gestellt:
- "&"Döner"&"
- "&"Hähnchen & Kalb"&"
- "&"Weichkäse"]]></f>
      </c>
      <c r="C419" s="10">
        <f>"Der entsprechende Betrag von "&amp;'Data sets'!D179&amp;" EUR wurde vom Kunden beglichen."</f>
      </c>
    </row>
    <row r="420"/>
    <row r="421"/>
    <row r="422">
      <c r="A422" t="s" s="2">
        <v>3</v>
      </c>
      <c r="B422" t="s" s="2">
        <v>89</v>
      </c>
      <c r="D422" t="s" s="47">
        <v>18</v>
      </c>
    </row>
    <row r="423">
      <c r="A423" t="s" s="3">
        <v>5</v>
      </c>
      <c r="B423" t="s" s="3">
        <v>6</v>
      </c>
      <c r="C423" t="s" s="3">
        <v>7</v>
      </c>
      <c r="D423" t="s" s="6">
        <v>9</v>
      </c>
    </row>
    <row r="424" ht="15.0" customHeight="true">
      <c r="A424" s="11" t="n">
        <v>1.0</v>
      </c>
      <c r="B424" s="10">
        <f>"Kunde fragen welches Produkt er möchte"</f>
      </c>
      <c r="C424" t="s" s="10">
        <v>19</v>
      </c>
    </row>
    <row r="425" ht="15.0" customHeight="true">
      <c r="A425" s="11" t="n">
        <v>2.0</v>
      </c>
      <c r="B425" s="10">
        <f>"Der Kunde entscheidet sich für Produkt "&amp;"Döner"</f>
      </c>
      <c r="C425" t="s" s="10">
        <v>19</v>
      </c>
    </row>
    <row r="426" ht="15.0" customHeight="true">
      <c r="A426" s="11" t="n">
        <v>3.0</v>
      </c>
      <c r="B426" s="10">
        <f>"Der Kunde möchte ein Produkt mit Hauptzutat "&amp;"Kalb"</f>
      </c>
      <c r="C426" s="10">
        <f>"Kalb"&amp;" wird zur Bestellung hinzugefügt"</f>
      </c>
    </row>
    <row r="427" ht="15.0" customHeight="true">
      <c r="A427" s="11" t="n">
        <v>4.0</v>
      </c>
      <c r="B427" s="10">
        <f>"Der Kunde möchte Salat auf seinem "&amp;"Döner"</f>
      </c>
      <c r="C427" t="s" s="10">
        <v>19</v>
      </c>
    </row>
    <row r="428" ht="15.0" customHeight="true">
      <c r="A428" s="11" t="n">
        <v>5.0</v>
      </c>
      <c r="B428" s="10">
        <f>"Der Kunde möchte Rotkohl auf seinem "&amp;"Döner"</f>
      </c>
      <c r="C428" t="s" s="10">
        <v>19</v>
      </c>
    </row>
    <row r="429" ht="15.0" customHeight="true">
      <c r="A429" s="11" t="n">
        <v>6.0</v>
      </c>
      <c r="B429" s="10">
        <f>"Der Kunde möchte Tomaten auf seinem "&amp;"Döner"</f>
      </c>
      <c r="C429" t="s" s="10">
        <v>19</v>
      </c>
    </row>
    <row r="430" ht="15.0" customHeight="true">
      <c r="A430" s="11" t="n">
        <v>7.0</v>
      </c>
      <c r="B430" s="10">
        <f>"Der Kunde möchte Weißkohl auf seinem "&amp;"Döner"</f>
      </c>
      <c r="C430" t="s" s="10">
        <v>19</v>
      </c>
    </row>
    <row r="431" ht="15.0" customHeight="true">
      <c r="A431" s="11" t="n">
        <v>8.0</v>
      </c>
      <c r="B431" s="10">
        <f>"Der Kunde hätte gerne "&amp;"Bisschen Scharf"&amp;" auf seinem "&amp;"Döner"</f>
      </c>
      <c r="C431" s="10">
        <f>"Es wird "&amp;"Bisschen Scharf"&amp;" zu dem "&amp;"Döner"&amp;" hinzugefügt."</f>
      </c>
    </row>
    <row r="432" ht="15.0" customHeight="true">
      <c r="A432" s="11" t="n">
        <v>9.0</v>
      </c>
      <c r="B432" s="10">
        <f>"Der Kunde hätte gerne Extras auf seinem "&amp;"Döner"&amp;": "&amp;"Weichkäse"</f>
      </c>
      <c r="C432" t="s" s="10">
        <v>19</v>
      </c>
    </row>
    <row r="433" ht="60.0" customHeight="true">
      <c r="A433" s="11" t="n">
        <v>10.0</v>
      </c>
      <c r="B433" s="10">
        <f>"Dem Kunden werden folgende Leistungen  in Rechnung gestellt:
- "&amp;"Döner"&amp;"
- "&amp;"Kalb"&amp;"
- "&amp;"Weichkäse"</f>
      </c>
      <c r="C433" s="10">
        <f>"Der entsprechende Betrag von "&amp;'Data sets'!D185&amp;" EUR wurde vom Kunden beglichen."</f>
      </c>
    </row>
    <row r="434"/>
    <row r="435"/>
    <row r="436">
      <c r="A436" t="s" s="2">
        <v>3</v>
      </c>
      <c r="B436" t="s" s="2">
        <v>92</v>
      </c>
      <c r="D436" t="s" s="48">
        <v>18</v>
      </c>
    </row>
    <row r="437">
      <c r="A437" t="s" s="3">
        <v>5</v>
      </c>
      <c r="B437" t="s" s="3">
        <v>6</v>
      </c>
      <c r="C437" t="s" s="3">
        <v>7</v>
      </c>
      <c r="D437" t="s" s="6">
        <v>9</v>
      </c>
    </row>
    <row r="438" ht="15.0" customHeight="true">
      <c r="A438" s="11" t="n">
        <v>1.0</v>
      </c>
      <c r="B438" s="10">
        <f>"Kunde fragen welches Produkt er möchte"</f>
      </c>
      <c r="C438" t="s" s="10">
        <v>19</v>
      </c>
    </row>
    <row r="439" ht="15.0" customHeight="true">
      <c r="A439" s="11" t="n">
        <v>2.0</v>
      </c>
      <c r="B439" s="10">
        <f>"Der Kunde entscheidet sich für Produkt "&amp;"Döner"</f>
      </c>
      <c r="C439" t="s" s="10">
        <v>19</v>
      </c>
    </row>
    <row r="440" ht="15.0" customHeight="true">
      <c r="A440" s="11" t="n">
        <v>3.0</v>
      </c>
      <c r="B440" s="10">
        <f>"Der Kunde möchte ein Produkt mit Hauptzutat "&amp;"Kalb"</f>
      </c>
      <c r="C440" s="10">
        <f>"Kalb"&amp;" wird zur Bestellung hinzugefügt"</f>
      </c>
    </row>
    <row r="441" ht="15.0" customHeight="true">
      <c r="A441" s="11" t="n">
        <v>4.0</v>
      </c>
      <c r="B441" s="10">
        <f>"Der Kunde möchte Salat auf seinem "&amp;"Döner"</f>
      </c>
      <c r="C441" t="s" s="10">
        <v>19</v>
      </c>
    </row>
    <row r="442" ht="15.0" customHeight="true">
      <c r="A442" s="11" t="n">
        <v>5.0</v>
      </c>
      <c r="B442" s="10">
        <f>"Der Kunde möchte Rotkohl auf seinem "&amp;"Döner"</f>
      </c>
      <c r="C442" t="s" s="10">
        <v>19</v>
      </c>
    </row>
    <row r="443" ht="15.0" customHeight="true">
      <c r="A443" s="11" t="n">
        <v>6.0</v>
      </c>
      <c r="B443" s="10">
        <f>"Der Kunde möchte Tomaten auf seinem "&amp;"Döner"</f>
      </c>
      <c r="C443" t="s" s="10">
        <v>19</v>
      </c>
    </row>
    <row r="444" ht="15.0" customHeight="true">
      <c r="A444" s="11" t="n">
        <v>7.0</v>
      </c>
      <c r="B444" s="10">
        <f>"Der Kunde möchte Weißkohl auf seinem "&amp;"Döner"</f>
      </c>
      <c r="C444" t="s" s="10">
        <v>19</v>
      </c>
    </row>
    <row r="445" ht="15.0" customHeight="true">
      <c r="A445" s="11" t="n">
        <v>8.0</v>
      </c>
      <c r="B445" s="10">
        <f>"Der Kunde hätte gerne "&amp;"Extra viel Scharf"&amp;" auf seinem "&amp;"Döner"</f>
      </c>
      <c r="C445" s="10">
        <f>"Es wird "&amp;"Extra viel Scharf"&amp;" zu dem "&amp;"Döner"&amp;" hinzugefügt."</f>
      </c>
    </row>
    <row r="446" ht="15.0" customHeight="true">
      <c r="A446" s="11" t="n">
        <v>9.0</v>
      </c>
      <c r="B446" s="10">
        <f>"Der Kunde hätte gerne Extras auf seinem "&amp;"Döner"&amp;": "&amp;"Weichkäse"</f>
      </c>
      <c r="C446" t="s" s="10">
        <v>19</v>
      </c>
    </row>
    <row r="447" ht="60.0" customHeight="true">
      <c r="A447" s="11" t="n">
        <v>10.0</v>
      </c>
      <c r="B447" s="10">
        <f>"Dem Kunden werden folgende Leistungen  in Rechnung gestellt:
- "&amp;"Döner"&amp;"
- "&amp;"Kalb"&amp;"
- "&amp;"Weichkäse"</f>
      </c>
      <c r="C447" s="10">
        <f>"Der entsprechende Betrag von "&amp;'Data sets'!D191&amp;" EUR wurde vom Kunden beglichen."</f>
      </c>
    </row>
    <row r="448"/>
    <row r="449"/>
    <row r="450">
      <c r="A450" t="s" s="2">
        <v>3</v>
      </c>
      <c r="B450" t="s" s="2">
        <v>94</v>
      </c>
      <c r="D450" t="s" s="49">
        <v>18</v>
      </c>
    </row>
    <row r="451">
      <c r="A451" t="s" s="3">
        <v>5</v>
      </c>
      <c r="B451" t="s" s="3">
        <v>6</v>
      </c>
      <c r="C451" t="s" s="3">
        <v>7</v>
      </c>
      <c r="D451" t="s" s="6">
        <v>9</v>
      </c>
    </row>
    <row r="452" ht="15.0" customHeight="true">
      <c r="A452" s="11" t="n">
        <v>1.0</v>
      </c>
      <c r="B452" s="10">
        <f>"Kunde fragen welches Produkt er möchte"</f>
      </c>
      <c r="C452" t="s" s="10">
        <v>19</v>
      </c>
    </row>
    <row r="453" ht="15.0" customHeight="true">
      <c r="A453" s="11" t="n">
        <v>2.0</v>
      </c>
      <c r="B453" s="10">
        <f>"Der Kunde entscheidet sich für Produkt "&amp;"Döner"</f>
      </c>
      <c r="C453" t="s" s="10">
        <v>19</v>
      </c>
    </row>
    <row r="454" ht="15.0" customHeight="true">
      <c r="A454" s="11" t="n">
        <v>3.0</v>
      </c>
      <c r="B454" s="10">
        <f>"Der Kunde möchte ein Produkt mit Hauptzutat "&amp;"Kalb"</f>
      </c>
      <c r="C454" s="10">
        <f>"Kalb"&amp;" wird zur Bestellung hinzugefügt"</f>
      </c>
    </row>
    <row r="455" ht="15.0" customHeight="true">
      <c r="A455" s="11" t="n">
        <v>4.0</v>
      </c>
      <c r="B455" s="10">
        <f>"Der Kunde möchte Salat auf seinem "&amp;"Döner"</f>
      </c>
      <c r="C455" t="s" s="10">
        <v>19</v>
      </c>
    </row>
    <row r="456" ht="15.0" customHeight="true">
      <c r="A456" s="11" t="n">
        <v>5.0</v>
      </c>
      <c r="B456" s="10">
        <f>"Der Kunde möchte Rotkohl auf seinem "&amp;"Döner"</f>
      </c>
      <c r="C456" t="s" s="10">
        <v>19</v>
      </c>
    </row>
    <row r="457" ht="15.0" customHeight="true">
      <c r="A457" s="11" t="n">
        <v>6.0</v>
      </c>
      <c r="B457" s="10">
        <f>"Der Kunde möchte Tomaten auf seinem "&amp;"Döner"</f>
      </c>
      <c r="C457" t="s" s="10">
        <v>19</v>
      </c>
    </row>
    <row r="458" ht="15.0" customHeight="true">
      <c r="A458" s="11" t="n">
        <v>7.0</v>
      </c>
      <c r="B458" s="10">
        <f>"Der Kunde möchte Weißkohl auf seinem "&amp;"Döner"</f>
      </c>
      <c r="C458" t="s" s="10">
        <v>19</v>
      </c>
    </row>
    <row r="459" ht="15.0" customHeight="true">
      <c r="A459" s="11" t="n">
        <v>8.0</v>
      </c>
      <c r="B459" s="10">
        <f>"Der Kunde hätte gerne "&amp;"nichts Scharfes"&amp;" auf seinem "&amp;"Döner"</f>
      </c>
      <c r="C459" s="10">
        <f>"Es wird "&amp;"nichts Scharfes"&amp;" zu dem "&amp;"Döner"&amp;" hinzugefügt."</f>
      </c>
    </row>
    <row r="460" ht="15.0" customHeight="true">
      <c r="A460" s="11" t="n">
        <v>9.0</v>
      </c>
      <c r="B460" s="10">
        <f>"Der Kunde hätte gerne Extras auf seinem "&amp;"Döner"&amp;": "&amp;"Weichkäse"</f>
      </c>
      <c r="C460" t="s" s="10">
        <v>19</v>
      </c>
    </row>
    <row r="461" ht="60.0" customHeight="true">
      <c r="A461" s="11" t="n">
        <v>10.0</v>
      </c>
      <c r="B461" s="10">
        <f>"Dem Kunden werden folgende Leistungen  in Rechnung gestellt:
- "&amp;"Döner"&amp;"
- "&amp;"Kalb"&amp;"
- "&amp;"Weichkäse"</f>
      </c>
      <c r="C461" s="10">
        <f>"Der entsprechende Betrag von "&amp;'Data sets'!D197&amp;" EUR wurde vom Kunden beglichen."</f>
      </c>
    </row>
    <row r="462"/>
    <row r="463"/>
    <row r="464">
      <c r="A464" t="s" s="2">
        <v>3</v>
      </c>
      <c r="B464" t="s" s="2">
        <v>96</v>
      </c>
      <c r="D464" t="s" s="50">
        <v>18</v>
      </c>
    </row>
    <row r="465">
      <c r="A465" t="s" s="3">
        <v>5</v>
      </c>
      <c r="B465" t="s" s="3">
        <v>6</v>
      </c>
      <c r="C465" t="s" s="3">
        <v>7</v>
      </c>
      <c r="D465" t="s" s="6">
        <v>9</v>
      </c>
    </row>
    <row r="466" ht="15.0" customHeight="true">
      <c r="A466" s="11" t="n">
        <v>1.0</v>
      </c>
      <c r="B466" s="10">
        <f>"Kunde fragen welches Produkt er möchte"</f>
      </c>
      <c r="C466" t="s" s="10">
        <v>19</v>
      </c>
    </row>
    <row r="467" ht="15.0" customHeight="true">
      <c r="A467" s="11" t="n">
        <v>2.0</v>
      </c>
      <c r="B467" s="10">
        <f>"Der Kunde entscheidet sich für Produkt "&amp;"Döner"</f>
      </c>
      <c r="C467" t="s" s="10">
        <v>19</v>
      </c>
    </row>
    <row r="468" ht="15.0" customHeight="true">
      <c r="A468" s="11" t="n">
        <v>3.0</v>
      </c>
      <c r="B468" s="10">
        <f>"Der Kunde möchte ein Produkt mit Hauptzutat "&amp;"Kalb"</f>
      </c>
      <c r="C468" s="10">
        <f>"Kalb"&amp;" wird zur Bestellung hinzugefügt"</f>
      </c>
    </row>
    <row r="469" ht="15.0" customHeight="true">
      <c r="A469" s="11" t="n">
        <v>4.0</v>
      </c>
      <c r="B469" s="10">
        <f>"Der Kunde möchte Salat auf seinem "&amp;"Döner"</f>
      </c>
      <c r="C469" t="s" s="10">
        <v>19</v>
      </c>
    </row>
    <row r="470" ht="15.0" customHeight="true">
      <c r="A470" s="11" t="n">
        <v>5.0</v>
      </c>
      <c r="B470" s="10">
        <f>"Der Kunde möchte Rotkohl auf seinem "&amp;"Döner"</f>
      </c>
      <c r="C470" t="s" s="10">
        <v>19</v>
      </c>
    </row>
    <row r="471" ht="15.0" customHeight="true">
      <c r="A471" s="11" t="n">
        <v>6.0</v>
      </c>
      <c r="B471" s="10">
        <f>"Der Kunde möchte Tomaten auf seinem "&amp;"Döner"</f>
      </c>
      <c r="C471" t="s" s="10">
        <v>19</v>
      </c>
    </row>
    <row r="472" ht="15.0" customHeight="true">
      <c r="A472" s="11" t="n">
        <v>7.0</v>
      </c>
      <c r="B472" s="10">
        <f>"Der Kunde möchte Weißkohl auf seinem "&amp;"Döner"</f>
      </c>
      <c r="C472" t="s" s="10">
        <v>19</v>
      </c>
    </row>
    <row r="473" ht="15.0" customHeight="true">
      <c r="A473" s="11" t="n">
        <v>8.0</v>
      </c>
      <c r="B473" s="10">
        <f>"Der Kunde hätte gerne "&amp;"Scharfe Sosse"&amp;" auf seinem "&amp;"Döner"</f>
      </c>
      <c r="C473" s="10">
        <f>"Es wird "&amp;"Scharfe Sosse"&amp;" zu dem "&amp;"Döner"&amp;" hinzugefügt."</f>
      </c>
    </row>
    <row r="474" ht="15.0" customHeight="true">
      <c r="A474" s="11" t="n">
        <v>9.0</v>
      </c>
      <c r="B474" s="10">
        <f>"Der Kunde hätte gerne Extras auf seinem "&amp;"Döner"&amp;": "&amp;"Weichkäse"</f>
      </c>
      <c r="C474" t="s" s="10">
        <v>19</v>
      </c>
    </row>
    <row r="475" ht="60.0" customHeight="true">
      <c r="A475" s="11" t="n">
        <v>10.0</v>
      </c>
      <c r="B475" s="10">
        <f>"Dem Kunden werden folgende Leistungen  in Rechnung gestellt:
- "&amp;"Döner"&amp;"
- "&amp;"Kalb"&amp;"
- "&amp;"Weichkäse"</f>
      </c>
      <c r="C475" s="10">
        <f>"Der entsprechende Betrag von "&amp;'Data sets'!D203&amp;" EUR wurde vom Kunden beglichen."</f>
      </c>
    </row>
    <row r="476"/>
    <row r="477"/>
    <row r="478">
      <c r="A478" t="s" s="2">
        <v>3</v>
      </c>
      <c r="B478" t="s" s="2">
        <v>98</v>
      </c>
      <c r="D478" t="s" s="51">
        <v>18</v>
      </c>
    </row>
    <row r="479">
      <c r="A479" t="s" s="3">
        <v>5</v>
      </c>
      <c r="B479" t="s" s="3">
        <v>6</v>
      </c>
      <c r="C479" t="s" s="3">
        <v>7</v>
      </c>
      <c r="D479" t="s" s="6">
        <v>9</v>
      </c>
    </row>
    <row r="480" ht="15.0" customHeight="true">
      <c r="A480" s="11" t="n">
        <v>1.0</v>
      </c>
      <c r="B480" s="10">
        <f>"Kunde fragen welches Produkt er möchte"</f>
      </c>
      <c r="C480" t="s" s="10">
        <v>19</v>
      </c>
    </row>
    <row r="481" ht="15.0" customHeight="true">
      <c r="A481" s="11" t="n">
        <v>2.0</v>
      </c>
      <c r="B481" s="10">
        <f>"Der Kunde entscheidet sich für Produkt "&amp;"Döner"</f>
      </c>
      <c r="C481" t="s" s="10">
        <v>19</v>
      </c>
    </row>
    <row r="482" ht="15.0" customHeight="true">
      <c r="A482" s="11" t="n">
        <v>3.0</v>
      </c>
      <c r="B482" s="10">
        <f>"Der Kunde möchte ein "&amp;"Döner"&amp;" ohne Hauptzutat"</f>
      </c>
      <c r="C482" s="10">
        <f>"Es wird auf der Bestellung vermerkt, dass der Kunde keine Hauptzutat möchte"</f>
      </c>
    </row>
    <row r="483" ht="15.0" customHeight="true">
      <c r="A483" s="11" t="n">
        <v>4.0</v>
      </c>
      <c r="B483" s="10">
        <f>"Der Kunde möchte Salat auf seinem "&amp;"Döner"</f>
      </c>
      <c r="C483" t="s" s="10">
        <v>19</v>
      </c>
    </row>
    <row r="484" ht="15.0" customHeight="true">
      <c r="A484" s="11" t="n">
        <v>5.0</v>
      </c>
      <c r="B484" s="10">
        <f>"Der Kunde möchte Rotkohl auf seinem "&amp;"Döner"</f>
      </c>
      <c r="C484" t="s" s="10">
        <v>19</v>
      </c>
    </row>
    <row r="485" ht="15.0" customHeight="true">
      <c r="A485" s="11" t="n">
        <v>6.0</v>
      </c>
      <c r="B485" s="10">
        <f>"Der Kunde möchte Tomaten auf seinem "&amp;"Döner"</f>
      </c>
      <c r="C485" t="s" s="10">
        <v>19</v>
      </c>
    </row>
    <row r="486" ht="15.0" customHeight="true">
      <c r="A486" s="11" t="n">
        <v>7.0</v>
      </c>
      <c r="B486" s="10">
        <f>"Der Kunde möchte Weißkohl auf seinem "&amp;"Döner"</f>
      </c>
      <c r="C486" t="s" s="10">
        <v>19</v>
      </c>
    </row>
    <row r="487" ht="15.0" customHeight="true">
      <c r="A487" s="11" t="n">
        <v>8.0</v>
      </c>
      <c r="B487" s="10">
        <f>"Der Kunde hätte gerne "&amp;"Bisschen Scharf"&amp;" auf seinem "&amp;"Döner"</f>
      </c>
      <c r="C487" s="10">
        <f>"Es wird "&amp;"Bisschen Scharf"&amp;" zu dem "&amp;"Döner"&amp;" hinzugefügt."</f>
      </c>
    </row>
    <row r="488" ht="15.0" customHeight="true">
      <c r="A488" s="11" t="n">
        <v>9.0</v>
      </c>
      <c r="B488" s="10">
        <f>"Der Kunde hätte gerne Extras auf seinem "&amp;"Döner"&amp;": "&amp;"Weichkäse"</f>
      </c>
      <c r="C488" t="s" s="10">
        <v>19</v>
      </c>
    </row>
    <row r="489" ht="60.0" customHeight="true">
      <c r="A489" s="11" t="n">
        <v>10.0</v>
      </c>
      <c r="B489" s="10">
        <f>"Dem Kunden werden folgende Leistungen  in Rechnung gestellt:
- "&amp;"Döner"&amp;"
- "&amp;"Ohne"&amp;"
- "&amp;"Weichkäse"</f>
      </c>
      <c r="C489" s="10">
        <f>"Der entsprechende Betrag von "&amp;'Data sets'!D209&amp;" EUR wurde vom Kunden beglichen."</f>
      </c>
    </row>
    <row r="490"/>
    <row r="491"/>
    <row r="492">
      <c r="A492" t="s" s="2">
        <v>3</v>
      </c>
      <c r="B492" t="s" s="2">
        <v>100</v>
      </c>
      <c r="D492" t="s" s="52">
        <v>18</v>
      </c>
    </row>
    <row r="493">
      <c r="A493" t="s" s="3">
        <v>5</v>
      </c>
      <c r="B493" t="s" s="3">
        <v>6</v>
      </c>
      <c r="C493" t="s" s="3">
        <v>7</v>
      </c>
      <c r="D493" t="s" s="6">
        <v>9</v>
      </c>
    </row>
    <row r="494" ht="15.0" customHeight="true">
      <c r="A494" s="11" t="n">
        <v>1.0</v>
      </c>
      <c r="B494" s="10">
        <f>"Kunde fragen welches Produkt er möchte"</f>
      </c>
      <c r="C494" t="s" s="10">
        <v>19</v>
      </c>
    </row>
    <row r="495" ht="15.0" customHeight="true">
      <c r="A495" s="11" t="n">
        <v>2.0</v>
      </c>
      <c r="B495" s="10">
        <f>"Der Kunde entscheidet sich für Produkt "&amp;"Döner"</f>
      </c>
      <c r="C495" t="s" s="10">
        <v>19</v>
      </c>
    </row>
    <row r="496" ht="15.0" customHeight="true">
      <c r="A496" s="11" t="n">
        <v>3.0</v>
      </c>
      <c r="B496" s="10">
        <f>"Der Kunde möchte ein "&amp;"Döner"&amp;" ohne Hauptzutat"</f>
      </c>
      <c r="C496" s="10">
        <f>"Es wird auf der Bestellung vermerkt, dass der Kunde keine Hauptzutat möchte"</f>
      </c>
    </row>
    <row r="497" ht="15.0" customHeight="true">
      <c r="A497" s="11" t="n">
        <v>4.0</v>
      </c>
      <c r="B497" s="10">
        <f>"Der Kunde möchte Salat auf seinem "&amp;"Döner"</f>
      </c>
      <c r="C497" t="s" s="10">
        <v>19</v>
      </c>
    </row>
    <row r="498" ht="15.0" customHeight="true">
      <c r="A498" s="11" t="n">
        <v>5.0</v>
      </c>
      <c r="B498" s="10">
        <f>"Der Kunde möchte Rotkohl auf seinem "&amp;"Döner"</f>
      </c>
      <c r="C498" t="s" s="10">
        <v>19</v>
      </c>
    </row>
    <row r="499" ht="15.0" customHeight="true">
      <c r="A499" s="11" t="n">
        <v>6.0</v>
      </c>
      <c r="B499" s="10">
        <f>"Der Kunde möchte Tomaten auf seinem "&amp;"Döner"</f>
      </c>
      <c r="C499" t="s" s="10">
        <v>19</v>
      </c>
    </row>
    <row r="500" ht="15.0" customHeight="true">
      <c r="A500" s="11" t="n">
        <v>7.0</v>
      </c>
      <c r="B500" s="10">
        <f>"Der Kunde möchte Weißkohl auf seinem "&amp;"Döner"</f>
      </c>
      <c r="C500" t="s" s="10">
        <v>19</v>
      </c>
    </row>
    <row r="501" ht="15.0" customHeight="true">
      <c r="A501" s="11" t="n">
        <v>8.0</v>
      </c>
      <c r="B501" s="10">
        <f>"Der Kunde hätte gerne "&amp;"Extra viel Scharf"&amp;" auf seinem "&amp;"Döner"</f>
      </c>
      <c r="C501" s="10">
        <f>"Es wird "&amp;"Extra viel Scharf"&amp;" zu dem "&amp;"Döner"&amp;" hinzugefügt."</f>
      </c>
    </row>
    <row r="502" ht="15.0" customHeight="true">
      <c r="A502" s="11" t="n">
        <v>9.0</v>
      </c>
      <c r="B502" s="10">
        <f>"Der Kunde hätte gerne Extras auf seinem "&amp;"Döner"&amp;": "&amp;"Weichkäse"</f>
      </c>
      <c r="C502" t="s" s="10">
        <v>19</v>
      </c>
    </row>
    <row r="503" ht="60.0" customHeight="true">
      <c r="A503" s="11" t="n">
        <v>10.0</v>
      </c>
      <c r="B503" s="10">
        <f>"Dem Kunden werden folgende Leistungen  in Rechnung gestellt:
- "&amp;"Döner"&amp;"
- "&amp;"Ohne"&amp;"
- "&amp;"Weichkäse"</f>
      </c>
      <c r="C503" s="10">
        <f>"Der entsprechende Betrag von "&amp;'Data sets'!D215&amp;" EUR wurde vom Kunden beglichen."</f>
      </c>
    </row>
    <row r="504"/>
    <row r="505"/>
    <row r="506">
      <c r="A506" t="s" s="2">
        <v>3</v>
      </c>
      <c r="B506" t="s" s="2">
        <v>102</v>
      </c>
      <c r="D506" t="s" s="53">
        <v>18</v>
      </c>
    </row>
    <row r="507">
      <c r="A507" t="s" s="3">
        <v>5</v>
      </c>
      <c r="B507" t="s" s="3">
        <v>6</v>
      </c>
      <c r="C507" t="s" s="3">
        <v>7</v>
      </c>
      <c r="D507" t="s" s="6">
        <v>9</v>
      </c>
    </row>
    <row r="508" ht="15.0" customHeight="true">
      <c r="A508" s="11" t="n">
        <v>1.0</v>
      </c>
      <c r="B508" s="10">
        <f>"Kunde fragen welches Produkt er möchte"</f>
      </c>
      <c r="C508" t="s" s="10">
        <v>19</v>
      </c>
    </row>
    <row r="509" ht="15.0" customHeight="true">
      <c r="A509" s="11" t="n">
        <v>2.0</v>
      </c>
      <c r="B509" s="10">
        <f>"Der Kunde entscheidet sich für Produkt "&amp;"Döner"</f>
      </c>
      <c r="C509" t="s" s="10">
        <v>19</v>
      </c>
    </row>
    <row r="510" ht="15.0" customHeight="true">
      <c r="A510" s="11" t="n">
        <v>3.0</v>
      </c>
      <c r="B510" s="10">
        <f>"Der Kunde möchte ein "&amp;"Döner"&amp;" ohne Hauptzutat"</f>
      </c>
      <c r="C510" s="10">
        <f>"Es wird auf der Bestellung vermerkt, dass der Kunde keine Hauptzutat möchte"</f>
      </c>
    </row>
    <row r="511" ht="15.0" customHeight="true">
      <c r="A511" s="11" t="n">
        <v>4.0</v>
      </c>
      <c r="B511" s="10">
        <f>"Der Kunde möchte Salat auf seinem "&amp;"Döner"</f>
      </c>
      <c r="C511" t="s" s="10">
        <v>19</v>
      </c>
    </row>
    <row r="512" ht="15.0" customHeight="true">
      <c r="A512" s="11" t="n">
        <v>5.0</v>
      </c>
      <c r="B512" s="10">
        <f>"Der Kunde möchte Rotkohl auf seinem "&amp;"Döner"</f>
      </c>
      <c r="C512" t="s" s="10">
        <v>19</v>
      </c>
    </row>
    <row r="513" ht="15.0" customHeight="true">
      <c r="A513" s="11" t="n">
        <v>6.0</v>
      </c>
      <c r="B513" s="10">
        <f>"Der Kunde möchte Tomaten auf seinem "&amp;"Döner"</f>
      </c>
      <c r="C513" t="s" s="10">
        <v>19</v>
      </c>
    </row>
    <row r="514" ht="15.0" customHeight="true">
      <c r="A514" s="11" t="n">
        <v>7.0</v>
      </c>
      <c r="B514" s="10">
        <f>"Der Kunde möchte Weißkohl auf seinem "&amp;"Döner"</f>
      </c>
      <c r="C514" t="s" s="10">
        <v>19</v>
      </c>
    </row>
    <row r="515" ht="15.0" customHeight="true">
      <c r="A515" s="11" t="n">
        <v>8.0</v>
      </c>
      <c r="B515" s="10">
        <f>"Der Kunde hätte gerne "&amp;"nichts Scharfes"&amp;" auf seinem "&amp;"Döner"</f>
      </c>
      <c r="C515" s="10">
        <f>"Es wird "&amp;"nichts Scharfes"&amp;" zu dem "&amp;"Döner"&amp;" hinzugefügt."</f>
      </c>
    </row>
    <row r="516" ht="15.0" customHeight="true">
      <c r="A516" s="11" t="n">
        <v>9.0</v>
      </c>
      <c r="B516" s="10">
        <f>"Der Kunde hätte gerne Extras auf seinem "&amp;"Döner"&amp;": "&amp;"Weichkäse"</f>
      </c>
      <c r="C516" t="s" s="10">
        <v>19</v>
      </c>
    </row>
    <row r="517" ht="60.0" customHeight="true">
      <c r="A517" s="11" t="n">
        <v>10.0</v>
      </c>
      <c r="B517" s="10">
        <f>"Dem Kunden werden folgende Leistungen  in Rechnung gestellt:
- "&amp;"Döner"&amp;"
- "&amp;"Ohne"&amp;"
- "&amp;"Weichkäse"</f>
      </c>
      <c r="C517" s="10">
        <f>"Der entsprechende Betrag von "&amp;'Data sets'!D221&amp;" EUR wurde vom Kunden beglichen."</f>
      </c>
    </row>
    <row r="518"/>
    <row r="519"/>
    <row r="520">
      <c r="A520" t="s" s="2">
        <v>3</v>
      </c>
      <c r="B520" t="s" s="2">
        <v>104</v>
      </c>
      <c r="D520" t="s" s="54">
        <v>18</v>
      </c>
    </row>
    <row r="521">
      <c r="A521" t="s" s="3">
        <v>5</v>
      </c>
      <c r="B521" t="s" s="3">
        <v>6</v>
      </c>
      <c r="C521" t="s" s="3">
        <v>7</v>
      </c>
      <c r="D521" t="s" s="6">
        <v>9</v>
      </c>
    </row>
    <row r="522" ht="15.0" customHeight="true">
      <c r="A522" s="11" t="n">
        <v>1.0</v>
      </c>
      <c r="B522" s="10">
        <f>"Kunde fragen welches Produkt er möchte"</f>
      </c>
      <c r="C522" t="s" s="10">
        <v>19</v>
      </c>
    </row>
    <row r="523" ht="15.0" customHeight="true">
      <c r="A523" s="11" t="n">
        <v>2.0</v>
      </c>
      <c r="B523" s="10">
        <f>"Der Kunde entscheidet sich für Produkt "&amp;"Döner"</f>
      </c>
      <c r="C523" t="s" s="10">
        <v>19</v>
      </c>
    </row>
    <row r="524" ht="15.0" customHeight="true">
      <c r="A524" s="11" t="n">
        <v>3.0</v>
      </c>
      <c r="B524" s="10">
        <f>"Der Kunde möchte ein "&amp;"Döner"&amp;" ohne Hauptzutat"</f>
      </c>
      <c r="C524" s="10">
        <f>"Es wird auf der Bestellung vermerkt, dass der Kunde keine Hauptzutat möchte"</f>
      </c>
    </row>
    <row r="525" ht="15.0" customHeight="true">
      <c r="A525" s="11" t="n">
        <v>4.0</v>
      </c>
      <c r="B525" s="10">
        <f>"Der Kunde möchte Salat auf seinem "&amp;"Döner"</f>
      </c>
      <c r="C525" t="s" s="10">
        <v>19</v>
      </c>
    </row>
    <row r="526" ht="15.0" customHeight="true">
      <c r="A526" s="11" t="n">
        <v>5.0</v>
      </c>
      <c r="B526" s="10">
        <f>"Der Kunde möchte Rotkohl auf seinem "&amp;"Döner"</f>
      </c>
      <c r="C526" t="s" s="10">
        <v>19</v>
      </c>
    </row>
    <row r="527" ht="15.0" customHeight="true">
      <c r="A527" s="11" t="n">
        <v>6.0</v>
      </c>
      <c r="B527" s="10">
        <f>"Der Kunde möchte Tomaten auf seinem "&amp;"Döner"</f>
      </c>
      <c r="C527" t="s" s="10">
        <v>19</v>
      </c>
    </row>
    <row r="528" ht="15.0" customHeight="true">
      <c r="A528" s="11" t="n">
        <v>7.0</v>
      </c>
      <c r="B528" s="10">
        <f>"Der Kunde möchte Weißkohl auf seinem "&amp;"Döner"</f>
      </c>
      <c r="C528" t="s" s="10">
        <v>19</v>
      </c>
    </row>
    <row r="529" ht="15.0" customHeight="true">
      <c r="A529" s="11" t="n">
        <v>8.0</v>
      </c>
      <c r="B529" s="10">
        <f>"Der Kunde hätte gerne "&amp;"Scharfe Sosse"&amp;" auf seinem "&amp;"Döner"</f>
      </c>
      <c r="C529" s="10">
        <f>"Es wird "&amp;"Scharfe Sosse"&amp;" zu dem "&amp;"Döner"&amp;" hinzugefügt."</f>
      </c>
    </row>
    <row r="530" ht="15.0" customHeight="true">
      <c r="A530" s="11" t="n">
        <v>9.0</v>
      </c>
      <c r="B530" s="10">
        <f>"Der Kunde hätte gerne Extras auf seinem "&amp;"Döner"&amp;": "&amp;"Weichkäse"</f>
      </c>
      <c r="C530" t="s" s="10">
        <v>19</v>
      </c>
    </row>
    <row r="531" ht="60.0" customHeight="true">
      <c r="A531" s="11" t="n">
        <v>10.0</v>
      </c>
      <c r="B531" s="10">
        <f>"Dem Kunden werden folgende Leistungen  in Rechnung gestellt:
- "&amp;"Döner"&amp;"
- "&amp;"Ohne"&amp;"
- "&amp;"Weichkäse"</f>
      </c>
      <c r="C531" s="10">
        <f>"Der entsprechende Betrag von "&amp;'Data sets'!D227&amp;" EUR wurde vom Kunden beglichen."</f>
      </c>
    </row>
    <row r="532"/>
    <row r="533"/>
    <row r="534">
      <c r="A534" t="s" s="2">
        <v>3</v>
      </c>
      <c r="B534" t="s" s="2">
        <v>106</v>
      </c>
      <c r="D534" t="s" s="55">
        <v>18</v>
      </c>
    </row>
    <row r="535">
      <c r="A535" t="s" s="3">
        <v>5</v>
      </c>
      <c r="B535" t="s" s="3">
        <v>6</v>
      </c>
      <c r="C535" t="s" s="3">
        <v>7</v>
      </c>
      <c r="D535" t="s" s="6">
        <v>9</v>
      </c>
    </row>
    <row r="536" ht="15.0" customHeight="true">
      <c r="A536" s="11" t="n">
        <v>1.0</v>
      </c>
      <c r="B536" s="10">
        <f>"Kunde fragen welches Produkt er möchte"</f>
      </c>
      <c r="C536" t="s" s="10">
        <v>19</v>
      </c>
    </row>
    <row r="537" ht="15.0" customHeight="true">
      <c r="A537" s="11" t="n">
        <v>2.0</v>
      </c>
      <c r="B537" s="10">
        <f>"Der Kunde entscheidet sich für Produkt "&amp;"Dürum"</f>
      </c>
      <c r="C537" t="s" s="10">
        <v>19</v>
      </c>
    </row>
    <row r="538" ht="15.0" customHeight="true">
      <c r="A538" s="11" t="n">
        <v>3.0</v>
      </c>
      <c r="B538" s="10">
        <f>"Der Kunde möchte ein Produkt mit Hauptzutat "&amp;"Falafel"</f>
      </c>
      <c r="C538" s="10">
        <f>"Falafel"&amp;" wird zur Bestellung hinzugefügt"</f>
      </c>
    </row>
    <row r="539" ht="15.0" customHeight="true">
      <c r="A539" s="11" t="n">
        <v>4.0</v>
      </c>
      <c r="B539" s="10">
        <f>"Der Kunde möchte Salat auf seinem "&amp;"Dürum"</f>
      </c>
      <c r="C539" t="s" s="10">
        <v>19</v>
      </c>
    </row>
    <row r="540" ht="15.0" customHeight="true">
      <c r="A540" s="11" t="n">
        <v>5.0</v>
      </c>
      <c r="B540" s="10">
        <f>"Der Kunde möchte Rotkohl auf seinem "&amp;"Dürum"</f>
      </c>
      <c r="C540" t="s" s="10">
        <v>19</v>
      </c>
    </row>
    <row r="541" ht="15.0" customHeight="true">
      <c r="A541" s="11" t="n">
        <v>6.0</v>
      </c>
      <c r="B541" s="10">
        <f>"Der Kunde möchte Tomaten auf seinem "&amp;"Dürum"</f>
      </c>
      <c r="C541" t="s" s="10">
        <v>19</v>
      </c>
    </row>
    <row r="542" ht="15.0" customHeight="true">
      <c r="A542" s="11" t="n">
        <v>7.0</v>
      </c>
      <c r="B542" s="10">
        <f>"Der Kunde möchte Weißkohl auf seinem "&amp;"Dürum"</f>
      </c>
      <c r="C542" t="s" s="10">
        <v>19</v>
      </c>
    </row>
    <row r="543" ht="15.0" customHeight="true">
      <c r="A543" s="11" t="n">
        <v>8.0</v>
      </c>
      <c r="B543" s="10">
        <f>"Der Kunde hätte gerne "&amp;"Bisschen Scharf"&amp;" auf seinem "&amp;"Dürum"</f>
      </c>
      <c r="C543" s="10">
        <f>"Es wird "&amp;"Bisschen Scharf"&amp;" zu dem "&amp;"Dürum"&amp;" hinzugefügt."</f>
      </c>
    </row>
    <row r="544" ht="15.0" customHeight="true">
      <c r="A544" s="11" t="n">
        <v>9.0</v>
      </c>
      <c r="B544" s="10">
        <f>"Der Kunde hätte gerne Extras auf seinem "&amp;"Dürum"&amp;": "&amp;"Weichkäse"</f>
      </c>
      <c r="C544" t="s" s="10">
        <v>19</v>
      </c>
    </row>
    <row r="545" ht="60.0" customHeight="true">
      <c r="A545" s="11" t="n">
        <v>10.0</v>
      </c>
      <c r="B545" s="10">
        <f>"Dem Kunden werden folgende Leistungen  in Rechnung gestellt:
- "&amp;"Dürum"&amp;"
- "&amp;"Falafel"&amp;"
- "&amp;"Weichkäse"</f>
      </c>
      <c r="C545" s="10">
        <f>"Der entsprechende Betrag von "&amp;'Data sets'!D233&amp;" EUR wurde vom Kunden beglichen."</f>
      </c>
    </row>
    <row r="546"/>
    <row r="547"/>
    <row r="548">
      <c r="A548" t="s" s="2">
        <v>3</v>
      </c>
      <c r="B548" t="s" s="2">
        <v>108</v>
      </c>
      <c r="D548" t="s" s="56">
        <v>18</v>
      </c>
    </row>
    <row r="549">
      <c r="A549" t="s" s="3">
        <v>5</v>
      </c>
      <c r="B549" t="s" s="3">
        <v>6</v>
      </c>
      <c r="C549" t="s" s="3">
        <v>7</v>
      </c>
      <c r="D549" t="s" s="6">
        <v>9</v>
      </c>
    </row>
    <row r="550" ht="15.0" customHeight="true">
      <c r="A550" s="11" t="n">
        <v>1.0</v>
      </c>
      <c r="B550" s="10">
        <f>"Kunde fragen welches Produkt er möchte"</f>
      </c>
      <c r="C550" t="s" s="10">
        <v>19</v>
      </c>
    </row>
    <row r="551" ht="15.0" customHeight="true">
      <c r="A551" s="11" t="n">
        <v>2.0</v>
      </c>
      <c r="B551" s="10">
        <f>"Der Kunde entscheidet sich für Produkt "&amp;"Dürum"</f>
      </c>
      <c r="C551" t="s" s="10">
        <v>19</v>
      </c>
    </row>
    <row r="552" ht="15.0" customHeight="true">
      <c r="A552" s="11" t="n">
        <v>3.0</v>
      </c>
      <c r="B552" s="10">
        <f>"Der Kunde möchte ein Produkt mit Hauptzutat "&amp;"Falafel"</f>
      </c>
      <c r="C552" s="10">
        <f>"Falafel"&amp;" wird zur Bestellung hinzugefügt"</f>
      </c>
    </row>
    <row r="553" ht="15.0" customHeight="true">
      <c r="A553" s="11" t="n">
        <v>4.0</v>
      </c>
      <c r="B553" s="10">
        <f>"Der Kunde möchte Salat auf seinem "&amp;"Dürum"</f>
      </c>
      <c r="C553" t="s" s="10">
        <v>19</v>
      </c>
    </row>
    <row r="554" ht="15.0" customHeight="true">
      <c r="A554" s="11" t="n">
        <v>5.0</v>
      </c>
      <c r="B554" s="10">
        <f>"Der Kunde möchte Rotkohl auf seinem "&amp;"Dürum"</f>
      </c>
      <c r="C554" t="s" s="10">
        <v>19</v>
      </c>
    </row>
    <row r="555" ht="15.0" customHeight="true">
      <c r="A555" s="11" t="n">
        <v>6.0</v>
      </c>
      <c r="B555" s="10">
        <f>"Der Kunde möchte Tomaten auf seinem "&amp;"Dürum"</f>
      </c>
      <c r="C555" t="s" s="10">
        <v>19</v>
      </c>
    </row>
    <row r="556" ht="15.0" customHeight="true">
      <c r="A556" s="11" t="n">
        <v>7.0</v>
      </c>
      <c r="B556" s="10">
        <f>"Der Kunde möchte Weißkohl auf seinem "&amp;"Dürum"</f>
      </c>
      <c r="C556" t="s" s="10">
        <v>19</v>
      </c>
    </row>
    <row r="557" ht="15.0" customHeight="true">
      <c r="A557" s="11" t="n">
        <v>8.0</v>
      </c>
      <c r="B557" s="10">
        <f>"Der Kunde hätte gerne "&amp;"Extra viel Scharf"&amp;" auf seinem "&amp;"Dürum"</f>
      </c>
      <c r="C557" s="10">
        <f>"Es wird "&amp;"Extra viel Scharf"&amp;" zu dem "&amp;"Dürum"&amp;" hinzugefügt."</f>
      </c>
    </row>
    <row r="558" ht="15.0" customHeight="true">
      <c r="A558" s="11" t="n">
        <v>9.0</v>
      </c>
      <c r="B558" s="10">
        <f>"Der Kunde hätte gerne Extras auf seinem "&amp;"Dürum"&amp;": "&amp;"Weichkäse"</f>
      </c>
      <c r="C558" t="s" s="10">
        <v>19</v>
      </c>
    </row>
    <row r="559" ht="60.0" customHeight="true">
      <c r="A559" s="11" t="n">
        <v>10.0</v>
      </c>
      <c r="B559" s="10">
        <f>"Dem Kunden werden folgende Leistungen  in Rechnung gestellt:
- "&amp;"Dürum"&amp;"
- "&amp;"Falafel"&amp;"
- "&amp;"Weichkäse"</f>
      </c>
      <c r="C559" s="10">
        <f>"Der entsprechende Betrag von "&amp;'Data sets'!D239&amp;" EUR wurde vom Kunden beglichen."</f>
      </c>
    </row>
    <row r="560"/>
    <row r="561"/>
    <row r="562">
      <c r="A562" t="s" s="2">
        <v>3</v>
      </c>
      <c r="B562" t="s" s="2">
        <v>110</v>
      </c>
      <c r="D562" t="s" s="57">
        <v>18</v>
      </c>
    </row>
    <row r="563">
      <c r="A563" t="s" s="3">
        <v>5</v>
      </c>
      <c r="B563" t="s" s="3">
        <v>6</v>
      </c>
      <c r="C563" t="s" s="3">
        <v>7</v>
      </c>
      <c r="D563" t="s" s="6">
        <v>9</v>
      </c>
    </row>
    <row r="564" ht="15.0" customHeight="true">
      <c r="A564" s="11" t="n">
        <v>1.0</v>
      </c>
      <c r="B564" s="10">
        <f>"Kunde fragen welches Produkt er möchte"</f>
      </c>
      <c r="C564" t="s" s="10">
        <v>19</v>
      </c>
    </row>
    <row r="565" ht="15.0" customHeight="true">
      <c r="A565" s="11" t="n">
        <v>2.0</v>
      </c>
      <c r="B565" s="10">
        <f>"Der Kunde entscheidet sich für Produkt "&amp;"Dürum"</f>
      </c>
      <c r="C565" t="s" s="10">
        <v>19</v>
      </c>
    </row>
    <row r="566" ht="15.0" customHeight="true">
      <c r="A566" s="11" t="n">
        <v>3.0</v>
      </c>
      <c r="B566" s="10">
        <f>"Der Kunde möchte ein Produkt mit Hauptzutat "&amp;"Falafel"</f>
      </c>
      <c r="C566" s="10">
        <f>"Falafel"&amp;" wird zur Bestellung hinzugefügt"</f>
      </c>
    </row>
    <row r="567" ht="15.0" customHeight="true">
      <c r="A567" s="11" t="n">
        <v>4.0</v>
      </c>
      <c r="B567" s="10">
        <f>"Der Kunde möchte Salat auf seinem "&amp;"Dürum"</f>
      </c>
      <c r="C567" t="s" s="10">
        <v>19</v>
      </c>
    </row>
    <row r="568" ht="15.0" customHeight="true">
      <c r="A568" s="11" t="n">
        <v>5.0</v>
      </c>
      <c r="B568" s="10">
        <f>"Der Kunde möchte Rotkohl auf seinem "&amp;"Dürum"</f>
      </c>
      <c r="C568" t="s" s="10">
        <v>19</v>
      </c>
    </row>
    <row r="569" ht="15.0" customHeight="true">
      <c r="A569" s="11" t="n">
        <v>6.0</v>
      </c>
      <c r="B569" s="10">
        <f>"Der Kunde möchte Tomaten auf seinem "&amp;"Dürum"</f>
      </c>
      <c r="C569" t="s" s="10">
        <v>19</v>
      </c>
    </row>
    <row r="570" ht="15.0" customHeight="true">
      <c r="A570" s="11" t="n">
        <v>7.0</v>
      </c>
      <c r="B570" s="10">
        <f>"Der Kunde möchte Weißkohl auf seinem "&amp;"Dürum"</f>
      </c>
      <c r="C570" t="s" s="10">
        <v>19</v>
      </c>
    </row>
    <row r="571" ht="15.0" customHeight="true">
      <c r="A571" s="11" t="n">
        <v>8.0</v>
      </c>
      <c r="B571" s="10">
        <f>"Der Kunde hätte gerne "&amp;"nichts Scharfes"&amp;" auf seinem "&amp;"Dürum"</f>
      </c>
      <c r="C571" s="10">
        <f>"Es wird "&amp;"nichts Scharfes"&amp;" zu dem "&amp;"Dürum"&amp;" hinzugefügt."</f>
      </c>
    </row>
    <row r="572" ht="15.0" customHeight="true">
      <c r="A572" s="11" t="n">
        <v>9.0</v>
      </c>
      <c r="B572" s="10">
        <f>"Der Kunde hätte gerne Extras auf seinem "&amp;"Dürum"&amp;": "&amp;"Weichkäse"</f>
      </c>
      <c r="C572" t="s" s="10">
        <v>19</v>
      </c>
    </row>
    <row r="573" ht="60.0" customHeight="true">
      <c r="A573" s="11" t="n">
        <v>10.0</v>
      </c>
      <c r="B573" s="10">
        <f>"Dem Kunden werden folgende Leistungen  in Rechnung gestellt:
- "&amp;"Dürum"&amp;"
- "&amp;"Falafel"&amp;"
- "&amp;"Weichkäse"</f>
      </c>
      <c r="C573" s="10">
        <f>"Der entsprechende Betrag von "&amp;'Data sets'!D245&amp;" EUR wurde vom Kunden beglichen."</f>
      </c>
    </row>
    <row r="574"/>
    <row r="575"/>
    <row r="576">
      <c r="A576" t="s" s="2">
        <v>3</v>
      </c>
      <c r="B576" t="s" s="2">
        <v>112</v>
      </c>
      <c r="D576" t="s" s="58">
        <v>18</v>
      </c>
    </row>
    <row r="577">
      <c r="A577" t="s" s="3">
        <v>5</v>
      </c>
      <c r="B577" t="s" s="3">
        <v>6</v>
      </c>
      <c r="C577" t="s" s="3">
        <v>7</v>
      </c>
      <c r="D577" t="s" s="6">
        <v>9</v>
      </c>
    </row>
    <row r="578" ht="15.0" customHeight="true">
      <c r="A578" s="11" t="n">
        <v>1.0</v>
      </c>
      <c r="B578" s="10">
        <f>"Kunde fragen welches Produkt er möchte"</f>
      </c>
      <c r="C578" t="s" s="10">
        <v>19</v>
      </c>
    </row>
    <row r="579" ht="15.0" customHeight="true">
      <c r="A579" s="11" t="n">
        <v>2.0</v>
      </c>
      <c r="B579" s="10">
        <f>"Der Kunde entscheidet sich für Produkt "&amp;"Dürum"</f>
      </c>
      <c r="C579" t="s" s="10">
        <v>19</v>
      </c>
    </row>
    <row r="580" ht="15.0" customHeight="true">
      <c r="A580" s="11" t="n">
        <v>3.0</v>
      </c>
      <c r="B580" s="10">
        <f>"Der Kunde möchte ein Produkt mit Hauptzutat "&amp;"Falafel"</f>
      </c>
      <c r="C580" s="10">
        <f>"Falafel"&amp;" wird zur Bestellung hinzugefügt"</f>
      </c>
    </row>
    <row r="581" ht="15.0" customHeight="true">
      <c r="A581" s="11" t="n">
        <v>4.0</v>
      </c>
      <c r="B581" s="10">
        <f>"Der Kunde möchte Salat auf seinem "&amp;"Dürum"</f>
      </c>
      <c r="C581" t="s" s="10">
        <v>19</v>
      </c>
    </row>
    <row r="582" ht="15.0" customHeight="true">
      <c r="A582" s="11" t="n">
        <v>5.0</v>
      </c>
      <c r="B582" s="10">
        <f>"Der Kunde möchte Rotkohl auf seinem "&amp;"Dürum"</f>
      </c>
      <c r="C582" t="s" s="10">
        <v>19</v>
      </c>
    </row>
    <row r="583" ht="15.0" customHeight="true">
      <c r="A583" s="11" t="n">
        <v>6.0</v>
      </c>
      <c r="B583" s="10">
        <f>"Der Kunde möchte Tomaten auf seinem "&amp;"Dürum"</f>
      </c>
      <c r="C583" t="s" s="10">
        <v>19</v>
      </c>
    </row>
    <row r="584" ht="15.0" customHeight="true">
      <c r="A584" s="11" t="n">
        <v>7.0</v>
      </c>
      <c r="B584" s="10">
        <f>"Der Kunde möchte Weißkohl auf seinem "&amp;"Dürum"</f>
      </c>
      <c r="C584" t="s" s="10">
        <v>19</v>
      </c>
    </row>
    <row r="585" ht="15.0" customHeight="true">
      <c r="A585" s="11" t="n">
        <v>8.0</v>
      </c>
      <c r="B585" s="10">
        <f>"Der Kunde hätte gerne "&amp;"Scharfe Sosse"&amp;" auf seinem "&amp;"Dürum"</f>
      </c>
      <c r="C585" s="10">
        <f>"Es wird "&amp;"Scharfe Sosse"&amp;" zu dem "&amp;"Dürum"&amp;" hinzugefügt."</f>
      </c>
    </row>
    <row r="586" ht="15.0" customHeight="true">
      <c r="A586" s="11" t="n">
        <v>9.0</v>
      </c>
      <c r="B586" s="10">
        <f>"Der Kunde hätte gerne Extras auf seinem "&amp;"Dürum"&amp;": "&amp;"Weichkäse"</f>
      </c>
      <c r="C586" t="s" s="10">
        <v>19</v>
      </c>
    </row>
    <row r="587" ht="60.0" customHeight="true">
      <c r="A587" s="11" t="n">
        <v>10.0</v>
      </c>
      <c r="B587" s="10">
        <f>"Dem Kunden werden folgende Leistungen  in Rechnung gestellt:
- "&amp;"Dürum"&amp;"
- "&amp;"Falafel"&amp;"
- "&amp;"Weichkäse"</f>
      </c>
      <c r="C587" s="10">
        <f>"Der entsprechende Betrag von "&amp;'Data sets'!D251&amp;" EUR wurde vom Kunden beglichen."</f>
      </c>
    </row>
    <row r="588"/>
    <row r="589"/>
    <row r="590">
      <c r="A590" t="s" s="2">
        <v>3</v>
      </c>
      <c r="B590" t="s" s="2">
        <v>114</v>
      </c>
      <c r="D590" t="s" s="59">
        <v>18</v>
      </c>
    </row>
    <row r="591">
      <c r="A591" t="s" s="3">
        <v>5</v>
      </c>
      <c r="B591" t="s" s="3">
        <v>6</v>
      </c>
      <c r="C591" t="s" s="3">
        <v>7</v>
      </c>
      <c r="D591" t="s" s="6">
        <v>9</v>
      </c>
    </row>
    <row r="592" ht="15.0" customHeight="true">
      <c r="A592" s="11" t="n">
        <v>1.0</v>
      </c>
      <c r="B592" s="10">
        <f>"Kunde fragen welches Produkt er möchte"</f>
      </c>
      <c r="C592" t="s" s="10">
        <v>19</v>
      </c>
    </row>
    <row r="593" ht="15.0" customHeight="true">
      <c r="A593" s="11" t="n">
        <v>2.0</v>
      </c>
      <c r="B593" s="10">
        <f>"Der Kunde entscheidet sich für Produkt "&amp;"Dürum"</f>
      </c>
      <c r="C593" t="s" s="10">
        <v>19</v>
      </c>
    </row>
    <row r="594" ht="15.0" customHeight="true">
      <c r="A594" s="11" t="n">
        <v>3.0</v>
      </c>
      <c r="B594" s="10">
        <f>"Der Kunde möchte ein Produkt mit Hauptzutat "&amp;"Hähnchen"</f>
      </c>
      <c r="C594" s="10">
        <f>"Hähnchen"&amp;" wird zur Bestellung hinzugefügt"</f>
      </c>
    </row>
    <row r="595" ht="15.0" customHeight="true">
      <c r="A595" s="11" t="n">
        <v>4.0</v>
      </c>
      <c r="B595" s="10">
        <f>"Der Kunde möchte Salat auf seinem "&amp;"Dürum"</f>
      </c>
      <c r="C595" t="s" s="10">
        <v>19</v>
      </c>
    </row>
    <row r="596" ht="15.0" customHeight="true">
      <c r="A596" s="11" t="n">
        <v>5.0</v>
      </c>
      <c r="B596" s="10">
        <f>"Der Kunde möchte Rotkohl auf seinem "&amp;"Dürum"</f>
      </c>
      <c r="C596" t="s" s="10">
        <v>19</v>
      </c>
    </row>
    <row r="597" ht="15.0" customHeight="true">
      <c r="A597" s="11" t="n">
        <v>6.0</v>
      </c>
      <c r="B597" s="10">
        <f>"Der Kunde möchte Tomaten auf seinem "&amp;"Dürum"</f>
      </c>
      <c r="C597" t="s" s="10">
        <v>19</v>
      </c>
    </row>
    <row r="598" ht="15.0" customHeight="true">
      <c r="A598" s="11" t="n">
        <v>7.0</v>
      </c>
      <c r="B598" s="10">
        <f>"Der Kunde möchte Weißkohl auf seinem "&amp;"Dürum"</f>
      </c>
      <c r="C598" t="s" s="10">
        <v>19</v>
      </c>
    </row>
    <row r="599" ht="15.0" customHeight="true">
      <c r="A599" s="11" t="n">
        <v>8.0</v>
      </c>
      <c r="B599" s="10">
        <f>"Der Kunde hätte gerne "&amp;"Bisschen Scharf"&amp;" auf seinem "&amp;"Dürum"</f>
      </c>
      <c r="C599" s="10">
        <f>"Es wird "&amp;"Bisschen Scharf"&amp;" zu dem "&amp;"Dürum"&amp;" hinzugefügt."</f>
      </c>
    </row>
    <row r="600" ht="15.0" customHeight="true">
      <c r="A600" s="11" t="n">
        <v>9.0</v>
      </c>
      <c r="B600" s="10">
        <f>"Der Kunde hätte gerne Extras auf seinem "&amp;"Dürum"&amp;": "&amp;"Weichkäse"</f>
      </c>
      <c r="C600" t="s" s="10">
        <v>19</v>
      </c>
    </row>
    <row r="601" ht="60.0" customHeight="true">
      <c r="A601" s="11" t="n">
        <v>10.0</v>
      </c>
      <c r="B601" s="10">
        <f>"Dem Kunden werden folgende Leistungen  in Rechnung gestellt:
- "&amp;"Dürum"&amp;"
- "&amp;"Hähnchen"&amp;"
- "&amp;"Weichkäse"</f>
      </c>
      <c r="C601" s="10">
        <f>"Der entsprechende Betrag von "&amp;'Data sets'!D257&amp;" EUR wurde vom Kunden beglichen."</f>
      </c>
    </row>
    <row r="602"/>
    <row r="603"/>
    <row r="604">
      <c r="A604" t="s" s="2">
        <v>3</v>
      </c>
      <c r="B604" t="s" s="2">
        <v>116</v>
      </c>
      <c r="D604" t="s" s="60">
        <v>18</v>
      </c>
    </row>
    <row r="605">
      <c r="A605" t="s" s="3">
        <v>5</v>
      </c>
      <c r="B605" t="s" s="3">
        <v>6</v>
      </c>
      <c r="C605" t="s" s="3">
        <v>7</v>
      </c>
      <c r="D605" t="s" s="6">
        <v>9</v>
      </c>
    </row>
    <row r="606" ht="15.0" customHeight="true">
      <c r="A606" s="11" t="n">
        <v>1.0</v>
      </c>
      <c r="B606" s="10">
        <f>"Kunde fragen welches Produkt er möchte"</f>
      </c>
      <c r="C606" t="s" s="10">
        <v>19</v>
      </c>
    </row>
    <row r="607" ht="15.0" customHeight="true">
      <c r="A607" s="11" t="n">
        <v>2.0</v>
      </c>
      <c r="B607" s="10">
        <f>"Der Kunde entscheidet sich für Produkt "&amp;"Dürum"</f>
      </c>
      <c r="C607" t="s" s="10">
        <v>19</v>
      </c>
    </row>
    <row r="608" ht="15.0" customHeight="true">
      <c r="A608" s="11" t="n">
        <v>3.0</v>
      </c>
      <c r="B608" s="10">
        <f>"Der Kunde möchte ein Produkt mit Hauptzutat "&amp;"Hähnchen"</f>
      </c>
      <c r="C608" s="10">
        <f>"Hähnchen"&amp;" wird zur Bestellung hinzugefügt"</f>
      </c>
    </row>
    <row r="609" ht="15.0" customHeight="true">
      <c r="A609" s="11" t="n">
        <v>4.0</v>
      </c>
      <c r="B609" s="10">
        <f>"Der Kunde möchte Salat auf seinem "&amp;"Dürum"</f>
      </c>
      <c r="C609" t="s" s="10">
        <v>19</v>
      </c>
    </row>
    <row r="610" ht="15.0" customHeight="true">
      <c r="A610" s="11" t="n">
        <v>5.0</v>
      </c>
      <c r="B610" s="10">
        <f>"Der Kunde möchte Rotkohl auf seinem "&amp;"Dürum"</f>
      </c>
      <c r="C610" t="s" s="10">
        <v>19</v>
      </c>
    </row>
    <row r="611" ht="15.0" customHeight="true">
      <c r="A611" s="11" t="n">
        <v>6.0</v>
      </c>
      <c r="B611" s="10">
        <f>"Der Kunde möchte Tomaten auf seinem "&amp;"Dürum"</f>
      </c>
      <c r="C611" t="s" s="10">
        <v>19</v>
      </c>
    </row>
    <row r="612" ht="15.0" customHeight="true">
      <c r="A612" s="11" t="n">
        <v>7.0</v>
      </c>
      <c r="B612" s="10">
        <f>"Der Kunde möchte Weißkohl auf seinem "&amp;"Dürum"</f>
      </c>
      <c r="C612" t="s" s="10">
        <v>19</v>
      </c>
    </row>
    <row r="613" ht="15.0" customHeight="true">
      <c r="A613" s="11" t="n">
        <v>8.0</v>
      </c>
      <c r="B613" s="10">
        <f>"Der Kunde hätte gerne "&amp;"Extra viel Scharf"&amp;" auf seinem "&amp;"Dürum"</f>
      </c>
      <c r="C613" s="10">
        <f>"Es wird "&amp;"Extra viel Scharf"&amp;" zu dem "&amp;"Dürum"&amp;" hinzugefügt."</f>
      </c>
    </row>
    <row r="614" ht="15.0" customHeight="true">
      <c r="A614" s="11" t="n">
        <v>9.0</v>
      </c>
      <c r="B614" s="10">
        <f>"Der Kunde hätte gerne Extras auf seinem "&amp;"Dürum"&amp;": "&amp;"Weichkäse"</f>
      </c>
      <c r="C614" t="s" s="10">
        <v>19</v>
      </c>
    </row>
    <row r="615" ht="60.0" customHeight="true">
      <c r="A615" s="11" t="n">
        <v>10.0</v>
      </c>
      <c r="B615" s="10">
        <f>"Dem Kunden werden folgende Leistungen  in Rechnung gestellt:
- "&amp;"Dürum"&amp;"
- "&amp;"Hähnchen"&amp;"
- "&amp;"Weichkäse"</f>
      </c>
      <c r="C615" s="10">
        <f>"Der entsprechende Betrag von "&amp;'Data sets'!D263&amp;" EUR wurde vom Kunden beglichen."</f>
      </c>
    </row>
    <row r="616"/>
    <row r="617"/>
    <row r="618">
      <c r="A618" t="s" s="2">
        <v>3</v>
      </c>
      <c r="B618" t="s" s="2">
        <v>118</v>
      </c>
      <c r="D618" t="s" s="61">
        <v>18</v>
      </c>
    </row>
    <row r="619">
      <c r="A619" t="s" s="3">
        <v>5</v>
      </c>
      <c r="B619" t="s" s="3">
        <v>6</v>
      </c>
      <c r="C619" t="s" s="3">
        <v>7</v>
      </c>
      <c r="D619" t="s" s="6">
        <v>9</v>
      </c>
    </row>
    <row r="620" ht="15.0" customHeight="true">
      <c r="A620" s="11" t="n">
        <v>1.0</v>
      </c>
      <c r="B620" s="10">
        <f>"Kunde fragen welches Produkt er möchte"</f>
      </c>
      <c r="C620" t="s" s="10">
        <v>19</v>
      </c>
    </row>
    <row r="621" ht="15.0" customHeight="true">
      <c r="A621" s="11" t="n">
        <v>2.0</v>
      </c>
      <c r="B621" s="10">
        <f>"Der Kunde entscheidet sich für Produkt "&amp;"Dürum"</f>
      </c>
      <c r="C621" t="s" s="10">
        <v>19</v>
      </c>
    </row>
    <row r="622" ht="15.0" customHeight="true">
      <c r="A622" s="11" t="n">
        <v>3.0</v>
      </c>
      <c r="B622" s="10">
        <f>"Der Kunde möchte ein Produkt mit Hauptzutat "&amp;"Hähnchen"</f>
      </c>
      <c r="C622" s="10">
        <f>"Hähnchen"&amp;" wird zur Bestellung hinzugefügt"</f>
      </c>
    </row>
    <row r="623" ht="15.0" customHeight="true">
      <c r="A623" s="11" t="n">
        <v>4.0</v>
      </c>
      <c r="B623" s="10">
        <f>"Der Kunde möchte Salat auf seinem "&amp;"Dürum"</f>
      </c>
      <c r="C623" t="s" s="10">
        <v>19</v>
      </c>
    </row>
    <row r="624" ht="15.0" customHeight="true">
      <c r="A624" s="11" t="n">
        <v>5.0</v>
      </c>
      <c r="B624" s="10">
        <f>"Der Kunde möchte Rotkohl auf seinem "&amp;"Dürum"</f>
      </c>
      <c r="C624" t="s" s="10">
        <v>19</v>
      </c>
    </row>
    <row r="625" ht="15.0" customHeight="true">
      <c r="A625" s="11" t="n">
        <v>6.0</v>
      </c>
      <c r="B625" s="10">
        <f>"Der Kunde möchte Tomaten auf seinem "&amp;"Dürum"</f>
      </c>
      <c r="C625" t="s" s="10">
        <v>19</v>
      </c>
    </row>
    <row r="626" ht="15.0" customHeight="true">
      <c r="A626" s="11" t="n">
        <v>7.0</v>
      </c>
      <c r="B626" s="10">
        <f>"Der Kunde möchte Weißkohl auf seinem "&amp;"Dürum"</f>
      </c>
      <c r="C626" t="s" s="10">
        <v>19</v>
      </c>
    </row>
    <row r="627" ht="15.0" customHeight="true">
      <c r="A627" s="11" t="n">
        <v>8.0</v>
      </c>
      <c r="B627" s="10">
        <f>"Der Kunde hätte gerne "&amp;"nichts Scharfes"&amp;" auf seinem "&amp;"Dürum"</f>
      </c>
      <c r="C627" s="10">
        <f>"Es wird "&amp;"nichts Scharfes"&amp;" zu dem "&amp;"Dürum"&amp;" hinzugefügt."</f>
      </c>
    </row>
    <row r="628" ht="15.0" customHeight="true">
      <c r="A628" s="11" t="n">
        <v>9.0</v>
      </c>
      <c r="B628" s="10">
        <f>"Der Kunde hätte gerne Extras auf seinem "&amp;"Dürum"&amp;": "&amp;"Weichkäse"</f>
      </c>
      <c r="C628" t="s" s="10">
        <v>19</v>
      </c>
    </row>
    <row r="629" ht="60.0" customHeight="true">
      <c r="A629" s="11" t="n">
        <v>10.0</v>
      </c>
      <c r="B629" s="10">
        <f>"Dem Kunden werden folgende Leistungen  in Rechnung gestellt:
- "&amp;"Dürum"&amp;"
- "&amp;"Hähnchen"&amp;"
- "&amp;"Weichkäse"</f>
      </c>
      <c r="C629" s="10">
        <f>"Der entsprechende Betrag von "&amp;'Data sets'!D269&amp;" EUR wurde vom Kunden beglichen."</f>
      </c>
    </row>
    <row r="630"/>
    <row r="631"/>
    <row r="632">
      <c r="A632" t="s" s="2">
        <v>3</v>
      </c>
      <c r="B632" t="s" s="2">
        <v>120</v>
      </c>
      <c r="D632" t="s" s="62">
        <v>18</v>
      </c>
    </row>
    <row r="633">
      <c r="A633" t="s" s="3">
        <v>5</v>
      </c>
      <c r="B633" t="s" s="3">
        <v>6</v>
      </c>
      <c r="C633" t="s" s="3">
        <v>7</v>
      </c>
      <c r="D633" t="s" s="6">
        <v>9</v>
      </c>
    </row>
    <row r="634" ht="15.0" customHeight="true">
      <c r="A634" s="11" t="n">
        <v>1.0</v>
      </c>
      <c r="B634" s="10">
        <f>"Kunde fragen welches Produkt er möchte"</f>
      </c>
      <c r="C634" t="s" s="10">
        <v>19</v>
      </c>
    </row>
    <row r="635" ht="15.0" customHeight="true">
      <c r="A635" s="11" t="n">
        <v>2.0</v>
      </c>
      <c r="B635" s="10">
        <f>"Der Kunde entscheidet sich für Produkt "&amp;"Dürum"</f>
      </c>
      <c r="C635" t="s" s="10">
        <v>19</v>
      </c>
    </row>
    <row r="636" ht="15.0" customHeight="true">
      <c r="A636" s="11" t="n">
        <v>3.0</v>
      </c>
      <c r="B636" s="10">
        <f>"Der Kunde möchte ein Produkt mit Hauptzutat "&amp;"Hähnchen"</f>
      </c>
      <c r="C636" s="10">
        <f>"Hähnchen"&amp;" wird zur Bestellung hinzugefügt"</f>
      </c>
    </row>
    <row r="637" ht="15.0" customHeight="true">
      <c r="A637" s="11" t="n">
        <v>4.0</v>
      </c>
      <c r="B637" s="10">
        <f>"Der Kunde möchte Salat auf seinem "&amp;"Dürum"</f>
      </c>
      <c r="C637" t="s" s="10">
        <v>19</v>
      </c>
    </row>
    <row r="638" ht="15.0" customHeight="true">
      <c r="A638" s="11" t="n">
        <v>5.0</v>
      </c>
      <c r="B638" s="10">
        <f>"Der Kunde möchte Rotkohl auf seinem "&amp;"Dürum"</f>
      </c>
      <c r="C638" t="s" s="10">
        <v>19</v>
      </c>
    </row>
    <row r="639" ht="15.0" customHeight="true">
      <c r="A639" s="11" t="n">
        <v>6.0</v>
      </c>
      <c r="B639" s="10">
        <f>"Der Kunde möchte Tomaten auf seinem "&amp;"Dürum"</f>
      </c>
      <c r="C639" t="s" s="10">
        <v>19</v>
      </c>
    </row>
    <row r="640" ht="15.0" customHeight="true">
      <c r="A640" s="11" t="n">
        <v>7.0</v>
      </c>
      <c r="B640" s="10">
        <f>"Der Kunde möchte Weißkohl auf seinem "&amp;"Dürum"</f>
      </c>
      <c r="C640" t="s" s="10">
        <v>19</v>
      </c>
    </row>
    <row r="641" ht="15.0" customHeight="true">
      <c r="A641" s="11" t="n">
        <v>8.0</v>
      </c>
      <c r="B641" s="10">
        <f>"Der Kunde hätte gerne "&amp;"Scharfe Sosse"&amp;" auf seinem "&amp;"Dürum"</f>
      </c>
      <c r="C641" s="10">
        <f>"Es wird "&amp;"Scharfe Sosse"&amp;" zu dem "&amp;"Dürum"&amp;" hinzugefügt."</f>
      </c>
    </row>
    <row r="642" ht="15.0" customHeight="true">
      <c r="A642" s="11" t="n">
        <v>9.0</v>
      </c>
      <c r="B642" s="10">
        <f>"Der Kunde hätte gerne Extras auf seinem "&amp;"Dürum"&amp;": "&amp;"Weichkäse"</f>
      </c>
      <c r="C642" t="s" s="10">
        <v>19</v>
      </c>
    </row>
    <row r="643" ht="60.0" customHeight="true">
      <c r="A643" s="11" t="n">
        <v>10.0</v>
      </c>
      <c r="B643" s="10">
        <f>"Dem Kunden werden folgende Leistungen  in Rechnung gestellt:
- "&amp;"Dürum"&amp;"
- "&amp;"Hähnchen"&amp;"
- "&amp;"Weichkäse"</f>
      </c>
      <c r="C643" s="10">
        <f>"Der entsprechende Betrag von "&amp;'Data sets'!D275&amp;" EUR wurde vom Kunden beglichen."</f>
      </c>
    </row>
    <row r="644"/>
    <row r="645"/>
    <row r="646">
      <c r="A646" t="s" s="2">
        <v>3</v>
      </c>
      <c r="B646" t="s" s="2">
        <v>122</v>
      </c>
      <c r="D646" t="s" s="63">
        <v>18</v>
      </c>
    </row>
    <row r="647">
      <c r="A647" t="s" s="3">
        <v>5</v>
      </c>
      <c r="B647" t="s" s="3">
        <v>6</v>
      </c>
      <c r="C647" t="s" s="3">
        <v>7</v>
      </c>
      <c r="D647" t="s" s="6">
        <v>9</v>
      </c>
    </row>
    <row r="648" ht="15.0" customHeight="true">
      <c r="A648" s="11" t="n">
        <v>1.0</v>
      </c>
      <c r="B648" s="10">
        <f>"Kunde fragen welches Produkt er möchte"</f>
      </c>
      <c r="C648" t="s" s="10">
        <v>19</v>
      </c>
    </row>
    <row r="649" ht="15.0" customHeight="true">
      <c r="A649" s="11" t="n">
        <v>2.0</v>
      </c>
      <c r="B649" s="10">
        <f>"Der Kunde entscheidet sich für Produkt "&amp;"Dürum"</f>
      </c>
      <c r="C649" t="s" s="10">
        <v>19</v>
      </c>
    </row>
    <row r="650" ht="15.0" customHeight="true">
      <c r="A650" s="11" t="n">
        <v>3.0</v>
      </c>
      <c r="B650" s="10">
        <f>"Der Kunde möchte ein Produkt mit Hauptzutat "&amp;"Hähnchen &amp; Kalb"</f>
      </c>
      <c r="C650" s="10">
        <f>"Hähnchen &amp; Kalb"&amp;" wird zur Bestellung hinzugefügt"</f>
      </c>
    </row>
    <row r="651" ht="15.0" customHeight="true">
      <c r="A651" s="11" t="n">
        <v>4.0</v>
      </c>
      <c r="B651" s="10">
        <f>"Der Kunde möchte Salat auf seinem "&amp;"Dürum"</f>
      </c>
      <c r="C651" t="s" s="10">
        <v>19</v>
      </c>
    </row>
    <row r="652" ht="15.0" customHeight="true">
      <c r="A652" s="11" t="n">
        <v>5.0</v>
      </c>
      <c r="B652" s="10">
        <f>"Der Kunde möchte Rotkohl auf seinem "&amp;"Dürum"</f>
      </c>
      <c r="C652" t="s" s="10">
        <v>19</v>
      </c>
    </row>
    <row r="653" ht="15.0" customHeight="true">
      <c r="A653" s="11" t="n">
        <v>6.0</v>
      </c>
      <c r="B653" s="10">
        <f>"Der Kunde möchte Tomaten auf seinem "&amp;"Dürum"</f>
      </c>
      <c r="C653" t="s" s="10">
        <v>19</v>
      </c>
    </row>
    <row r="654" ht="15.0" customHeight="true">
      <c r="A654" s="11" t="n">
        <v>7.0</v>
      </c>
      <c r="B654" s="10">
        <f>"Der Kunde möchte Weißkohl auf seinem "&amp;"Dürum"</f>
      </c>
      <c r="C654" t="s" s="10">
        <v>19</v>
      </c>
    </row>
    <row r="655" ht="15.0" customHeight="true">
      <c r="A655" s="11" t="n">
        <v>8.0</v>
      </c>
      <c r="B655" s="10">
        <f>"Der Kunde hätte gerne "&amp;"Bisschen Scharf"&amp;" auf seinem "&amp;"Dürum"</f>
      </c>
      <c r="C655" s="10">
        <f>"Es wird "&amp;"Bisschen Scharf"&amp;" zu dem "&amp;"Dürum"&amp;" hinzugefügt."</f>
      </c>
    </row>
    <row r="656" ht="15.0" customHeight="true">
      <c r="A656" s="11" t="n">
        <v>9.0</v>
      </c>
      <c r="B656" s="10">
        <f>"Der Kunde hätte gerne Extras auf seinem "&amp;"Dürum"&amp;": "&amp;"Weichkäse"</f>
      </c>
      <c r="C656" t="s" s="10">
        <v>19</v>
      </c>
    </row>
    <row r="657" ht="60.0" customHeight="true">
      <c r="A657" s="11" t="n">
        <v>10.0</v>
      </c>
      <c r="B657" s="10">
        <f><![CDATA["Dem Kunden werden folgende Leistungen  in Rechnung gestellt:
- "&"Dürum"&"
- "&"Hähnchen & Kalb"&"
- "&"Weichkäse"]]></f>
      </c>
      <c r="C657" s="10">
        <f>"Der entsprechende Betrag von "&amp;'Data sets'!D281&amp;" EUR wurde vom Kunden beglichen."</f>
      </c>
    </row>
    <row r="658"/>
    <row r="659"/>
    <row r="660">
      <c r="A660" t="s" s="2">
        <v>3</v>
      </c>
      <c r="B660" t="s" s="2">
        <v>124</v>
      </c>
      <c r="D660" t="s" s="64">
        <v>18</v>
      </c>
    </row>
    <row r="661">
      <c r="A661" t="s" s="3">
        <v>5</v>
      </c>
      <c r="B661" t="s" s="3">
        <v>6</v>
      </c>
      <c r="C661" t="s" s="3">
        <v>7</v>
      </c>
      <c r="D661" t="s" s="6">
        <v>9</v>
      </c>
    </row>
    <row r="662" ht="15.0" customHeight="true">
      <c r="A662" s="11" t="n">
        <v>1.0</v>
      </c>
      <c r="B662" s="10">
        <f>"Kunde fragen welches Produkt er möchte"</f>
      </c>
      <c r="C662" t="s" s="10">
        <v>19</v>
      </c>
    </row>
    <row r="663" ht="15.0" customHeight="true">
      <c r="A663" s="11" t="n">
        <v>2.0</v>
      </c>
      <c r="B663" s="10">
        <f>"Der Kunde entscheidet sich für Produkt "&amp;"Dürum"</f>
      </c>
      <c r="C663" t="s" s="10">
        <v>19</v>
      </c>
    </row>
    <row r="664" ht="15.0" customHeight="true">
      <c r="A664" s="11" t="n">
        <v>3.0</v>
      </c>
      <c r="B664" s="10">
        <f>"Der Kunde möchte ein Produkt mit Hauptzutat "&amp;"Hähnchen &amp; Kalb"</f>
      </c>
      <c r="C664" s="10">
        <f>"Hähnchen &amp; Kalb"&amp;" wird zur Bestellung hinzugefügt"</f>
      </c>
    </row>
    <row r="665" ht="15.0" customHeight="true">
      <c r="A665" s="11" t="n">
        <v>4.0</v>
      </c>
      <c r="B665" s="10">
        <f>"Der Kunde möchte Salat auf seinem "&amp;"Dürum"</f>
      </c>
      <c r="C665" t="s" s="10">
        <v>19</v>
      </c>
    </row>
    <row r="666" ht="15.0" customHeight="true">
      <c r="A666" s="11" t="n">
        <v>5.0</v>
      </c>
      <c r="B666" s="10">
        <f>"Der Kunde möchte Rotkohl auf seinem "&amp;"Dürum"</f>
      </c>
      <c r="C666" t="s" s="10">
        <v>19</v>
      </c>
    </row>
    <row r="667" ht="15.0" customHeight="true">
      <c r="A667" s="11" t="n">
        <v>6.0</v>
      </c>
      <c r="B667" s="10">
        <f>"Der Kunde möchte Tomaten auf seinem "&amp;"Dürum"</f>
      </c>
      <c r="C667" t="s" s="10">
        <v>19</v>
      </c>
    </row>
    <row r="668" ht="15.0" customHeight="true">
      <c r="A668" s="11" t="n">
        <v>7.0</v>
      </c>
      <c r="B668" s="10">
        <f>"Der Kunde möchte Weißkohl auf seinem "&amp;"Dürum"</f>
      </c>
      <c r="C668" t="s" s="10">
        <v>19</v>
      </c>
    </row>
    <row r="669" ht="15.0" customHeight="true">
      <c r="A669" s="11" t="n">
        <v>8.0</v>
      </c>
      <c r="B669" s="10">
        <f>"Der Kunde hätte gerne "&amp;"Extra viel Scharf"&amp;" auf seinem "&amp;"Dürum"</f>
      </c>
      <c r="C669" s="10">
        <f>"Es wird "&amp;"Extra viel Scharf"&amp;" zu dem "&amp;"Dürum"&amp;" hinzugefügt."</f>
      </c>
    </row>
    <row r="670" ht="15.0" customHeight="true">
      <c r="A670" s="11" t="n">
        <v>9.0</v>
      </c>
      <c r="B670" s="10">
        <f>"Der Kunde hätte gerne Extras auf seinem "&amp;"Dürum"&amp;": "&amp;"Weichkäse"</f>
      </c>
      <c r="C670" t="s" s="10">
        <v>19</v>
      </c>
    </row>
    <row r="671" ht="60.0" customHeight="true">
      <c r="A671" s="11" t="n">
        <v>10.0</v>
      </c>
      <c r="B671" s="10">
        <f><![CDATA["Dem Kunden werden folgende Leistungen  in Rechnung gestellt:
- "&"Dürum"&"
- "&"Hähnchen & Kalb"&"
- "&"Weichkäse"]]></f>
      </c>
      <c r="C671" s="10">
        <f>"Der entsprechende Betrag von "&amp;'Data sets'!D287&amp;" EUR wurde vom Kunden beglichen."</f>
      </c>
    </row>
    <row r="672"/>
    <row r="673"/>
    <row r="674">
      <c r="A674" t="s" s="2">
        <v>3</v>
      </c>
      <c r="B674" t="s" s="2">
        <v>126</v>
      </c>
      <c r="D674" t="s" s="65">
        <v>18</v>
      </c>
    </row>
    <row r="675">
      <c r="A675" t="s" s="3">
        <v>5</v>
      </c>
      <c r="B675" t="s" s="3">
        <v>6</v>
      </c>
      <c r="C675" t="s" s="3">
        <v>7</v>
      </c>
      <c r="D675" t="s" s="6">
        <v>9</v>
      </c>
    </row>
    <row r="676" ht="15.0" customHeight="true">
      <c r="A676" s="11" t="n">
        <v>1.0</v>
      </c>
      <c r="B676" s="10">
        <f>"Kunde fragen welches Produkt er möchte"</f>
      </c>
      <c r="C676" t="s" s="10">
        <v>19</v>
      </c>
    </row>
    <row r="677" ht="15.0" customHeight="true">
      <c r="A677" s="11" t="n">
        <v>2.0</v>
      </c>
      <c r="B677" s="10">
        <f>"Der Kunde entscheidet sich für Produkt "&amp;"Dürum"</f>
      </c>
      <c r="C677" t="s" s="10">
        <v>19</v>
      </c>
    </row>
    <row r="678" ht="15.0" customHeight="true">
      <c r="A678" s="11" t="n">
        <v>3.0</v>
      </c>
      <c r="B678" s="10">
        <f>"Der Kunde möchte ein Produkt mit Hauptzutat "&amp;"Hähnchen &amp; Kalb"</f>
      </c>
      <c r="C678" s="10">
        <f>"Hähnchen &amp; Kalb"&amp;" wird zur Bestellung hinzugefügt"</f>
      </c>
    </row>
    <row r="679" ht="15.0" customHeight="true">
      <c r="A679" s="11" t="n">
        <v>4.0</v>
      </c>
      <c r="B679" s="10">
        <f>"Der Kunde möchte Salat auf seinem "&amp;"Dürum"</f>
      </c>
      <c r="C679" t="s" s="10">
        <v>19</v>
      </c>
    </row>
    <row r="680" ht="15.0" customHeight="true">
      <c r="A680" s="11" t="n">
        <v>5.0</v>
      </c>
      <c r="B680" s="10">
        <f>"Der Kunde möchte Rotkohl auf seinem "&amp;"Dürum"</f>
      </c>
      <c r="C680" t="s" s="10">
        <v>19</v>
      </c>
    </row>
    <row r="681" ht="15.0" customHeight="true">
      <c r="A681" s="11" t="n">
        <v>6.0</v>
      </c>
      <c r="B681" s="10">
        <f>"Der Kunde möchte Tomaten auf seinem "&amp;"Dürum"</f>
      </c>
      <c r="C681" t="s" s="10">
        <v>19</v>
      </c>
    </row>
    <row r="682" ht="15.0" customHeight="true">
      <c r="A682" s="11" t="n">
        <v>7.0</v>
      </c>
      <c r="B682" s="10">
        <f>"Der Kunde möchte Weißkohl auf seinem "&amp;"Dürum"</f>
      </c>
      <c r="C682" t="s" s="10">
        <v>19</v>
      </c>
    </row>
    <row r="683" ht="15.0" customHeight="true">
      <c r="A683" s="11" t="n">
        <v>8.0</v>
      </c>
      <c r="B683" s="10">
        <f>"Der Kunde hätte gerne "&amp;"nichts Scharfes"&amp;" auf seinem "&amp;"Dürum"</f>
      </c>
      <c r="C683" s="10">
        <f>"Es wird "&amp;"nichts Scharfes"&amp;" zu dem "&amp;"Dürum"&amp;" hinzugefügt."</f>
      </c>
    </row>
    <row r="684" ht="15.0" customHeight="true">
      <c r="A684" s="11" t="n">
        <v>9.0</v>
      </c>
      <c r="B684" s="10">
        <f>"Der Kunde hätte gerne Extras auf seinem "&amp;"Dürum"&amp;": "&amp;"Weichkäse"</f>
      </c>
      <c r="C684" t="s" s="10">
        <v>19</v>
      </c>
    </row>
    <row r="685" ht="60.0" customHeight="true">
      <c r="A685" s="11" t="n">
        <v>10.0</v>
      </c>
      <c r="B685" s="10">
        <f><![CDATA["Dem Kunden werden folgende Leistungen  in Rechnung gestellt:
- "&"Dürum"&"
- "&"Hähnchen & Kalb"&"
- "&"Weichkäse"]]></f>
      </c>
      <c r="C685" s="10">
        <f>"Der entsprechende Betrag von "&amp;'Data sets'!D293&amp;" EUR wurde vom Kunden beglichen."</f>
      </c>
    </row>
    <row r="686"/>
    <row r="687"/>
    <row r="688">
      <c r="A688" t="s" s="2">
        <v>3</v>
      </c>
      <c r="B688" t="s" s="2">
        <v>128</v>
      </c>
      <c r="D688" t="s" s="66">
        <v>18</v>
      </c>
    </row>
    <row r="689">
      <c r="A689" t="s" s="3">
        <v>5</v>
      </c>
      <c r="B689" t="s" s="3">
        <v>6</v>
      </c>
      <c r="C689" t="s" s="3">
        <v>7</v>
      </c>
      <c r="D689" t="s" s="6">
        <v>9</v>
      </c>
    </row>
    <row r="690" ht="15.0" customHeight="true">
      <c r="A690" s="11" t="n">
        <v>1.0</v>
      </c>
      <c r="B690" s="10">
        <f>"Kunde fragen welches Produkt er möchte"</f>
      </c>
      <c r="C690" t="s" s="10">
        <v>19</v>
      </c>
    </row>
    <row r="691" ht="15.0" customHeight="true">
      <c r="A691" s="11" t="n">
        <v>2.0</v>
      </c>
      <c r="B691" s="10">
        <f>"Der Kunde entscheidet sich für Produkt "&amp;"Dürum"</f>
      </c>
      <c r="C691" t="s" s="10">
        <v>19</v>
      </c>
    </row>
    <row r="692" ht="15.0" customHeight="true">
      <c r="A692" s="11" t="n">
        <v>3.0</v>
      </c>
      <c r="B692" s="10">
        <f>"Der Kunde möchte ein Produkt mit Hauptzutat "&amp;"Hähnchen &amp; Kalb"</f>
      </c>
      <c r="C692" s="10">
        <f>"Hähnchen &amp; Kalb"&amp;" wird zur Bestellung hinzugefügt"</f>
      </c>
    </row>
    <row r="693" ht="15.0" customHeight="true">
      <c r="A693" s="11" t="n">
        <v>4.0</v>
      </c>
      <c r="B693" s="10">
        <f>"Der Kunde möchte Salat auf seinem "&amp;"Dürum"</f>
      </c>
      <c r="C693" t="s" s="10">
        <v>19</v>
      </c>
    </row>
    <row r="694" ht="15.0" customHeight="true">
      <c r="A694" s="11" t="n">
        <v>5.0</v>
      </c>
      <c r="B694" s="10">
        <f>"Der Kunde möchte Rotkohl auf seinem "&amp;"Dürum"</f>
      </c>
      <c r="C694" t="s" s="10">
        <v>19</v>
      </c>
    </row>
    <row r="695" ht="15.0" customHeight="true">
      <c r="A695" s="11" t="n">
        <v>6.0</v>
      </c>
      <c r="B695" s="10">
        <f>"Der Kunde möchte Tomaten auf seinem "&amp;"Dürum"</f>
      </c>
      <c r="C695" t="s" s="10">
        <v>19</v>
      </c>
    </row>
    <row r="696" ht="15.0" customHeight="true">
      <c r="A696" s="11" t="n">
        <v>7.0</v>
      </c>
      <c r="B696" s="10">
        <f>"Der Kunde möchte Weißkohl auf seinem "&amp;"Dürum"</f>
      </c>
      <c r="C696" t="s" s="10">
        <v>19</v>
      </c>
    </row>
    <row r="697" ht="15.0" customHeight="true">
      <c r="A697" s="11" t="n">
        <v>8.0</v>
      </c>
      <c r="B697" s="10">
        <f>"Der Kunde hätte gerne "&amp;"Scharfe Sosse"&amp;" auf seinem "&amp;"Dürum"</f>
      </c>
      <c r="C697" s="10">
        <f>"Es wird "&amp;"Scharfe Sosse"&amp;" zu dem "&amp;"Dürum"&amp;" hinzugefügt."</f>
      </c>
    </row>
    <row r="698" ht="15.0" customHeight="true">
      <c r="A698" s="11" t="n">
        <v>9.0</v>
      </c>
      <c r="B698" s="10">
        <f>"Der Kunde hätte gerne Extras auf seinem "&amp;"Dürum"&amp;": "&amp;"Weichkäse"</f>
      </c>
      <c r="C698" t="s" s="10">
        <v>19</v>
      </c>
    </row>
    <row r="699" ht="60.0" customHeight="true">
      <c r="A699" s="11" t="n">
        <v>10.0</v>
      </c>
      <c r="B699" s="10">
        <f><![CDATA["Dem Kunden werden folgende Leistungen  in Rechnung gestellt:
- "&"Dürum"&"
- "&"Hähnchen & Kalb"&"
- "&"Weichkäse"]]></f>
      </c>
      <c r="C699" s="10">
        <f>"Der entsprechende Betrag von "&amp;'Data sets'!D299&amp;" EUR wurde vom Kunden beglichen."</f>
      </c>
    </row>
    <row r="700"/>
    <row r="701"/>
    <row r="702">
      <c r="A702" t="s" s="2">
        <v>3</v>
      </c>
      <c r="B702" t="s" s="2">
        <v>130</v>
      </c>
      <c r="D702" t="s" s="67">
        <v>18</v>
      </c>
    </row>
    <row r="703">
      <c r="A703" t="s" s="3">
        <v>5</v>
      </c>
      <c r="B703" t="s" s="3">
        <v>6</v>
      </c>
      <c r="C703" t="s" s="3">
        <v>7</v>
      </c>
      <c r="D703" t="s" s="6">
        <v>9</v>
      </c>
    </row>
    <row r="704" ht="15.0" customHeight="true">
      <c r="A704" s="11" t="n">
        <v>1.0</v>
      </c>
      <c r="B704" s="10">
        <f>"Kunde fragen welches Produkt er möchte"</f>
      </c>
      <c r="C704" t="s" s="10">
        <v>19</v>
      </c>
    </row>
    <row r="705" ht="15.0" customHeight="true">
      <c r="A705" s="11" t="n">
        <v>2.0</v>
      </c>
      <c r="B705" s="10">
        <f>"Der Kunde entscheidet sich für Produkt "&amp;"Dürum"</f>
      </c>
      <c r="C705" t="s" s="10">
        <v>19</v>
      </c>
    </row>
    <row r="706" ht="15.0" customHeight="true">
      <c r="A706" s="11" t="n">
        <v>3.0</v>
      </c>
      <c r="B706" s="10">
        <f>"Der Kunde möchte ein Produkt mit Hauptzutat "&amp;"Kalb"</f>
      </c>
      <c r="C706" s="10">
        <f>"Kalb"&amp;" wird zur Bestellung hinzugefügt"</f>
      </c>
    </row>
    <row r="707" ht="15.0" customHeight="true">
      <c r="A707" s="11" t="n">
        <v>4.0</v>
      </c>
      <c r="B707" s="10">
        <f>"Der Kunde möchte Salat auf seinem "&amp;"Dürum"</f>
      </c>
      <c r="C707" t="s" s="10">
        <v>19</v>
      </c>
    </row>
    <row r="708" ht="15.0" customHeight="true">
      <c r="A708" s="11" t="n">
        <v>5.0</v>
      </c>
      <c r="B708" s="10">
        <f>"Der Kunde möchte Rotkohl auf seinem "&amp;"Dürum"</f>
      </c>
      <c r="C708" t="s" s="10">
        <v>19</v>
      </c>
    </row>
    <row r="709" ht="15.0" customHeight="true">
      <c r="A709" s="11" t="n">
        <v>6.0</v>
      </c>
      <c r="B709" s="10">
        <f>"Der Kunde möchte Tomaten auf seinem "&amp;"Dürum"</f>
      </c>
      <c r="C709" t="s" s="10">
        <v>19</v>
      </c>
    </row>
    <row r="710" ht="15.0" customHeight="true">
      <c r="A710" s="11" t="n">
        <v>7.0</v>
      </c>
      <c r="B710" s="10">
        <f>"Der Kunde möchte Weißkohl auf seinem "&amp;"Dürum"</f>
      </c>
      <c r="C710" t="s" s="10">
        <v>19</v>
      </c>
    </row>
    <row r="711" ht="15.0" customHeight="true">
      <c r="A711" s="11" t="n">
        <v>8.0</v>
      </c>
      <c r="B711" s="10">
        <f>"Der Kunde hätte gerne "&amp;"Bisschen Scharf"&amp;" auf seinem "&amp;"Dürum"</f>
      </c>
      <c r="C711" s="10">
        <f>"Es wird "&amp;"Bisschen Scharf"&amp;" zu dem "&amp;"Dürum"&amp;" hinzugefügt."</f>
      </c>
    </row>
    <row r="712" ht="15.0" customHeight="true">
      <c r="A712" s="11" t="n">
        <v>9.0</v>
      </c>
      <c r="B712" s="10">
        <f>"Der Kunde hätte gerne Extras auf seinem "&amp;"Dürum"&amp;": "&amp;"Weichkäse"</f>
      </c>
      <c r="C712" t="s" s="10">
        <v>19</v>
      </c>
    </row>
    <row r="713" ht="60.0" customHeight="true">
      <c r="A713" s="11" t="n">
        <v>10.0</v>
      </c>
      <c r="B713" s="10">
        <f>"Dem Kunden werden folgende Leistungen  in Rechnung gestellt:
- "&amp;"Dürum"&amp;"
- "&amp;"Kalb"&amp;"
- "&amp;"Weichkäse"</f>
      </c>
      <c r="C713" s="10">
        <f>"Der entsprechende Betrag von "&amp;'Data sets'!D305&amp;" EUR wurde vom Kunden beglichen."</f>
      </c>
    </row>
    <row r="714"/>
    <row r="715"/>
    <row r="716">
      <c r="A716" t="s" s="2">
        <v>3</v>
      </c>
      <c r="B716" t="s" s="2">
        <v>132</v>
      </c>
      <c r="D716" t="s" s="68">
        <v>18</v>
      </c>
    </row>
    <row r="717">
      <c r="A717" t="s" s="3">
        <v>5</v>
      </c>
      <c r="B717" t="s" s="3">
        <v>6</v>
      </c>
      <c r="C717" t="s" s="3">
        <v>7</v>
      </c>
      <c r="D717" t="s" s="6">
        <v>9</v>
      </c>
    </row>
    <row r="718" ht="15.0" customHeight="true">
      <c r="A718" s="11" t="n">
        <v>1.0</v>
      </c>
      <c r="B718" s="10">
        <f>"Kunde fragen welches Produkt er möchte"</f>
      </c>
      <c r="C718" t="s" s="10">
        <v>19</v>
      </c>
    </row>
    <row r="719" ht="15.0" customHeight="true">
      <c r="A719" s="11" t="n">
        <v>2.0</v>
      </c>
      <c r="B719" s="10">
        <f>"Der Kunde entscheidet sich für Produkt "&amp;"Dürum"</f>
      </c>
      <c r="C719" t="s" s="10">
        <v>19</v>
      </c>
    </row>
    <row r="720" ht="15.0" customHeight="true">
      <c r="A720" s="11" t="n">
        <v>3.0</v>
      </c>
      <c r="B720" s="10">
        <f>"Der Kunde möchte ein Produkt mit Hauptzutat "&amp;"Kalb"</f>
      </c>
      <c r="C720" s="10">
        <f>"Kalb"&amp;" wird zur Bestellung hinzugefügt"</f>
      </c>
    </row>
    <row r="721" ht="15.0" customHeight="true">
      <c r="A721" s="11" t="n">
        <v>4.0</v>
      </c>
      <c r="B721" s="10">
        <f>"Der Kunde möchte Salat auf seinem "&amp;"Dürum"</f>
      </c>
      <c r="C721" t="s" s="10">
        <v>19</v>
      </c>
    </row>
    <row r="722" ht="15.0" customHeight="true">
      <c r="A722" s="11" t="n">
        <v>5.0</v>
      </c>
      <c r="B722" s="10">
        <f>"Der Kunde möchte Rotkohl auf seinem "&amp;"Dürum"</f>
      </c>
      <c r="C722" t="s" s="10">
        <v>19</v>
      </c>
    </row>
    <row r="723" ht="15.0" customHeight="true">
      <c r="A723" s="11" t="n">
        <v>6.0</v>
      </c>
      <c r="B723" s="10">
        <f>"Der Kunde möchte Tomaten auf seinem "&amp;"Dürum"</f>
      </c>
      <c r="C723" t="s" s="10">
        <v>19</v>
      </c>
    </row>
    <row r="724" ht="15.0" customHeight="true">
      <c r="A724" s="11" t="n">
        <v>7.0</v>
      </c>
      <c r="B724" s="10">
        <f>"Der Kunde möchte Weißkohl auf seinem "&amp;"Dürum"</f>
      </c>
      <c r="C724" t="s" s="10">
        <v>19</v>
      </c>
    </row>
    <row r="725" ht="15.0" customHeight="true">
      <c r="A725" s="11" t="n">
        <v>8.0</v>
      </c>
      <c r="B725" s="10">
        <f>"Der Kunde hätte gerne "&amp;"Extra viel Scharf"&amp;" auf seinem "&amp;"Dürum"</f>
      </c>
      <c r="C725" s="10">
        <f>"Es wird "&amp;"Extra viel Scharf"&amp;" zu dem "&amp;"Dürum"&amp;" hinzugefügt."</f>
      </c>
    </row>
    <row r="726" ht="15.0" customHeight="true">
      <c r="A726" s="11" t="n">
        <v>9.0</v>
      </c>
      <c r="B726" s="10">
        <f>"Der Kunde hätte gerne Extras auf seinem "&amp;"Dürum"&amp;": "&amp;"Weichkäse"</f>
      </c>
      <c r="C726" t="s" s="10">
        <v>19</v>
      </c>
    </row>
    <row r="727" ht="60.0" customHeight="true">
      <c r="A727" s="11" t="n">
        <v>10.0</v>
      </c>
      <c r="B727" s="10">
        <f>"Dem Kunden werden folgende Leistungen  in Rechnung gestellt:
- "&amp;"Dürum"&amp;"
- "&amp;"Kalb"&amp;"
- "&amp;"Weichkäse"</f>
      </c>
      <c r="C727" s="10">
        <f>"Der entsprechende Betrag von "&amp;'Data sets'!D311&amp;" EUR wurde vom Kunden beglichen."</f>
      </c>
    </row>
    <row r="728"/>
    <row r="729"/>
    <row r="730">
      <c r="A730" t="s" s="2">
        <v>3</v>
      </c>
      <c r="B730" t="s" s="2">
        <v>134</v>
      </c>
      <c r="D730" t="s" s="69">
        <v>18</v>
      </c>
    </row>
    <row r="731">
      <c r="A731" t="s" s="3">
        <v>5</v>
      </c>
      <c r="B731" t="s" s="3">
        <v>6</v>
      </c>
      <c r="C731" t="s" s="3">
        <v>7</v>
      </c>
      <c r="D731" t="s" s="6">
        <v>9</v>
      </c>
    </row>
    <row r="732" ht="15.0" customHeight="true">
      <c r="A732" s="11" t="n">
        <v>1.0</v>
      </c>
      <c r="B732" s="10">
        <f>"Kunde fragen welches Produkt er möchte"</f>
      </c>
      <c r="C732" t="s" s="10">
        <v>19</v>
      </c>
    </row>
    <row r="733" ht="15.0" customHeight="true">
      <c r="A733" s="11" t="n">
        <v>2.0</v>
      </c>
      <c r="B733" s="10">
        <f>"Der Kunde entscheidet sich für Produkt "&amp;"Dürum"</f>
      </c>
      <c r="C733" t="s" s="10">
        <v>19</v>
      </c>
    </row>
    <row r="734" ht="15.0" customHeight="true">
      <c r="A734" s="11" t="n">
        <v>3.0</v>
      </c>
      <c r="B734" s="10">
        <f>"Der Kunde möchte ein Produkt mit Hauptzutat "&amp;"Kalb"</f>
      </c>
      <c r="C734" s="10">
        <f>"Kalb"&amp;" wird zur Bestellung hinzugefügt"</f>
      </c>
    </row>
    <row r="735" ht="15.0" customHeight="true">
      <c r="A735" s="11" t="n">
        <v>4.0</v>
      </c>
      <c r="B735" s="10">
        <f>"Der Kunde möchte Salat auf seinem "&amp;"Dürum"</f>
      </c>
      <c r="C735" t="s" s="10">
        <v>19</v>
      </c>
    </row>
    <row r="736" ht="15.0" customHeight="true">
      <c r="A736" s="11" t="n">
        <v>5.0</v>
      </c>
      <c r="B736" s="10">
        <f>"Der Kunde möchte Rotkohl auf seinem "&amp;"Dürum"</f>
      </c>
      <c r="C736" t="s" s="10">
        <v>19</v>
      </c>
    </row>
    <row r="737" ht="15.0" customHeight="true">
      <c r="A737" s="11" t="n">
        <v>6.0</v>
      </c>
      <c r="B737" s="10">
        <f>"Der Kunde möchte Tomaten auf seinem "&amp;"Dürum"</f>
      </c>
      <c r="C737" t="s" s="10">
        <v>19</v>
      </c>
    </row>
    <row r="738" ht="15.0" customHeight="true">
      <c r="A738" s="11" t="n">
        <v>7.0</v>
      </c>
      <c r="B738" s="10">
        <f>"Der Kunde möchte Weißkohl auf seinem "&amp;"Dürum"</f>
      </c>
      <c r="C738" t="s" s="10">
        <v>19</v>
      </c>
    </row>
    <row r="739" ht="15.0" customHeight="true">
      <c r="A739" s="11" t="n">
        <v>8.0</v>
      </c>
      <c r="B739" s="10">
        <f>"Der Kunde hätte gerne "&amp;"nichts Scharfes"&amp;" auf seinem "&amp;"Dürum"</f>
      </c>
      <c r="C739" s="10">
        <f>"Es wird "&amp;"nichts Scharfes"&amp;" zu dem "&amp;"Dürum"&amp;" hinzugefügt."</f>
      </c>
    </row>
    <row r="740" ht="15.0" customHeight="true">
      <c r="A740" s="11" t="n">
        <v>9.0</v>
      </c>
      <c r="B740" s="10">
        <f>"Der Kunde hätte gerne Extras auf seinem "&amp;"Dürum"&amp;": "&amp;"Weichkäse"</f>
      </c>
      <c r="C740" t="s" s="10">
        <v>19</v>
      </c>
    </row>
    <row r="741" ht="60.0" customHeight="true">
      <c r="A741" s="11" t="n">
        <v>10.0</v>
      </c>
      <c r="B741" s="10">
        <f>"Dem Kunden werden folgende Leistungen  in Rechnung gestellt:
- "&amp;"Dürum"&amp;"
- "&amp;"Kalb"&amp;"
- "&amp;"Weichkäse"</f>
      </c>
      <c r="C741" s="10">
        <f>"Der entsprechende Betrag von "&amp;'Data sets'!D317&amp;" EUR wurde vom Kunden beglichen."</f>
      </c>
    </row>
    <row r="742"/>
    <row r="743"/>
    <row r="744">
      <c r="A744" t="s" s="2">
        <v>3</v>
      </c>
      <c r="B744" t="s" s="2">
        <v>136</v>
      </c>
      <c r="D744" t="s" s="70">
        <v>18</v>
      </c>
    </row>
    <row r="745">
      <c r="A745" t="s" s="3">
        <v>5</v>
      </c>
      <c r="B745" t="s" s="3">
        <v>6</v>
      </c>
      <c r="C745" t="s" s="3">
        <v>7</v>
      </c>
      <c r="D745" t="s" s="6">
        <v>9</v>
      </c>
    </row>
    <row r="746" ht="15.0" customHeight="true">
      <c r="A746" s="11" t="n">
        <v>1.0</v>
      </c>
      <c r="B746" s="10">
        <f>"Kunde fragen welches Produkt er möchte"</f>
      </c>
      <c r="C746" t="s" s="10">
        <v>19</v>
      </c>
    </row>
    <row r="747" ht="15.0" customHeight="true">
      <c r="A747" s="11" t="n">
        <v>2.0</v>
      </c>
      <c r="B747" s="10">
        <f>"Der Kunde entscheidet sich für Produkt "&amp;"Dürum"</f>
      </c>
      <c r="C747" t="s" s="10">
        <v>19</v>
      </c>
    </row>
    <row r="748" ht="15.0" customHeight="true">
      <c r="A748" s="11" t="n">
        <v>3.0</v>
      </c>
      <c r="B748" s="10">
        <f>"Der Kunde möchte ein Produkt mit Hauptzutat "&amp;"Kalb"</f>
      </c>
      <c r="C748" s="10">
        <f>"Kalb"&amp;" wird zur Bestellung hinzugefügt"</f>
      </c>
    </row>
    <row r="749" ht="15.0" customHeight="true">
      <c r="A749" s="11" t="n">
        <v>4.0</v>
      </c>
      <c r="B749" s="10">
        <f>"Der Kunde möchte Salat auf seinem "&amp;"Dürum"</f>
      </c>
      <c r="C749" t="s" s="10">
        <v>19</v>
      </c>
    </row>
    <row r="750" ht="15.0" customHeight="true">
      <c r="A750" s="11" t="n">
        <v>5.0</v>
      </c>
      <c r="B750" s="10">
        <f>"Der Kunde möchte Rotkohl auf seinem "&amp;"Dürum"</f>
      </c>
      <c r="C750" t="s" s="10">
        <v>19</v>
      </c>
    </row>
    <row r="751" ht="15.0" customHeight="true">
      <c r="A751" s="11" t="n">
        <v>6.0</v>
      </c>
      <c r="B751" s="10">
        <f>"Der Kunde möchte Tomaten auf seinem "&amp;"Dürum"</f>
      </c>
      <c r="C751" t="s" s="10">
        <v>19</v>
      </c>
    </row>
    <row r="752" ht="15.0" customHeight="true">
      <c r="A752" s="11" t="n">
        <v>7.0</v>
      </c>
      <c r="B752" s="10">
        <f>"Der Kunde möchte Weißkohl auf seinem "&amp;"Dürum"</f>
      </c>
      <c r="C752" t="s" s="10">
        <v>19</v>
      </c>
    </row>
    <row r="753" ht="15.0" customHeight="true">
      <c r="A753" s="11" t="n">
        <v>8.0</v>
      </c>
      <c r="B753" s="10">
        <f>"Der Kunde hätte gerne "&amp;"Scharfe Sosse"&amp;" auf seinem "&amp;"Dürum"</f>
      </c>
      <c r="C753" s="10">
        <f>"Es wird "&amp;"Scharfe Sosse"&amp;" zu dem "&amp;"Dürum"&amp;" hinzugefügt."</f>
      </c>
    </row>
    <row r="754" ht="15.0" customHeight="true">
      <c r="A754" s="11" t="n">
        <v>9.0</v>
      </c>
      <c r="B754" s="10">
        <f>"Der Kunde hätte gerne Extras auf seinem "&amp;"Dürum"&amp;": "&amp;"Weichkäse"</f>
      </c>
      <c r="C754" t="s" s="10">
        <v>19</v>
      </c>
    </row>
    <row r="755" ht="60.0" customHeight="true">
      <c r="A755" s="11" t="n">
        <v>10.0</v>
      </c>
      <c r="B755" s="10">
        <f>"Dem Kunden werden folgende Leistungen  in Rechnung gestellt:
- "&amp;"Dürum"&amp;"
- "&amp;"Kalb"&amp;"
- "&amp;"Weichkäse"</f>
      </c>
      <c r="C755" s="10">
        <f>"Der entsprechende Betrag von "&amp;'Data sets'!D323&amp;" EUR wurde vom Kunden beglichen."</f>
      </c>
    </row>
    <row r="756"/>
    <row r="757"/>
    <row r="758">
      <c r="A758" t="s" s="2">
        <v>3</v>
      </c>
      <c r="B758" t="s" s="2">
        <v>138</v>
      </c>
      <c r="D758" t="s" s="71">
        <v>18</v>
      </c>
    </row>
    <row r="759">
      <c r="A759" t="s" s="3">
        <v>5</v>
      </c>
      <c r="B759" t="s" s="3">
        <v>6</v>
      </c>
      <c r="C759" t="s" s="3">
        <v>7</v>
      </c>
      <c r="D759" t="s" s="6">
        <v>9</v>
      </c>
    </row>
    <row r="760" ht="15.0" customHeight="true">
      <c r="A760" s="11" t="n">
        <v>1.0</v>
      </c>
      <c r="B760" s="10">
        <f>"Kunde fragen welches Produkt er möchte"</f>
      </c>
      <c r="C760" t="s" s="10">
        <v>19</v>
      </c>
    </row>
    <row r="761" ht="15.0" customHeight="true">
      <c r="A761" s="11" t="n">
        <v>2.0</v>
      </c>
      <c r="B761" s="10">
        <f>"Der Kunde entscheidet sich für Produkt "&amp;"Dürum"</f>
      </c>
      <c r="C761" t="s" s="10">
        <v>19</v>
      </c>
    </row>
    <row r="762" ht="15.0" customHeight="true">
      <c r="A762" s="11" t="n">
        <v>3.0</v>
      </c>
      <c r="B762" s="10">
        <f>"Der Kunde möchte ein "&amp;"Dürum"&amp;" ohne Hauptzutat"</f>
      </c>
      <c r="C762" s="10">
        <f>"Es wird auf der Bestellung vermerkt, dass der Kunde keine Hauptzutat möchte"</f>
      </c>
    </row>
    <row r="763" ht="15.0" customHeight="true">
      <c r="A763" s="11" t="n">
        <v>4.0</v>
      </c>
      <c r="B763" s="10">
        <f>"Der Kunde möchte Salat auf seinem "&amp;"Dürum"</f>
      </c>
      <c r="C763" t="s" s="10">
        <v>19</v>
      </c>
    </row>
    <row r="764" ht="15.0" customHeight="true">
      <c r="A764" s="11" t="n">
        <v>5.0</v>
      </c>
      <c r="B764" s="10">
        <f>"Der Kunde möchte Rotkohl auf seinem "&amp;"Dürum"</f>
      </c>
      <c r="C764" t="s" s="10">
        <v>19</v>
      </c>
    </row>
    <row r="765" ht="15.0" customHeight="true">
      <c r="A765" s="11" t="n">
        <v>6.0</v>
      </c>
      <c r="B765" s="10">
        <f>"Der Kunde möchte Tomaten auf seinem "&amp;"Dürum"</f>
      </c>
      <c r="C765" t="s" s="10">
        <v>19</v>
      </c>
    </row>
    <row r="766" ht="15.0" customHeight="true">
      <c r="A766" s="11" t="n">
        <v>7.0</v>
      </c>
      <c r="B766" s="10">
        <f>"Der Kunde möchte Weißkohl auf seinem "&amp;"Dürum"</f>
      </c>
      <c r="C766" t="s" s="10">
        <v>19</v>
      </c>
    </row>
    <row r="767" ht="15.0" customHeight="true">
      <c r="A767" s="11" t="n">
        <v>8.0</v>
      </c>
      <c r="B767" s="10">
        <f>"Der Kunde hätte gerne "&amp;"Bisschen Scharf"&amp;" auf seinem "&amp;"Dürum"</f>
      </c>
      <c r="C767" s="10">
        <f>"Es wird "&amp;"Bisschen Scharf"&amp;" zu dem "&amp;"Dürum"&amp;" hinzugefügt."</f>
      </c>
    </row>
    <row r="768" ht="15.0" customHeight="true">
      <c r="A768" s="11" t="n">
        <v>9.0</v>
      </c>
      <c r="B768" s="10">
        <f>"Der Kunde hätte gerne Extras auf seinem "&amp;"Dürum"&amp;": "&amp;"Weichkäse"</f>
      </c>
      <c r="C768" t="s" s="10">
        <v>19</v>
      </c>
    </row>
    <row r="769" ht="60.0" customHeight="true">
      <c r="A769" s="11" t="n">
        <v>10.0</v>
      </c>
      <c r="B769" s="10">
        <f>"Dem Kunden werden folgende Leistungen  in Rechnung gestellt:
- "&amp;"Dürum"&amp;"
- "&amp;"Ohne"&amp;"
- "&amp;"Weichkäse"</f>
      </c>
      <c r="C769" s="10">
        <f>"Der entsprechende Betrag von "&amp;'Data sets'!D329&amp;" EUR wurde vom Kunden beglichen."</f>
      </c>
    </row>
    <row r="770"/>
    <row r="771"/>
    <row r="772">
      <c r="A772" t="s" s="2">
        <v>3</v>
      </c>
      <c r="B772" t="s" s="2">
        <v>140</v>
      </c>
      <c r="D772" t="s" s="72">
        <v>18</v>
      </c>
    </row>
    <row r="773">
      <c r="A773" t="s" s="3">
        <v>5</v>
      </c>
      <c r="B773" t="s" s="3">
        <v>6</v>
      </c>
      <c r="C773" t="s" s="3">
        <v>7</v>
      </c>
      <c r="D773" t="s" s="6">
        <v>9</v>
      </c>
    </row>
    <row r="774" ht="15.0" customHeight="true">
      <c r="A774" s="11" t="n">
        <v>1.0</v>
      </c>
      <c r="B774" s="10">
        <f>"Kunde fragen welches Produkt er möchte"</f>
      </c>
      <c r="C774" t="s" s="10">
        <v>19</v>
      </c>
    </row>
    <row r="775" ht="15.0" customHeight="true">
      <c r="A775" s="11" t="n">
        <v>2.0</v>
      </c>
      <c r="B775" s="10">
        <f>"Der Kunde entscheidet sich für Produkt "&amp;"Dürum"</f>
      </c>
      <c r="C775" t="s" s="10">
        <v>19</v>
      </c>
    </row>
    <row r="776" ht="15.0" customHeight="true">
      <c r="A776" s="11" t="n">
        <v>3.0</v>
      </c>
      <c r="B776" s="10">
        <f>"Der Kunde möchte ein "&amp;"Dürum"&amp;" ohne Hauptzutat"</f>
      </c>
      <c r="C776" s="10">
        <f>"Es wird auf der Bestellung vermerkt, dass der Kunde keine Hauptzutat möchte"</f>
      </c>
    </row>
    <row r="777" ht="15.0" customHeight="true">
      <c r="A777" s="11" t="n">
        <v>4.0</v>
      </c>
      <c r="B777" s="10">
        <f>"Der Kunde möchte Salat auf seinem "&amp;"Dürum"</f>
      </c>
      <c r="C777" t="s" s="10">
        <v>19</v>
      </c>
    </row>
    <row r="778" ht="15.0" customHeight="true">
      <c r="A778" s="11" t="n">
        <v>5.0</v>
      </c>
      <c r="B778" s="10">
        <f>"Der Kunde möchte Rotkohl auf seinem "&amp;"Dürum"</f>
      </c>
      <c r="C778" t="s" s="10">
        <v>19</v>
      </c>
    </row>
    <row r="779" ht="15.0" customHeight="true">
      <c r="A779" s="11" t="n">
        <v>6.0</v>
      </c>
      <c r="B779" s="10">
        <f>"Der Kunde möchte Tomaten auf seinem "&amp;"Dürum"</f>
      </c>
      <c r="C779" t="s" s="10">
        <v>19</v>
      </c>
    </row>
    <row r="780" ht="15.0" customHeight="true">
      <c r="A780" s="11" t="n">
        <v>7.0</v>
      </c>
      <c r="B780" s="10">
        <f>"Der Kunde möchte Weißkohl auf seinem "&amp;"Dürum"</f>
      </c>
      <c r="C780" t="s" s="10">
        <v>19</v>
      </c>
    </row>
    <row r="781" ht="15.0" customHeight="true">
      <c r="A781" s="11" t="n">
        <v>8.0</v>
      </c>
      <c r="B781" s="10">
        <f>"Der Kunde hätte gerne "&amp;"Extra viel Scharf"&amp;" auf seinem "&amp;"Dürum"</f>
      </c>
      <c r="C781" s="10">
        <f>"Es wird "&amp;"Extra viel Scharf"&amp;" zu dem "&amp;"Dürum"&amp;" hinzugefügt."</f>
      </c>
    </row>
    <row r="782" ht="15.0" customHeight="true">
      <c r="A782" s="11" t="n">
        <v>9.0</v>
      </c>
      <c r="B782" s="10">
        <f>"Der Kunde hätte gerne Extras auf seinem "&amp;"Dürum"&amp;": "&amp;"Weichkäse"</f>
      </c>
      <c r="C782" t="s" s="10">
        <v>19</v>
      </c>
    </row>
    <row r="783" ht="60.0" customHeight="true">
      <c r="A783" s="11" t="n">
        <v>10.0</v>
      </c>
      <c r="B783" s="10">
        <f>"Dem Kunden werden folgende Leistungen  in Rechnung gestellt:
- "&amp;"Dürum"&amp;"
- "&amp;"Ohne"&amp;"
- "&amp;"Weichkäse"</f>
      </c>
      <c r="C783" s="10">
        <f>"Der entsprechende Betrag von "&amp;'Data sets'!D335&amp;" EUR wurde vom Kunden beglichen."</f>
      </c>
    </row>
    <row r="784"/>
    <row r="785"/>
    <row r="786">
      <c r="A786" t="s" s="2">
        <v>3</v>
      </c>
      <c r="B786" t="s" s="2">
        <v>142</v>
      </c>
      <c r="D786" t="s" s="73">
        <v>18</v>
      </c>
    </row>
    <row r="787">
      <c r="A787" t="s" s="3">
        <v>5</v>
      </c>
      <c r="B787" t="s" s="3">
        <v>6</v>
      </c>
      <c r="C787" t="s" s="3">
        <v>7</v>
      </c>
      <c r="D787" t="s" s="6">
        <v>9</v>
      </c>
    </row>
    <row r="788" ht="15.0" customHeight="true">
      <c r="A788" s="11" t="n">
        <v>1.0</v>
      </c>
      <c r="B788" s="10">
        <f>"Kunde fragen welches Produkt er möchte"</f>
      </c>
      <c r="C788" t="s" s="10">
        <v>19</v>
      </c>
    </row>
    <row r="789" ht="15.0" customHeight="true">
      <c r="A789" s="11" t="n">
        <v>2.0</v>
      </c>
      <c r="B789" s="10">
        <f>"Der Kunde entscheidet sich für Produkt "&amp;"Dürum"</f>
      </c>
      <c r="C789" t="s" s="10">
        <v>19</v>
      </c>
    </row>
    <row r="790" ht="15.0" customHeight="true">
      <c r="A790" s="11" t="n">
        <v>3.0</v>
      </c>
      <c r="B790" s="10">
        <f>"Der Kunde möchte ein "&amp;"Dürum"&amp;" ohne Hauptzutat"</f>
      </c>
      <c r="C790" s="10">
        <f>"Es wird auf der Bestellung vermerkt, dass der Kunde keine Hauptzutat möchte"</f>
      </c>
    </row>
    <row r="791" ht="15.0" customHeight="true">
      <c r="A791" s="11" t="n">
        <v>4.0</v>
      </c>
      <c r="B791" s="10">
        <f>"Der Kunde möchte Salat auf seinem "&amp;"Dürum"</f>
      </c>
      <c r="C791" t="s" s="10">
        <v>19</v>
      </c>
    </row>
    <row r="792" ht="15.0" customHeight="true">
      <c r="A792" s="11" t="n">
        <v>5.0</v>
      </c>
      <c r="B792" s="10">
        <f>"Der Kunde möchte Rotkohl auf seinem "&amp;"Dürum"</f>
      </c>
      <c r="C792" t="s" s="10">
        <v>19</v>
      </c>
    </row>
    <row r="793" ht="15.0" customHeight="true">
      <c r="A793" s="11" t="n">
        <v>6.0</v>
      </c>
      <c r="B793" s="10">
        <f>"Der Kunde möchte Tomaten auf seinem "&amp;"Dürum"</f>
      </c>
      <c r="C793" t="s" s="10">
        <v>19</v>
      </c>
    </row>
    <row r="794" ht="15.0" customHeight="true">
      <c r="A794" s="11" t="n">
        <v>7.0</v>
      </c>
      <c r="B794" s="10">
        <f>"Der Kunde möchte Weißkohl auf seinem "&amp;"Dürum"</f>
      </c>
      <c r="C794" t="s" s="10">
        <v>19</v>
      </c>
    </row>
    <row r="795" ht="15.0" customHeight="true">
      <c r="A795" s="11" t="n">
        <v>8.0</v>
      </c>
      <c r="B795" s="10">
        <f>"Der Kunde hätte gerne "&amp;"nichts Scharfes"&amp;" auf seinem "&amp;"Dürum"</f>
      </c>
      <c r="C795" s="10">
        <f>"Es wird "&amp;"nichts Scharfes"&amp;" zu dem "&amp;"Dürum"&amp;" hinzugefügt."</f>
      </c>
    </row>
    <row r="796" ht="15.0" customHeight="true">
      <c r="A796" s="11" t="n">
        <v>9.0</v>
      </c>
      <c r="B796" s="10">
        <f>"Der Kunde hätte gerne Extras auf seinem "&amp;"Dürum"&amp;": "&amp;"Weichkäse"</f>
      </c>
      <c r="C796" t="s" s="10">
        <v>19</v>
      </c>
    </row>
    <row r="797" ht="60.0" customHeight="true">
      <c r="A797" s="11" t="n">
        <v>10.0</v>
      </c>
      <c r="B797" s="10">
        <f>"Dem Kunden werden folgende Leistungen  in Rechnung gestellt:
- "&amp;"Dürum"&amp;"
- "&amp;"Ohne"&amp;"
- "&amp;"Weichkäse"</f>
      </c>
      <c r="C797" s="10">
        <f>"Der entsprechende Betrag von "&amp;'Data sets'!D341&amp;" EUR wurde vom Kunden beglichen."</f>
      </c>
    </row>
    <row r="798"/>
    <row r="799"/>
    <row r="800">
      <c r="A800" t="s" s="2">
        <v>3</v>
      </c>
      <c r="B800" t="s" s="2">
        <v>144</v>
      </c>
      <c r="D800" t="s" s="74">
        <v>18</v>
      </c>
    </row>
    <row r="801">
      <c r="A801" t="s" s="3">
        <v>5</v>
      </c>
      <c r="B801" t="s" s="3">
        <v>6</v>
      </c>
      <c r="C801" t="s" s="3">
        <v>7</v>
      </c>
      <c r="D801" t="s" s="6">
        <v>9</v>
      </c>
    </row>
    <row r="802" ht="15.0" customHeight="true">
      <c r="A802" s="11" t="n">
        <v>1.0</v>
      </c>
      <c r="B802" s="10">
        <f>"Kunde fragen welches Produkt er möchte"</f>
      </c>
      <c r="C802" t="s" s="10">
        <v>19</v>
      </c>
    </row>
    <row r="803" ht="15.0" customHeight="true">
      <c r="A803" s="11" t="n">
        <v>2.0</v>
      </c>
      <c r="B803" s="10">
        <f>"Der Kunde entscheidet sich für Produkt "&amp;"Dürum"</f>
      </c>
      <c r="C803" t="s" s="10">
        <v>19</v>
      </c>
    </row>
    <row r="804" ht="15.0" customHeight="true">
      <c r="A804" s="11" t="n">
        <v>3.0</v>
      </c>
      <c r="B804" s="10">
        <f>"Der Kunde möchte ein "&amp;"Dürum"&amp;" ohne Hauptzutat"</f>
      </c>
      <c r="C804" s="10">
        <f>"Es wird auf der Bestellung vermerkt, dass der Kunde keine Hauptzutat möchte"</f>
      </c>
    </row>
    <row r="805" ht="15.0" customHeight="true">
      <c r="A805" s="11" t="n">
        <v>4.0</v>
      </c>
      <c r="B805" s="10">
        <f>"Der Kunde möchte Salat auf seinem "&amp;"Dürum"</f>
      </c>
      <c r="C805" t="s" s="10">
        <v>19</v>
      </c>
    </row>
    <row r="806" ht="15.0" customHeight="true">
      <c r="A806" s="11" t="n">
        <v>5.0</v>
      </c>
      <c r="B806" s="10">
        <f>"Der Kunde möchte Rotkohl auf seinem "&amp;"Dürum"</f>
      </c>
      <c r="C806" t="s" s="10">
        <v>19</v>
      </c>
    </row>
    <row r="807" ht="15.0" customHeight="true">
      <c r="A807" s="11" t="n">
        <v>6.0</v>
      </c>
      <c r="B807" s="10">
        <f>"Der Kunde möchte Tomaten auf seinem "&amp;"Dürum"</f>
      </c>
      <c r="C807" t="s" s="10">
        <v>19</v>
      </c>
    </row>
    <row r="808" ht="15.0" customHeight="true">
      <c r="A808" s="11" t="n">
        <v>7.0</v>
      </c>
      <c r="B808" s="10">
        <f>"Der Kunde möchte Weißkohl auf seinem "&amp;"Dürum"</f>
      </c>
      <c r="C808" t="s" s="10">
        <v>19</v>
      </c>
    </row>
    <row r="809" ht="15.0" customHeight="true">
      <c r="A809" s="11" t="n">
        <v>8.0</v>
      </c>
      <c r="B809" s="10">
        <f>"Der Kunde hätte gerne "&amp;"Scharfe Sosse"&amp;" auf seinem "&amp;"Dürum"</f>
      </c>
      <c r="C809" s="10">
        <f>"Es wird "&amp;"Scharfe Sosse"&amp;" zu dem "&amp;"Dürum"&amp;" hinzugefügt."</f>
      </c>
    </row>
    <row r="810" ht="15.0" customHeight="true">
      <c r="A810" s="11" t="n">
        <v>9.0</v>
      </c>
      <c r="B810" s="10">
        <f>"Der Kunde hätte gerne Extras auf seinem "&amp;"Dürum"&amp;": "&amp;"Weichkäse"</f>
      </c>
      <c r="C810" t="s" s="10">
        <v>19</v>
      </c>
    </row>
    <row r="811" ht="60.0" customHeight="true">
      <c r="A811" s="11" t="n">
        <v>10.0</v>
      </c>
      <c r="B811" s="10">
        <f>"Dem Kunden werden folgende Leistungen  in Rechnung gestellt:
- "&amp;"Dürum"&amp;"
- "&amp;"Ohne"&amp;"
- "&amp;"Weichkäse"</f>
      </c>
      <c r="C811" s="10">
        <f>"Der entsprechende Betrag von "&amp;'Data sets'!D347&amp;" EUR wurde vom Kunden beglichen."</f>
      </c>
    </row>
    <row r="812"/>
    <row r="813"/>
    <row r="814">
      <c r="A814" t="s" s="2">
        <v>3</v>
      </c>
      <c r="B814" t="s" s="2">
        <v>146</v>
      </c>
      <c r="D814" t="s" s="75">
        <v>18</v>
      </c>
    </row>
    <row r="815">
      <c r="A815" t="s" s="3">
        <v>5</v>
      </c>
      <c r="B815" t="s" s="3">
        <v>6</v>
      </c>
      <c r="C815" t="s" s="3">
        <v>7</v>
      </c>
      <c r="D815" t="s" s="6">
        <v>9</v>
      </c>
    </row>
    <row r="816" ht="15.0" customHeight="true">
      <c r="A816" s="11" t="n">
        <v>1.0</v>
      </c>
      <c r="B816" s="10">
        <f>"Kunde fragen welches Produkt er möchte"</f>
      </c>
      <c r="C816" t="s" s="10">
        <v>19</v>
      </c>
    </row>
    <row r="817" ht="15.0" customHeight="true">
      <c r="A817" s="11" t="n">
        <v>2.0</v>
      </c>
      <c r="B817" s="10">
        <f>"Der Kunde entscheidet sich für Produkt "&amp;"Lahmacun"</f>
      </c>
      <c r="C817" t="s" s="10">
        <v>19</v>
      </c>
    </row>
    <row r="818" ht="15.0" customHeight="true">
      <c r="A818" s="11" t="n">
        <v>3.0</v>
      </c>
      <c r="B818" s="10">
        <f>"Der Kunde möchte ein Produkt mit Hauptzutat "&amp;"Falafel"</f>
      </c>
      <c r="C818" s="10">
        <f>"Falafel"&amp;" wird zur Bestellung hinzugefügt"</f>
      </c>
    </row>
    <row r="819" ht="15.0" customHeight="true">
      <c r="A819" s="11" t="n">
        <v>4.0</v>
      </c>
      <c r="B819" s="10">
        <f>"Der Kunde möchte Salat auf seinem "&amp;"Lahmacun"</f>
      </c>
      <c r="C819" t="s" s="10">
        <v>19</v>
      </c>
    </row>
    <row r="820" ht="15.0" customHeight="true">
      <c r="A820" s="11" t="n">
        <v>5.0</v>
      </c>
      <c r="B820" s="10">
        <f>"Der Kunde möchte Rotkohl auf seinem "&amp;"Lahmacun"</f>
      </c>
      <c r="C820" t="s" s="10">
        <v>19</v>
      </c>
    </row>
    <row r="821" ht="15.0" customHeight="true">
      <c r="A821" s="11" t="n">
        <v>6.0</v>
      </c>
      <c r="B821" s="10">
        <f>"Der Kunde möchte Tomaten auf seinem "&amp;"Lahmacun"</f>
      </c>
      <c r="C821" t="s" s="10">
        <v>19</v>
      </c>
    </row>
    <row r="822" ht="15.0" customHeight="true">
      <c r="A822" s="11" t="n">
        <v>7.0</v>
      </c>
      <c r="B822" s="10">
        <f>"Der Kunde möchte Weißkohl auf seinem "&amp;"Lahmacun"</f>
      </c>
      <c r="C822" t="s" s="10">
        <v>19</v>
      </c>
    </row>
    <row r="823" ht="15.0" customHeight="true">
      <c r="A823" s="11" t="n">
        <v>8.0</v>
      </c>
      <c r="B823" s="10">
        <f>"Der Kunde hätte gerne "&amp;"Bisschen Scharf"&amp;" auf seinem "&amp;"Lahmacun"</f>
      </c>
      <c r="C823" s="10">
        <f>"Es wird "&amp;"Bisschen Scharf"&amp;" zu dem "&amp;"Lahmacun"&amp;" hinzugefügt."</f>
      </c>
    </row>
    <row r="824" ht="15.0" customHeight="true">
      <c r="A824" s="11" t="n">
        <v>9.0</v>
      </c>
      <c r="B824" s="10">
        <f>"Der Kunde hätte gerne Extras auf seinem "&amp;"Lahmacun"&amp;": "&amp;"Weichkäse"</f>
      </c>
      <c r="C824" t="s" s="10">
        <v>19</v>
      </c>
    </row>
    <row r="825" ht="60.0" customHeight="true">
      <c r="A825" s="11" t="n">
        <v>10.0</v>
      </c>
      <c r="B825" s="10">
        <f>"Dem Kunden werden folgende Leistungen  in Rechnung gestellt:
- "&amp;"Lahmacun"&amp;"
- "&amp;"Falafel"&amp;"
- "&amp;"Weichkäse"</f>
      </c>
      <c r="C825" s="10">
        <f>"Der entsprechende Betrag von "&amp;'Data sets'!D353&amp;" EUR wurde vom Kunden beglichen."</f>
      </c>
    </row>
    <row r="826"/>
    <row r="827"/>
    <row r="828">
      <c r="A828" t="s" s="2">
        <v>3</v>
      </c>
      <c r="B828" t="s" s="2">
        <v>148</v>
      </c>
      <c r="D828" t="s" s="76">
        <v>18</v>
      </c>
    </row>
    <row r="829">
      <c r="A829" t="s" s="3">
        <v>5</v>
      </c>
      <c r="B829" t="s" s="3">
        <v>6</v>
      </c>
      <c r="C829" t="s" s="3">
        <v>7</v>
      </c>
      <c r="D829" t="s" s="6">
        <v>9</v>
      </c>
    </row>
    <row r="830" ht="15.0" customHeight="true">
      <c r="A830" s="11" t="n">
        <v>1.0</v>
      </c>
      <c r="B830" s="10">
        <f>"Kunde fragen welches Produkt er möchte"</f>
      </c>
      <c r="C830" t="s" s="10">
        <v>19</v>
      </c>
    </row>
    <row r="831" ht="15.0" customHeight="true">
      <c r="A831" s="11" t="n">
        <v>2.0</v>
      </c>
      <c r="B831" s="10">
        <f>"Der Kunde entscheidet sich für Produkt "&amp;"Lahmacun"</f>
      </c>
      <c r="C831" t="s" s="10">
        <v>19</v>
      </c>
    </row>
    <row r="832" ht="15.0" customHeight="true">
      <c r="A832" s="11" t="n">
        <v>3.0</v>
      </c>
      <c r="B832" s="10">
        <f>"Der Kunde möchte ein Produkt mit Hauptzutat "&amp;"Falafel"</f>
      </c>
      <c r="C832" s="10">
        <f>"Falafel"&amp;" wird zur Bestellung hinzugefügt"</f>
      </c>
    </row>
    <row r="833" ht="15.0" customHeight="true">
      <c r="A833" s="11" t="n">
        <v>4.0</v>
      </c>
      <c r="B833" s="10">
        <f>"Der Kunde möchte Salat auf seinem "&amp;"Lahmacun"</f>
      </c>
      <c r="C833" t="s" s="10">
        <v>19</v>
      </c>
    </row>
    <row r="834" ht="15.0" customHeight="true">
      <c r="A834" s="11" t="n">
        <v>5.0</v>
      </c>
      <c r="B834" s="10">
        <f>"Der Kunde möchte Rotkohl auf seinem "&amp;"Lahmacun"</f>
      </c>
      <c r="C834" t="s" s="10">
        <v>19</v>
      </c>
    </row>
    <row r="835" ht="15.0" customHeight="true">
      <c r="A835" s="11" t="n">
        <v>6.0</v>
      </c>
      <c r="B835" s="10">
        <f>"Der Kunde möchte Tomaten auf seinem "&amp;"Lahmacun"</f>
      </c>
      <c r="C835" t="s" s="10">
        <v>19</v>
      </c>
    </row>
    <row r="836" ht="15.0" customHeight="true">
      <c r="A836" s="11" t="n">
        <v>7.0</v>
      </c>
      <c r="B836" s="10">
        <f>"Der Kunde möchte Weißkohl auf seinem "&amp;"Lahmacun"</f>
      </c>
      <c r="C836" t="s" s="10">
        <v>19</v>
      </c>
    </row>
    <row r="837" ht="15.0" customHeight="true">
      <c r="A837" s="11" t="n">
        <v>8.0</v>
      </c>
      <c r="B837" s="10">
        <f>"Der Kunde hätte gerne "&amp;"Extra viel Scharf"&amp;" auf seinem "&amp;"Lahmacun"</f>
      </c>
      <c r="C837" s="10">
        <f>"Es wird "&amp;"Extra viel Scharf"&amp;" zu dem "&amp;"Lahmacun"&amp;" hinzugefügt."</f>
      </c>
    </row>
    <row r="838" ht="15.0" customHeight="true">
      <c r="A838" s="11" t="n">
        <v>9.0</v>
      </c>
      <c r="B838" s="10">
        <f>"Der Kunde hätte gerne Extras auf seinem "&amp;"Lahmacun"&amp;": "&amp;"Weichkäse"</f>
      </c>
      <c r="C838" t="s" s="10">
        <v>19</v>
      </c>
    </row>
    <row r="839" ht="60.0" customHeight="true">
      <c r="A839" s="11" t="n">
        <v>10.0</v>
      </c>
      <c r="B839" s="10">
        <f>"Dem Kunden werden folgende Leistungen  in Rechnung gestellt:
- "&amp;"Lahmacun"&amp;"
- "&amp;"Falafel"&amp;"
- "&amp;"Weichkäse"</f>
      </c>
      <c r="C839" s="10">
        <f>"Der entsprechende Betrag von "&amp;'Data sets'!D359&amp;" EUR wurde vom Kunden beglichen."</f>
      </c>
    </row>
    <row r="840"/>
    <row r="841"/>
    <row r="842">
      <c r="A842" t="s" s="2">
        <v>3</v>
      </c>
      <c r="B842" t="s" s="2">
        <v>150</v>
      </c>
      <c r="D842" t="s" s="77">
        <v>18</v>
      </c>
    </row>
    <row r="843">
      <c r="A843" t="s" s="3">
        <v>5</v>
      </c>
      <c r="B843" t="s" s="3">
        <v>6</v>
      </c>
      <c r="C843" t="s" s="3">
        <v>7</v>
      </c>
      <c r="D843" t="s" s="6">
        <v>9</v>
      </c>
    </row>
    <row r="844" ht="15.0" customHeight="true">
      <c r="A844" s="11" t="n">
        <v>1.0</v>
      </c>
      <c r="B844" s="10">
        <f>"Kunde fragen welches Produkt er möchte"</f>
      </c>
      <c r="C844" t="s" s="10">
        <v>19</v>
      </c>
    </row>
    <row r="845" ht="15.0" customHeight="true">
      <c r="A845" s="11" t="n">
        <v>2.0</v>
      </c>
      <c r="B845" s="10">
        <f>"Der Kunde entscheidet sich für Produkt "&amp;"Lahmacun"</f>
      </c>
      <c r="C845" t="s" s="10">
        <v>19</v>
      </c>
    </row>
    <row r="846" ht="15.0" customHeight="true">
      <c r="A846" s="11" t="n">
        <v>3.0</v>
      </c>
      <c r="B846" s="10">
        <f>"Der Kunde möchte ein Produkt mit Hauptzutat "&amp;"Falafel"</f>
      </c>
      <c r="C846" s="10">
        <f>"Falafel"&amp;" wird zur Bestellung hinzugefügt"</f>
      </c>
    </row>
    <row r="847" ht="15.0" customHeight="true">
      <c r="A847" s="11" t="n">
        <v>4.0</v>
      </c>
      <c r="B847" s="10">
        <f>"Der Kunde möchte Salat auf seinem "&amp;"Lahmacun"</f>
      </c>
      <c r="C847" t="s" s="10">
        <v>19</v>
      </c>
    </row>
    <row r="848" ht="15.0" customHeight="true">
      <c r="A848" s="11" t="n">
        <v>5.0</v>
      </c>
      <c r="B848" s="10">
        <f>"Der Kunde möchte Rotkohl auf seinem "&amp;"Lahmacun"</f>
      </c>
      <c r="C848" t="s" s="10">
        <v>19</v>
      </c>
    </row>
    <row r="849" ht="15.0" customHeight="true">
      <c r="A849" s="11" t="n">
        <v>6.0</v>
      </c>
      <c r="B849" s="10">
        <f>"Der Kunde möchte Tomaten auf seinem "&amp;"Lahmacun"</f>
      </c>
      <c r="C849" t="s" s="10">
        <v>19</v>
      </c>
    </row>
    <row r="850" ht="15.0" customHeight="true">
      <c r="A850" s="11" t="n">
        <v>7.0</v>
      </c>
      <c r="B850" s="10">
        <f>"Der Kunde möchte Weißkohl auf seinem "&amp;"Lahmacun"</f>
      </c>
      <c r="C850" t="s" s="10">
        <v>19</v>
      </c>
    </row>
    <row r="851" ht="15.0" customHeight="true">
      <c r="A851" s="11" t="n">
        <v>8.0</v>
      </c>
      <c r="B851" s="10">
        <f>"Der Kunde hätte gerne "&amp;"nichts Scharfes"&amp;" auf seinem "&amp;"Lahmacun"</f>
      </c>
      <c r="C851" s="10">
        <f>"Es wird "&amp;"nichts Scharfes"&amp;" zu dem "&amp;"Lahmacun"&amp;" hinzugefügt."</f>
      </c>
    </row>
    <row r="852" ht="15.0" customHeight="true">
      <c r="A852" s="11" t="n">
        <v>9.0</v>
      </c>
      <c r="B852" s="10">
        <f>"Der Kunde hätte gerne Extras auf seinem "&amp;"Lahmacun"&amp;": "&amp;"Weichkäse"</f>
      </c>
      <c r="C852" t="s" s="10">
        <v>19</v>
      </c>
    </row>
    <row r="853" ht="60.0" customHeight="true">
      <c r="A853" s="11" t="n">
        <v>10.0</v>
      </c>
      <c r="B853" s="10">
        <f>"Dem Kunden werden folgende Leistungen  in Rechnung gestellt:
- "&amp;"Lahmacun"&amp;"
- "&amp;"Falafel"&amp;"
- "&amp;"Weichkäse"</f>
      </c>
      <c r="C853" s="10">
        <f>"Der entsprechende Betrag von "&amp;'Data sets'!D365&amp;" EUR wurde vom Kunden beglichen."</f>
      </c>
    </row>
    <row r="854"/>
    <row r="855"/>
    <row r="856">
      <c r="A856" t="s" s="2">
        <v>3</v>
      </c>
      <c r="B856" t="s" s="2">
        <v>152</v>
      </c>
      <c r="D856" t="s" s="78">
        <v>18</v>
      </c>
    </row>
    <row r="857">
      <c r="A857" t="s" s="3">
        <v>5</v>
      </c>
      <c r="B857" t="s" s="3">
        <v>6</v>
      </c>
      <c r="C857" t="s" s="3">
        <v>7</v>
      </c>
      <c r="D857" t="s" s="6">
        <v>9</v>
      </c>
    </row>
    <row r="858" ht="15.0" customHeight="true">
      <c r="A858" s="11" t="n">
        <v>1.0</v>
      </c>
      <c r="B858" s="10">
        <f>"Kunde fragen welches Produkt er möchte"</f>
      </c>
      <c r="C858" t="s" s="10">
        <v>19</v>
      </c>
    </row>
    <row r="859" ht="15.0" customHeight="true">
      <c r="A859" s="11" t="n">
        <v>2.0</v>
      </c>
      <c r="B859" s="10">
        <f>"Der Kunde entscheidet sich für Produkt "&amp;"Lahmacun"</f>
      </c>
      <c r="C859" t="s" s="10">
        <v>19</v>
      </c>
    </row>
    <row r="860" ht="15.0" customHeight="true">
      <c r="A860" s="11" t="n">
        <v>3.0</v>
      </c>
      <c r="B860" s="10">
        <f>"Der Kunde möchte ein Produkt mit Hauptzutat "&amp;"Falafel"</f>
      </c>
      <c r="C860" s="10">
        <f>"Falafel"&amp;" wird zur Bestellung hinzugefügt"</f>
      </c>
    </row>
    <row r="861" ht="15.0" customHeight="true">
      <c r="A861" s="11" t="n">
        <v>4.0</v>
      </c>
      <c r="B861" s="10">
        <f>"Der Kunde möchte Salat auf seinem "&amp;"Lahmacun"</f>
      </c>
      <c r="C861" t="s" s="10">
        <v>19</v>
      </c>
    </row>
    <row r="862" ht="15.0" customHeight="true">
      <c r="A862" s="11" t="n">
        <v>5.0</v>
      </c>
      <c r="B862" s="10">
        <f>"Der Kunde möchte Rotkohl auf seinem "&amp;"Lahmacun"</f>
      </c>
      <c r="C862" t="s" s="10">
        <v>19</v>
      </c>
    </row>
    <row r="863" ht="15.0" customHeight="true">
      <c r="A863" s="11" t="n">
        <v>6.0</v>
      </c>
      <c r="B863" s="10">
        <f>"Der Kunde möchte Tomaten auf seinem "&amp;"Lahmacun"</f>
      </c>
      <c r="C863" t="s" s="10">
        <v>19</v>
      </c>
    </row>
    <row r="864" ht="15.0" customHeight="true">
      <c r="A864" s="11" t="n">
        <v>7.0</v>
      </c>
      <c r="B864" s="10">
        <f>"Der Kunde möchte Weißkohl auf seinem "&amp;"Lahmacun"</f>
      </c>
      <c r="C864" t="s" s="10">
        <v>19</v>
      </c>
    </row>
    <row r="865" ht="15.0" customHeight="true">
      <c r="A865" s="11" t="n">
        <v>8.0</v>
      </c>
      <c r="B865" s="10">
        <f>"Der Kunde hätte gerne "&amp;"Scharfe Sosse"&amp;" auf seinem "&amp;"Lahmacun"</f>
      </c>
      <c r="C865" s="10">
        <f>"Es wird "&amp;"Scharfe Sosse"&amp;" zu dem "&amp;"Lahmacun"&amp;" hinzugefügt."</f>
      </c>
    </row>
    <row r="866" ht="15.0" customHeight="true">
      <c r="A866" s="11" t="n">
        <v>9.0</v>
      </c>
      <c r="B866" s="10">
        <f>"Der Kunde hätte gerne Extras auf seinem "&amp;"Lahmacun"&amp;": "&amp;"Weichkäse"</f>
      </c>
      <c r="C866" t="s" s="10">
        <v>19</v>
      </c>
    </row>
    <row r="867" ht="60.0" customHeight="true">
      <c r="A867" s="11" t="n">
        <v>10.0</v>
      </c>
      <c r="B867" s="10">
        <f>"Dem Kunden werden folgende Leistungen  in Rechnung gestellt:
- "&amp;"Lahmacun"&amp;"
- "&amp;"Falafel"&amp;"
- "&amp;"Weichkäse"</f>
      </c>
      <c r="C867" s="10">
        <f>"Der entsprechende Betrag von "&amp;'Data sets'!D371&amp;" EUR wurde vom Kunden beglichen."</f>
      </c>
    </row>
    <row r="868"/>
    <row r="869"/>
    <row r="870">
      <c r="A870" t="s" s="2">
        <v>3</v>
      </c>
      <c r="B870" t="s" s="2">
        <v>154</v>
      </c>
      <c r="D870" t="s" s="79">
        <v>18</v>
      </c>
    </row>
    <row r="871">
      <c r="A871" t="s" s="3">
        <v>5</v>
      </c>
      <c r="B871" t="s" s="3">
        <v>6</v>
      </c>
      <c r="C871" t="s" s="3">
        <v>7</v>
      </c>
      <c r="D871" t="s" s="6">
        <v>9</v>
      </c>
    </row>
    <row r="872" ht="15.0" customHeight="true">
      <c r="A872" s="11" t="n">
        <v>1.0</v>
      </c>
      <c r="B872" s="10">
        <f>"Kunde fragen welches Produkt er möchte"</f>
      </c>
      <c r="C872" t="s" s="10">
        <v>19</v>
      </c>
    </row>
    <row r="873" ht="15.0" customHeight="true">
      <c r="A873" s="11" t="n">
        <v>2.0</v>
      </c>
      <c r="B873" s="10">
        <f>"Der Kunde entscheidet sich für Produkt "&amp;"Lahmacun"</f>
      </c>
      <c r="C873" t="s" s="10">
        <v>19</v>
      </c>
    </row>
    <row r="874" ht="15.0" customHeight="true">
      <c r="A874" s="11" t="n">
        <v>3.0</v>
      </c>
      <c r="B874" s="10">
        <f>"Der Kunde möchte ein Produkt mit Hauptzutat "&amp;"Hähnchen"</f>
      </c>
      <c r="C874" s="10">
        <f>"Hähnchen"&amp;" wird zur Bestellung hinzugefügt"</f>
      </c>
    </row>
    <row r="875" ht="15.0" customHeight="true">
      <c r="A875" s="11" t="n">
        <v>4.0</v>
      </c>
      <c r="B875" s="10">
        <f>"Der Kunde möchte Salat auf seinem "&amp;"Lahmacun"</f>
      </c>
      <c r="C875" t="s" s="10">
        <v>19</v>
      </c>
    </row>
    <row r="876" ht="15.0" customHeight="true">
      <c r="A876" s="11" t="n">
        <v>5.0</v>
      </c>
      <c r="B876" s="10">
        <f>"Der Kunde möchte Rotkohl auf seinem "&amp;"Lahmacun"</f>
      </c>
      <c r="C876" t="s" s="10">
        <v>19</v>
      </c>
    </row>
    <row r="877" ht="15.0" customHeight="true">
      <c r="A877" s="11" t="n">
        <v>6.0</v>
      </c>
      <c r="B877" s="10">
        <f>"Der Kunde möchte Tomaten auf seinem "&amp;"Lahmacun"</f>
      </c>
      <c r="C877" t="s" s="10">
        <v>19</v>
      </c>
    </row>
    <row r="878" ht="15.0" customHeight="true">
      <c r="A878" s="11" t="n">
        <v>7.0</v>
      </c>
      <c r="B878" s="10">
        <f>"Der Kunde möchte Weißkohl auf seinem "&amp;"Lahmacun"</f>
      </c>
      <c r="C878" t="s" s="10">
        <v>19</v>
      </c>
    </row>
    <row r="879" ht="15.0" customHeight="true">
      <c r="A879" s="11" t="n">
        <v>8.0</v>
      </c>
      <c r="B879" s="10">
        <f>"Der Kunde hätte gerne "&amp;"Bisschen Scharf"&amp;" auf seinem "&amp;"Lahmacun"</f>
      </c>
      <c r="C879" s="10">
        <f>"Es wird "&amp;"Bisschen Scharf"&amp;" zu dem "&amp;"Lahmacun"&amp;" hinzugefügt."</f>
      </c>
    </row>
    <row r="880" ht="15.0" customHeight="true">
      <c r="A880" s="11" t="n">
        <v>9.0</v>
      </c>
      <c r="B880" s="10">
        <f>"Der Kunde hätte gerne Extras auf seinem "&amp;"Lahmacun"&amp;": "&amp;"Weichkäse"</f>
      </c>
      <c r="C880" t="s" s="10">
        <v>19</v>
      </c>
    </row>
    <row r="881" ht="60.0" customHeight="true">
      <c r="A881" s="11" t="n">
        <v>10.0</v>
      </c>
      <c r="B881" s="10">
        <f>"Dem Kunden werden folgende Leistungen  in Rechnung gestellt:
- "&amp;"Lahmacun"&amp;"
- "&amp;"Hähnchen"&amp;"
- "&amp;"Weichkäse"</f>
      </c>
      <c r="C881" s="10">
        <f>"Der entsprechende Betrag von "&amp;'Data sets'!D377&amp;" EUR wurde vom Kunden beglichen."</f>
      </c>
    </row>
    <row r="882"/>
    <row r="883"/>
    <row r="884">
      <c r="A884" t="s" s="2">
        <v>3</v>
      </c>
      <c r="B884" t="s" s="2">
        <v>156</v>
      </c>
      <c r="D884" t="s" s="80">
        <v>18</v>
      </c>
    </row>
    <row r="885">
      <c r="A885" t="s" s="3">
        <v>5</v>
      </c>
      <c r="B885" t="s" s="3">
        <v>6</v>
      </c>
      <c r="C885" t="s" s="3">
        <v>7</v>
      </c>
      <c r="D885" t="s" s="6">
        <v>9</v>
      </c>
    </row>
    <row r="886" ht="15.0" customHeight="true">
      <c r="A886" s="11" t="n">
        <v>1.0</v>
      </c>
      <c r="B886" s="10">
        <f>"Kunde fragen welches Produkt er möchte"</f>
      </c>
      <c r="C886" t="s" s="10">
        <v>19</v>
      </c>
    </row>
    <row r="887" ht="15.0" customHeight="true">
      <c r="A887" s="11" t="n">
        <v>2.0</v>
      </c>
      <c r="B887" s="10">
        <f>"Der Kunde entscheidet sich für Produkt "&amp;"Lahmacun"</f>
      </c>
      <c r="C887" t="s" s="10">
        <v>19</v>
      </c>
    </row>
    <row r="888" ht="15.0" customHeight="true">
      <c r="A888" s="11" t="n">
        <v>3.0</v>
      </c>
      <c r="B888" s="10">
        <f>"Der Kunde möchte ein Produkt mit Hauptzutat "&amp;"Hähnchen"</f>
      </c>
      <c r="C888" s="10">
        <f>"Hähnchen"&amp;" wird zur Bestellung hinzugefügt"</f>
      </c>
    </row>
    <row r="889" ht="15.0" customHeight="true">
      <c r="A889" s="11" t="n">
        <v>4.0</v>
      </c>
      <c r="B889" s="10">
        <f>"Der Kunde möchte Salat auf seinem "&amp;"Lahmacun"</f>
      </c>
      <c r="C889" t="s" s="10">
        <v>19</v>
      </c>
    </row>
    <row r="890" ht="15.0" customHeight="true">
      <c r="A890" s="11" t="n">
        <v>5.0</v>
      </c>
      <c r="B890" s="10">
        <f>"Der Kunde möchte Rotkohl auf seinem "&amp;"Lahmacun"</f>
      </c>
      <c r="C890" t="s" s="10">
        <v>19</v>
      </c>
    </row>
    <row r="891" ht="15.0" customHeight="true">
      <c r="A891" s="11" t="n">
        <v>6.0</v>
      </c>
      <c r="B891" s="10">
        <f>"Der Kunde möchte Tomaten auf seinem "&amp;"Lahmacun"</f>
      </c>
      <c r="C891" t="s" s="10">
        <v>19</v>
      </c>
    </row>
    <row r="892" ht="15.0" customHeight="true">
      <c r="A892" s="11" t="n">
        <v>7.0</v>
      </c>
      <c r="B892" s="10">
        <f>"Der Kunde möchte Weißkohl auf seinem "&amp;"Lahmacun"</f>
      </c>
      <c r="C892" t="s" s="10">
        <v>19</v>
      </c>
    </row>
    <row r="893" ht="15.0" customHeight="true">
      <c r="A893" s="11" t="n">
        <v>8.0</v>
      </c>
      <c r="B893" s="10">
        <f>"Der Kunde hätte gerne "&amp;"Extra viel Scharf"&amp;" auf seinem "&amp;"Lahmacun"</f>
      </c>
      <c r="C893" s="10">
        <f>"Es wird "&amp;"Extra viel Scharf"&amp;" zu dem "&amp;"Lahmacun"&amp;" hinzugefügt."</f>
      </c>
    </row>
    <row r="894" ht="15.0" customHeight="true">
      <c r="A894" s="11" t="n">
        <v>9.0</v>
      </c>
      <c r="B894" s="10">
        <f>"Der Kunde hätte gerne Extras auf seinem "&amp;"Lahmacun"&amp;": "&amp;"Weichkäse"</f>
      </c>
      <c r="C894" t="s" s="10">
        <v>19</v>
      </c>
    </row>
    <row r="895" ht="60.0" customHeight="true">
      <c r="A895" s="11" t="n">
        <v>10.0</v>
      </c>
      <c r="B895" s="10">
        <f>"Dem Kunden werden folgende Leistungen  in Rechnung gestellt:
- "&amp;"Lahmacun"&amp;"
- "&amp;"Hähnchen"&amp;"
- "&amp;"Weichkäse"</f>
      </c>
      <c r="C895" s="10">
        <f>"Der entsprechende Betrag von "&amp;'Data sets'!D383&amp;" EUR wurde vom Kunden beglichen."</f>
      </c>
    </row>
    <row r="896"/>
    <row r="897"/>
    <row r="898">
      <c r="A898" t="s" s="2">
        <v>3</v>
      </c>
      <c r="B898" t="s" s="2">
        <v>158</v>
      </c>
      <c r="D898" t="s" s="81">
        <v>18</v>
      </c>
    </row>
    <row r="899">
      <c r="A899" t="s" s="3">
        <v>5</v>
      </c>
      <c r="B899" t="s" s="3">
        <v>6</v>
      </c>
      <c r="C899" t="s" s="3">
        <v>7</v>
      </c>
      <c r="D899" t="s" s="6">
        <v>9</v>
      </c>
    </row>
    <row r="900" ht="15.0" customHeight="true">
      <c r="A900" s="11" t="n">
        <v>1.0</v>
      </c>
      <c r="B900" s="10">
        <f>"Kunde fragen welches Produkt er möchte"</f>
      </c>
      <c r="C900" t="s" s="10">
        <v>19</v>
      </c>
    </row>
    <row r="901" ht="15.0" customHeight="true">
      <c r="A901" s="11" t="n">
        <v>2.0</v>
      </c>
      <c r="B901" s="10">
        <f>"Der Kunde entscheidet sich für Produkt "&amp;"Lahmacun"</f>
      </c>
      <c r="C901" t="s" s="10">
        <v>19</v>
      </c>
    </row>
    <row r="902" ht="15.0" customHeight="true">
      <c r="A902" s="11" t="n">
        <v>3.0</v>
      </c>
      <c r="B902" s="10">
        <f>"Der Kunde möchte ein Produkt mit Hauptzutat "&amp;"Hähnchen"</f>
      </c>
      <c r="C902" s="10">
        <f>"Hähnchen"&amp;" wird zur Bestellung hinzugefügt"</f>
      </c>
    </row>
    <row r="903" ht="15.0" customHeight="true">
      <c r="A903" s="11" t="n">
        <v>4.0</v>
      </c>
      <c r="B903" s="10">
        <f>"Der Kunde möchte Salat auf seinem "&amp;"Lahmacun"</f>
      </c>
      <c r="C903" t="s" s="10">
        <v>19</v>
      </c>
    </row>
    <row r="904" ht="15.0" customHeight="true">
      <c r="A904" s="11" t="n">
        <v>5.0</v>
      </c>
      <c r="B904" s="10">
        <f>"Der Kunde möchte Rotkohl auf seinem "&amp;"Lahmacun"</f>
      </c>
      <c r="C904" t="s" s="10">
        <v>19</v>
      </c>
    </row>
    <row r="905" ht="15.0" customHeight="true">
      <c r="A905" s="11" t="n">
        <v>6.0</v>
      </c>
      <c r="B905" s="10">
        <f>"Der Kunde möchte Tomaten auf seinem "&amp;"Lahmacun"</f>
      </c>
      <c r="C905" t="s" s="10">
        <v>19</v>
      </c>
    </row>
    <row r="906" ht="15.0" customHeight="true">
      <c r="A906" s="11" t="n">
        <v>7.0</v>
      </c>
      <c r="B906" s="10">
        <f>"Der Kunde möchte Weißkohl auf seinem "&amp;"Lahmacun"</f>
      </c>
      <c r="C906" t="s" s="10">
        <v>19</v>
      </c>
    </row>
    <row r="907" ht="15.0" customHeight="true">
      <c r="A907" s="11" t="n">
        <v>8.0</v>
      </c>
      <c r="B907" s="10">
        <f>"Der Kunde hätte gerne "&amp;"nichts Scharfes"&amp;" auf seinem "&amp;"Lahmacun"</f>
      </c>
      <c r="C907" s="10">
        <f>"Es wird "&amp;"nichts Scharfes"&amp;" zu dem "&amp;"Lahmacun"&amp;" hinzugefügt."</f>
      </c>
    </row>
    <row r="908" ht="15.0" customHeight="true">
      <c r="A908" s="11" t="n">
        <v>9.0</v>
      </c>
      <c r="B908" s="10">
        <f>"Der Kunde hätte gerne Extras auf seinem "&amp;"Lahmacun"&amp;": "&amp;"Weichkäse"</f>
      </c>
      <c r="C908" t="s" s="10">
        <v>19</v>
      </c>
    </row>
    <row r="909" ht="60.0" customHeight="true">
      <c r="A909" s="11" t="n">
        <v>10.0</v>
      </c>
      <c r="B909" s="10">
        <f>"Dem Kunden werden folgende Leistungen  in Rechnung gestellt:
- "&amp;"Lahmacun"&amp;"
- "&amp;"Hähnchen"&amp;"
- "&amp;"Weichkäse"</f>
      </c>
      <c r="C909" s="10">
        <f>"Der entsprechende Betrag von "&amp;'Data sets'!D389&amp;" EUR wurde vom Kunden beglichen."</f>
      </c>
    </row>
    <row r="910"/>
    <row r="911"/>
    <row r="912">
      <c r="A912" t="s" s="2">
        <v>3</v>
      </c>
      <c r="B912" t="s" s="2">
        <v>160</v>
      </c>
      <c r="D912" t="s" s="82">
        <v>18</v>
      </c>
    </row>
    <row r="913">
      <c r="A913" t="s" s="3">
        <v>5</v>
      </c>
      <c r="B913" t="s" s="3">
        <v>6</v>
      </c>
      <c r="C913" t="s" s="3">
        <v>7</v>
      </c>
      <c r="D913" t="s" s="6">
        <v>9</v>
      </c>
    </row>
    <row r="914" ht="15.0" customHeight="true">
      <c r="A914" s="11" t="n">
        <v>1.0</v>
      </c>
      <c r="B914" s="10">
        <f>"Kunde fragen welches Produkt er möchte"</f>
      </c>
      <c r="C914" t="s" s="10">
        <v>19</v>
      </c>
    </row>
    <row r="915" ht="15.0" customHeight="true">
      <c r="A915" s="11" t="n">
        <v>2.0</v>
      </c>
      <c r="B915" s="10">
        <f>"Der Kunde entscheidet sich für Produkt "&amp;"Lahmacun"</f>
      </c>
      <c r="C915" t="s" s="10">
        <v>19</v>
      </c>
    </row>
    <row r="916" ht="15.0" customHeight="true">
      <c r="A916" s="11" t="n">
        <v>3.0</v>
      </c>
      <c r="B916" s="10">
        <f>"Der Kunde möchte ein Produkt mit Hauptzutat "&amp;"Hähnchen"</f>
      </c>
      <c r="C916" s="10">
        <f>"Hähnchen"&amp;" wird zur Bestellung hinzugefügt"</f>
      </c>
    </row>
    <row r="917" ht="15.0" customHeight="true">
      <c r="A917" s="11" t="n">
        <v>4.0</v>
      </c>
      <c r="B917" s="10">
        <f>"Der Kunde möchte Salat auf seinem "&amp;"Lahmacun"</f>
      </c>
      <c r="C917" t="s" s="10">
        <v>19</v>
      </c>
    </row>
    <row r="918" ht="15.0" customHeight="true">
      <c r="A918" s="11" t="n">
        <v>5.0</v>
      </c>
      <c r="B918" s="10">
        <f>"Der Kunde möchte Rotkohl auf seinem "&amp;"Lahmacun"</f>
      </c>
      <c r="C918" t="s" s="10">
        <v>19</v>
      </c>
    </row>
    <row r="919" ht="15.0" customHeight="true">
      <c r="A919" s="11" t="n">
        <v>6.0</v>
      </c>
      <c r="B919" s="10">
        <f>"Der Kunde möchte Tomaten auf seinem "&amp;"Lahmacun"</f>
      </c>
      <c r="C919" t="s" s="10">
        <v>19</v>
      </c>
    </row>
    <row r="920" ht="15.0" customHeight="true">
      <c r="A920" s="11" t="n">
        <v>7.0</v>
      </c>
      <c r="B920" s="10">
        <f>"Der Kunde möchte Weißkohl auf seinem "&amp;"Lahmacun"</f>
      </c>
      <c r="C920" t="s" s="10">
        <v>19</v>
      </c>
    </row>
    <row r="921" ht="15.0" customHeight="true">
      <c r="A921" s="11" t="n">
        <v>8.0</v>
      </c>
      <c r="B921" s="10">
        <f>"Der Kunde hätte gerne "&amp;"Scharfe Sosse"&amp;" auf seinem "&amp;"Lahmacun"</f>
      </c>
      <c r="C921" s="10">
        <f>"Es wird "&amp;"Scharfe Sosse"&amp;" zu dem "&amp;"Lahmacun"&amp;" hinzugefügt."</f>
      </c>
    </row>
    <row r="922" ht="15.0" customHeight="true">
      <c r="A922" s="11" t="n">
        <v>9.0</v>
      </c>
      <c r="B922" s="10">
        <f>"Der Kunde hätte gerne Extras auf seinem "&amp;"Lahmacun"&amp;": "&amp;"Weichkäse"</f>
      </c>
      <c r="C922" t="s" s="10">
        <v>19</v>
      </c>
    </row>
    <row r="923" ht="60.0" customHeight="true">
      <c r="A923" s="11" t="n">
        <v>10.0</v>
      </c>
      <c r="B923" s="10">
        <f>"Dem Kunden werden folgende Leistungen  in Rechnung gestellt:
- "&amp;"Lahmacun"&amp;"
- "&amp;"Hähnchen"&amp;"
- "&amp;"Weichkäse"</f>
      </c>
      <c r="C923" s="10">
        <f>"Der entsprechende Betrag von "&amp;'Data sets'!D395&amp;" EUR wurde vom Kunden beglichen."</f>
      </c>
    </row>
    <row r="924"/>
    <row r="925"/>
    <row r="926">
      <c r="A926" t="s" s="2">
        <v>3</v>
      </c>
      <c r="B926" t="s" s="2">
        <v>162</v>
      </c>
      <c r="D926" t="s" s="83">
        <v>18</v>
      </c>
    </row>
    <row r="927">
      <c r="A927" t="s" s="3">
        <v>5</v>
      </c>
      <c r="B927" t="s" s="3">
        <v>6</v>
      </c>
      <c r="C927" t="s" s="3">
        <v>7</v>
      </c>
      <c r="D927" t="s" s="6">
        <v>9</v>
      </c>
    </row>
    <row r="928" ht="15.0" customHeight="true">
      <c r="A928" s="11" t="n">
        <v>1.0</v>
      </c>
      <c r="B928" s="10">
        <f>"Kunde fragen welches Produkt er möchte"</f>
      </c>
      <c r="C928" t="s" s="10">
        <v>19</v>
      </c>
    </row>
    <row r="929" ht="15.0" customHeight="true">
      <c r="A929" s="11" t="n">
        <v>2.0</v>
      </c>
      <c r="B929" s="10">
        <f>"Der Kunde entscheidet sich für Produkt "&amp;"Lahmacun"</f>
      </c>
      <c r="C929" t="s" s="10">
        <v>19</v>
      </c>
    </row>
    <row r="930" ht="15.0" customHeight="true">
      <c r="A930" s="11" t="n">
        <v>3.0</v>
      </c>
      <c r="B930" s="10">
        <f>"Der Kunde möchte ein Produkt mit Hauptzutat "&amp;"Hähnchen &amp; Kalb"</f>
      </c>
      <c r="C930" s="10">
        <f>"Hähnchen &amp; Kalb"&amp;" wird zur Bestellung hinzugefügt"</f>
      </c>
    </row>
    <row r="931" ht="15.0" customHeight="true">
      <c r="A931" s="11" t="n">
        <v>4.0</v>
      </c>
      <c r="B931" s="10">
        <f>"Der Kunde möchte Salat auf seinem "&amp;"Lahmacun"</f>
      </c>
      <c r="C931" t="s" s="10">
        <v>19</v>
      </c>
    </row>
    <row r="932" ht="15.0" customHeight="true">
      <c r="A932" s="11" t="n">
        <v>5.0</v>
      </c>
      <c r="B932" s="10">
        <f>"Der Kunde möchte Rotkohl auf seinem "&amp;"Lahmacun"</f>
      </c>
      <c r="C932" t="s" s="10">
        <v>19</v>
      </c>
    </row>
    <row r="933" ht="15.0" customHeight="true">
      <c r="A933" s="11" t="n">
        <v>6.0</v>
      </c>
      <c r="B933" s="10">
        <f>"Der Kunde möchte Tomaten auf seinem "&amp;"Lahmacun"</f>
      </c>
      <c r="C933" t="s" s="10">
        <v>19</v>
      </c>
    </row>
    <row r="934" ht="15.0" customHeight="true">
      <c r="A934" s="11" t="n">
        <v>7.0</v>
      </c>
      <c r="B934" s="10">
        <f>"Der Kunde möchte Weißkohl auf seinem "&amp;"Lahmacun"</f>
      </c>
      <c r="C934" t="s" s="10">
        <v>19</v>
      </c>
    </row>
    <row r="935" ht="15.0" customHeight="true">
      <c r="A935" s="11" t="n">
        <v>8.0</v>
      </c>
      <c r="B935" s="10">
        <f>"Der Kunde hätte gerne "&amp;"Bisschen Scharf"&amp;" auf seinem "&amp;"Lahmacun"</f>
      </c>
      <c r="C935" s="10">
        <f>"Es wird "&amp;"Bisschen Scharf"&amp;" zu dem "&amp;"Lahmacun"&amp;" hinzugefügt."</f>
      </c>
    </row>
    <row r="936" ht="15.0" customHeight="true">
      <c r="A936" s="11" t="n">
        <v>9.0</v>
      </c>
      <c r="B936" s="10">
        <f>"Der Kunde hätte gerne Extras auf seinem "&amp;"Lahmacun"&amp;": "&amp;"Weichkäse"</f>
      </c>
      <c r="C936" t="s" s="10">
        <v>19</v>
      </c>
    </row>
    <row r="937" ht="60.0" customHeight="true">
      <c r="A937" s="11" t="n">
        <v>10.0</v>
      </c>
      <c r="B937" s="10">
        <f><![CDATA["Dem Kunden werden folgende Leistungen  in Rechnung gestellt:
- "&"Lahmacun"&"
- "&"Hähnchen & Kalb"&"
- "&"Weichkäse"]]></f>
      </c>
      <c r="C937" s="10">
        <f>"Der entsprechende Betrag von "&amp;'Data sets'!D401&amp;" EUR wurde vom Kunden beglichen."</f>
      </c>
    </row>
    <row r="938"/>
    <row r="939"/>
    <row r="940">
      <c r="A940" t="s" s="2">
        <v>3</v>
      </c>
      <c r="B940" t="s" s="2">
        <v>164</v>
      </c>
      <c r="D940" t="s" s="84">
        <v>18</v>
      </c>
    </row>
    <row r="941">
      <c r="A941" t="s" s="3">
        <v>5</v>
      </c>
      <c r="B941" t="s" s="3">
        <v>6</v>
      </c>
      <c r="C941" t="s" s="3">
        <v>7</v>
      </c>
      <c r="D941" t="s" s="6">
        <v>9</v>
      </c>
    </row>
    <row r="942" ht="15.0" customHeight="true">
      <c r="A942" s="11" t="n">
        <v>1.0</v>
      </c>
      <c r="B942" s="10">
        <f>"Kunde fragen welches Produkt er möchte"</f>
      </c>
      <c r="C942" t="s" s="10">
        <v>19</v>
      </c>
    </row>
    <row r="943" ht="15.0" customHeight="true">
      <c r="A943" s="11" t="n">
        <v>2.0</v>
      </c>
      <c r="B943" s="10">
        <f>"Der Kunde entscheidet sich für Produkt "&amp;"Lahmacun"</f>
      </c>
      <c r="C943" t="s" s="10">
        <v>19</v>
      </c>
    </row>
    <row r="944" ht="15.0" customHeight="true">
      <c r="A944" s="11" t="n">
        <v>3.0</v>
      </c>
      <c r="B944" s="10">
        <f>"Der Kunde möchte ein Produkt mit Hauptzutat "&amp;"Hähnchen &amp; Kalb"</f>
      </c>
      <c r="C944" s="10">
        <f>"Hähnchen &amp; Kalb"&amp;" wird zur Bestellung hinzugefügt"</f>
      </c>
    </row>
    <row r="945" ht="15.0" customHeight="true">
      <c r="A945" s="11" t="n">
        <v>4.0</v>
      </c>
      <c r="B945" s="10">
        <f>"Der Kunde möchte Salat auf seinem "&amp;"Lahmacun"</f>
      </c>
      <c r="C945" t="s" s="10">
        <v>19</v>
      </c>
    </row>
    <row r="946" ht="15.0" customHeight="true">
      <c r="A946" s="11" t="n">
        <v>5.0</v>
      </c>
      <c r="B946" s="10">
        <f>"Der Kunde möchte Rotkohl auf seinem "&amp;"Lahmacun"</f>
      </c>
      <c r="C946" t="s" s="10">
        <v>19</v>
      </c>
    </row>
    <row r="947" ht="15.0" customHeight="true">
      <c r="A947" s="11" t="n">
        <v>6.0</v>
      </c>
      <c r="B947" s="10">
        <f>"Der Kunde möchte Tomaten auf seinem "&amp;"Lahmacun"</f>
      </c>
      <c r="C947" t="s" s="10">
        <v>19</v>
      </c>
    </row>
    <row r="948" ht="15.0" customHeight="true">
      <c r="A948" s="11" t="n">
        <v>7.0</v>
      </c>
      <c r="B948" s="10">
        <f>"Der Kunde möchte Weißkohl auf seinem "&amp;"Lahmacun"</f>
      </c>
      <c r="C948" t="s" s="10">
        <v>19</v>
      </c>
    </row>
    <row r="949" ht="15.0" customHeight="true">
      <c r="A949" s="11" t="n">
        <v>8.0</v>
      </c>
      <c r="B949" s="10">
        <f>"Der Kunde hätte gerne "&amp;"Extra viel Scharf"&amp;" auf seinem "&amp;"Lahmacun"</f>
      </c>
      <c r="C949" s="10">
        <f>"Es wird "&amp;"Extra viel Scharf"&amp;" zu dem "&amp;"Lahmacun"&amp;" hinzugefügt."</f>
      </c>
    </row>
    <row r="950" ht="15.0" customHeight="true">
      <c r="A950" s="11" t="n">
        <v>9.0</v>
      </c>
      <c r="B950" s="10">
        <f>"Der Kunde hätte gerne Extras auf seinem "&amp;"Lahmacun"&amp;": "&amp;"Weichkäse"</f>
      </c>
      <c r="C950" t="s" s="10">
        <v>19</v>
      </c>
    </row>
    <row r="951" ht="60.0" customHeight="true">
      <c r="A951" s="11" t="n">
        <v>10.0</v>
      </c>
      <c r="B951" s="10">
        <f><![CDATA["Dem Kunden werden folgende Leistungen  in Rechnung gestellt:
- "&"Lahmacun"&"
- "&"Hähnchen & Kalb"&"
- "&"Weichkäse"]]></f>
      </c>
      <c r="C951" s="10">
        <f>"Der entsprechende Betrag von "&amp;'Data sets'!D407&amp;" EUR wurde vom Kunden beglichen."</f>
      </c>
    </row>
    <row r="952"/>
    <row r="953"/>
    <row r="954">
      <c r="A954" t="s" s="2">
        <v>3</v>
      </c>
      <c r="B954" t="s" s="2">
        <v>166</v>
      </c>
      <c r="D954" t="s" s="85">
        <v>18</v>
      </c>
    </row>
    <row r="955">
      <c r="A955" t="s" s="3">
        <v>5</v>
      </c>
      <c r="B955" t="s" s="3">
        <v>6</v>
      </c>
      <c r="C955" t="s" s="3">
        <v>7</v>
      </c>
      <c r="D955" t="s" s="6">
        <v>9</v>
      </c>
    </row>
    <row r="956" ht="15.0" customHeight="true">
      <c r="A956" s="11" t="n">
        <v>1.0</v>
      </c>
      <c r="B956" s="10">
        <f>"Kunde fragen welches Produkt er möchte"</f>
      </c>
      <c r="C956" t="s" s="10">
        <v>19</v>
      </c>
    </row>
    <row r="957" ht="15.0" customHeight="true">
      <c r="A957" s="11" t="n">
        <v>2.0</v>
      </c>
      <c r="B957" s="10">
        <f>"Der Kunde entscheidet sich für Produkt "&amp;"Lahmacun"</f>
      </c>
      <c r="C957" t="s" s="10">
        <v>19</v>
      </c>
    </row>
    <row r="958" ht="15.0" customHeight="true">
      <c r="A958" s="11" t="n">
        <v>3.0</v>
      </c>
      <c r="B958" s="10">
        <f>"Der Kunde möchte ein Produkt mit Hauptzutat "&amp;"Hähnchen &amp; Kalb"</f>
      </c>
      <c r="C958" s="10">
        <f>"Hähnchen &amp; Kalb"&amp;" wird zur Bestellung hinzugefügt"</f>
      </c>
    </row>
    <row r="959" ht="15.0" customHeight="true">
      <c r="A959" s="11" t="n">
        <v>4.0</v>
      </c>
      <c r="B959" s="10">
        <f>"Der Kunde möchte Salat auf seinem "&amp;"Lahmacun"</f>
      </c>
      <c r="C959" t="s" s="10">
        <v>19</v>
      </c>
    </row>
    <row r="960" ht="15.0" customHeight="true">
      <c r="A960" s="11" t="n">
        <v>5.0</v>
      </c>
      <c r="B960" s="10">
        <f>"Der Kunde möchte Rotkohl auf seinem "&amp;"Lahmacun"</f>
      </c>
      <c r="C960" t="s" s="10">
        <v>19</v>
      </c>
    </row>
    <row r="961" ht="15.0" customHeight="true">
      <c r="A961" s="11" t="n">
        <v>6.0</v>
      </c>
      <c r="B961" s="10">
        <f>"Der Kunde möchte Tomaten auf seinem "&amp;"Lahmacun"</f>
      </c>
      <c r="C961" t="s" s="10">
        <v>19</v>
      </c>
    </row>
    <row r="962" ht="15.0" customHeight="true">
      <c r="A962" s="11" t="n">
        <v>7.0</v>
      </c>
      <c r="B962" s="10">
        <f>"Der Kunde möchte Weißkohl auf seinem "&amp;"Lahmacun"</f>
      </c>
      <c r="C962" t="s" s="10">
        <v>19</v>
      </c>
    </row>
    <row r="963" ht="15.0" customHeight="true">
      <c r="A963" s="11" t="n">
        <v>8.0</v>
      </c>
      <c r="B963" s="10">
        <f>"Der Kunde hätte gerne "&amp;"nichts Scharfes"&amp;" auf seinem "&amp;"Lahmacun"</f>
      </c>
      <c r="C963" s="10">
        <f>"Es wird "&amp;"nichts Scharfes"&amp;" zu dem "&amp;"Lahmacun"&amp;" hinzugefügt."</f>
      </c>
    </row>
    <row r="964" ht="15.0" customHeight="true">
      <c r="A964" s="11" t="n">
        <v>9.0</v>
      </c>
      <c r="B964" s="10">
        <f>"Der Kunde hätte gerne Extras auf seinem "&amp;"Lahmacun"&amp;": "&amp;"Weichkäse"</f>
      </c>
      <c r="C964" t="s" s="10">
        <v>19</v>
      </c>
    </row>
    <row r="965" ht="60.0" customHeight="true">
      <c r="A965" s="11" t="n">
        <v>10.0</v>
      </c>
      <c r="B965" s="10">
        <f><![CDATA["Dem Kunden werden folgende Leistungen  in Rechnung gestellt:
- "&"Lahmacun"&"
- "&"Hähnchen & Kalb"&"
- "&"Weichkäse"]]></f>
      </c>
      <c r="C965" s="10">
        <f>"Der entsprechende Betrag von "&amp;'Data sets'!D413&amp;" EUR wurde vom Kunden beglichen."</f>
      </c>
    </row>
    <row r="966"/>
    <row r="967"/>
    <row r="968">
      <c r="A968" t="s" s="2">
        <v>3</v>
      </c>
      <c r="B968" t="s" s="2">
        <v>168</v>
      </c>
      <c r="D968" t="s" s="86">
        <v>18</v>
      </c>
    </row>
    <row r="969">
      <c r="A969" t="s" s="3">
        <v>5</v>
      </c>
      <c r="B969" t="s" s="3">
        <v>6</v>
      </c>
      <c r="C969" t="s" s="3">
        <v>7</v>
      </c>
      <c r="D969" t="s" s="6">
        <v>9</v>
      </c>
    </row>
    <row r="970" ht="15.0" customHeight="true">
      <c r="A970" s="11" t="n">
        <v>1.0</v>
      </c>
      <c r="B970" s="10">
        <f>"Kunde fragen welches Produkt er möchte"</f>
      </c>
      <c r="C970" t="s" s="10">
        <v>19</v>
      </c>
    </row>
    <row r="971" ht="15.0" customHeight="true">
      <c r="A971" s="11" t="n">
        <v>2.0</v>
      </c>
      <c r="B971" s="10">
        <f>"Der Kunde entscheidet sich für Produkt "&amp;"Lahmacun"</f>
      </c>
      <c r="C971" t="s" s="10">
        <v>19</v>
      </c>
    </row>
    <row r="972" ht="15.0" customHeight="true">
      <c r="A972" s="11" t="n">
        <v>3.0</v>
      </c>
      <c r="B972" s="10">
        <f>"Der Kunde möchte ein Produkt mit Hauptzutat "&amp;"Hähnchen &amp; Kalb"</f>
      </c>
      <c r="C972" s="10">
        <f>"Hähnchen &amp; Kalb"&amp;" wird zur Bestellung hinzugefügt"</f>
      </c>
    </row>
    <row r="973" ht="15.0" customHeight="true">
      <c r="A973" s="11" t="n">
        <v>4.0</v>
      </c>
      <c r="B973" s="10">
        <f>"Der Kunde möchte Salat auf seinem "&amp;"Lahmacun"</f>
      </c>
      <c r="C973" t="s" s="10">
        <v>19</v>
      </c>
    </row>
    <row r="974" ht="15.0" customHeight="true">
      <c r="A974" s="11" t="n">
        <v>5.0</v>
      </c>
      <c r="B974" s="10">
        <f>"Der Kunde möchte Rotkohl auf seinem "&amp;"Lahmacun"</f>
      </c>
      <c r="C974" t="s" s="10">
        <v>19</v>
      </c>
    </row>
    <row r="975" ht="15.0" customHeight="true">
      <c r="A975" s="11" t="n">
        <v>6.0</v>
      </c>
      <c r="B975" s="10">
        <f>"Der Kunde möchte Tomaten auf seinem "&amp;"Lahmacun"</f>
      </c>
      <c r="C975" t="s" s="10">
        <v>19</v>
      </c>
    </row>
    <row r="976" ht="15.0" customHeight="true">
      <c r="A976" s="11" t="n">
        <v>7.0</v>
      </c>
      <c r="B976" s="10">
        <f>"Der Kunde möchte Weißkohl auf seinem "&amp;"Lahmacun"</f>
      </c>
      <c r="C976" t="s" s="10">
        <v>19</v>
      </c>
    </row>
    <row r="977" ht="15.0" customHeight="true">
      <c r="A977" s="11" t="n">
        <v>8.0</v>
      </c>
      <c r="B977" s="10">
        <f>"Der Kunde hätte gerne "&amp;"Scharfe Sosse"&amp;" auf seinem "&amp;"Lahmacun"</f>
      </c>
      <c r="C977" s="10">
        <f>"Es wird "&amp;"Scharfe Sosse"&amp;" zu dem "&amp;"Lahmacun"&amp;" hinzugefügt."</f>
      </c>
    </row>
    <row r="978" ht="15.0" customHeight="true">
      <c r="A978" s="11" t="n">
        <v>9.0</v>
      </c>
      <c r="B978" s="10">
        <f>"Der Kunde hätte gerne Extras auf seinem "&amp;"Lahmacun"&amp;": "&amp;"Weichkäse"</f>
      </c>
      <c r="C978" t="s" s="10">
        <v>19</v>
      </c>
    </row>
    <row r="979" ht="60.0" customHeight="true">
      <c r="A979" s="11" t="n">
        <v>10.0</v>
      </c>
      <c r="B979" s="10">
        <f><![CDATA["Dem Kunden werden folgende Leistungen  in Rechnung gestellt:
- "&"Lahmacun"&"
- "&"Hähnchen & Kalb"&"
- "&"Weichkäse"]]></f>
      </c>
      <c r="C979" s="10">
        <f>"Der entsprechende Betrag von "&amp;'Data sets'!D419&amp;" EUR wurde vom Kunden beglichen."</f>
      </c>
    </row>
    <row r="980"/>
    <row r="981"/>
    <row r="982">
      <c r="A982" t="s" s="2">
        <v>3</v>
      </c>
      <c r="B982" t="s" s="2">
        <v>170</v>
      </c>
      <c r="D982" t="s" s="87">
        <v>18</v>
      </c>
    </row>
    <row r="983">
      <c r="A983" t="s" s="3">
        <v>5</v>
      </c>
      <c r="B983" t="s" s="3">
        <v>6</v>
      </c>
      <c r="C983" t="s" s="3">
        <v>7</v>
      </c>
      <c r="D983" t="s" s="6">
        <v>9</v>
      </c>
    </row>
    <row r="984" ht="15.0" customHeight="true">
      <c r="A984" s="11" t="n">
        <v>1.0</v>
      </c>
      <c r="B984" s="10">
        <f>"Kunde fragen welches Produkt er möchte"</f>
      </c>
      <c r="C984" t="s" s="10">
        <v>19</v>
      </c>
    </row>
    <row r="985" ht="15.0" customHeight="true">
      <c r="A985" s="11" t="n">
        <v>2.0</v>
      </c>
      <c r="B985" s="10">
        <f>"Der Kunde entscheidet sich für Produkt "&amp;"Lahmacun"</f>
      </c>
      <c r="C985" t="s" s="10">
        <v>19</v>
      </c>
    </row>
    <row r="986" ht="15.0" customHeight="true">
      <c r="A986" s="11" t="n">
        <v>3.0</v>
      </c>
      <c r="B986" s="10">
        <f>"Der Kunde möchte ein Produkt mit Hauptzutat "&amp;"Kalb"</f>
      </c>
      <c r="C986" s="10">
        <f>"Kalb"&amp;" wird zur Bestellung hinzugefügt"</f>
      </c>
    </row>
    <row r="987" ht="15.0" customHeight="true">
      <c r="A987" s="11" t="n">
        <v>4.0</v>
      </c>
      <c r="B987" s="10">
        <f>"Der Kunde möchte Salat auf seinem "&amp;"Lahmacun"</f>
      </c>
      <c r="C987" t="s" s="10">
        <v>19</v>
      </c>
    </row>
    <row r="988" ht="15.0" customHeight="true">
      <c r="A988" s="11" t="n">
        <v>5.0</v>
      </c>
      <c r="B988" s="10">
        <f>"Der Kunde möchte Rotkohl auf seinem "&amp;"Lahmacun"</f>
      </c>
      <c r="C988" t="s" s="10">
        <v>19</v>
      </c>
    </row>
    <row r="989" ht="15.0" customHeight="true">
      <c r="A989" s="11" t="n">
        <v>6.0</v>
      </c>
      <c r="B989" s="10">
        <f>"Der Kunde möchte Tomaten auf seinem "&amp;"Lahmacun"</f>
      </c>
      <c r="C989" t="s" s="10">
        <v>19</v>
      </c>
    </row>
    <row r="990" ht="15.0" customHeight="true">
      <c r="A990" s="11" t="n">
        <v>7.0</v>
      </c>
      <c r="B990" s="10">
        <f>"Der Kunde möchte Weißkohl auf seinem "&amp;"Lahmacun"</f>
      </c>
      <c r="C990" t="s" s="10">
        <v>19</v>
      </c>
    </row>
    <row r="991" ht="15.0" customHeight="true">
      <c r="A991" s="11" t="n">
        <v>8.0</v>
      </c>
      <c r="B991" s="10">
        <f>"Der Kunde hätte gerne "&amp;"Bisschen Scharf"&amp;" auf seinem "&amp;"Lahmacun"</f>
      </c>
      <c r="C991" s="10">
        <f>"Es wird "&amp;"Bisschen Scharf"&amp;" zu dem "&amp;"Lahmacun"&amp;" hinzugefügt."</f>
      </c>
    </row>
    <row r="992" ht="15.0" customHeight="true">
      <c r="A992" s="11" t="n">
        <v>9.0</v>
      </c>
      <c r="B992" s="10">
        <f>"Der Kunde hätte gerne Extras auf seinem "&amp;"Lahmacun"&amp;": "&amp;"Weichkäse"</f>
      </c>
      <c r="C992" t="s" s="10">
        <v>19</v>
      </c>
    </row>
    <row r="993" ht="60.0" customHeight="true">
      <c r="A993" s="11" t="n">
        <v>10.0</v>
      </c>
      <c r="B993" s="10">
        <f>"Dem Kunden werden folgende Leistungen  in Rechnung gestellt:
- "&amp;"Lahmacun"&amp;"
- "&amp;"Kalb"&amp;"
- "&amp;"Weichkäse"</f>
      </c>
      <c r="C993" s="10">
        <f>"Der entsprechende Betrag von "&amp;'Data sets'!D425&amp;" EUR wurde vom Kunden beglichen."</f>
      </c>
    </row>
    <row r="994"/>
    <row r="995"/>
    <row r="996">
      <c r="A996" t="s" s="2">
        <v>3</v>
      </c>
      <c r="B996" t="s" s="2">
        <v>173</v>
      </c>
      <c r="D996" t="s" s="88">
        <v>18</v>
      </c>
    </row>
    <row r="997">
      <c r="A997" t="s" s="3">
        <v>5</v>
      </c>
      <c r="B997" t="s" s="3">
        <v>6</v>
      </c>
      <c r="C997" t="s" s="3">
        <v>7</v>
      </c>
      <c r="D997" t="s" s="6">
        <v>9</v>
      </c>
    </row>
    <row r="998" ht="15.0" customHeight="true">
      <c r="A998" s="11" t="n">
        <v>1.0</v>
      </c>
      <c r="B998" s="10">
        <f>"Kunde fragen welches Produkt er möchte"</f>
      </c>
      <c r="C998" t="s" s="10">
        <v>19</v>
      </c>
    </row>
    <row r="999" ht="15.0" customHeight="true">
      <c r="A999" s="11" t="n">
        <v>2.0</v>
      </c>
      <c r="B999" s="10">
        <f>"Der Kunde entscheidet sich für Produkt "&amp;"Lahmacun"</f>
      </c>
      <c r="C999" t="s" s="10">
        <v>19</v>
      </c>
    </row>
    <row r="1000" ht="15.0" customHeight="true">
      <c r="A1000" s="11" t="n">
        <v>3.0</v>
      </c>
      <c r="B1000" s="10">
        <f>"Der Kunde möchte ein Produkt mit Hauptzutat "&amp;"Kalb"</f>
      </c>
      <c r="C1000" s="10">
        <f>"Kalb"&amp;" wird zur Bestellung hinzugefügt"</f>
      </c>
    </row>
    <row r="1001" ht="15.0" customHeight="true">
      <c r="A1001" s="11" t="n">
        <v>4.0</v>
      </c>
      <c r="B1001" s="10">
        <f>"Der Kunde möchte Salat auf seinem "&amp;"Lahmacun"</f>
      </c>
      <c r="C1001" t="s" s="10">
        <v>19</v>
      </c>
    </row>
    <row r="1002" ht="15.0" customHeight="true">
      <c r="A1002" s="11" t="n">
        <v>5.0</v>
      </c>
      <c r="B1002" s="10">
        <f>"Der Kunde möchte Rotkohl auf seinem "&amp;"Lahmacun"</f>
      </c>
      <c r="C1002" t="s" s="10">
        <v>19</v>
      </c>
    </row>
    <row r="1003" ht="15.0" customHeight="true">
      <c r="A1003" s="11" t="n">
        <v>6.0</v>
      </c>
      <c r="B1003" s="10">
        <f>"Der Kunde möchte Tomaten auf seinem "&amp;"Lahmacun"</f>
      </c>
      <c r="C1003" t="s" s="10">
        <v>19</v>
      </c>
    </row>
    <row r="1004" ht="15.0" customHeight="true">
      <c r="A1004" s="11" t="n">
        <v>7.0</v>
      </c>
      <c r="B1004" s="10">
        <f>"Der Kunde möchte Weißkohl auf seinem "&amp;"Lahmacun"</f>
      </c>
      <c r="C1004" t="s" s="10">
        <v>19</v>
      </c>
    </row>
    <row r="1005" ht="15.0" customHeight="true">
      <c r="A1005" s="11" t="n">
        <v>8.0</v>
      </c>
      <c r="B1005" s="10">
        <f>"Der Kunde hätte gerne "&amp;"Extra viel Scharf"&amp;" auf seinem "&amp;"Lahmacun"</f>
      </c>
      <c r="C1005" s="10">
        <f>"Es wird "&amp;"Extra viel Scharf"&amp;" zu dem "&amp;"Lahmacun"&amp;" hinzugefügt."</f>
      </c>
    </row>
    <row r="1006" ht="15.0" customHeight="true">
      <c r="A1006" s="11" t="n">
        <v>9.0</v>
      </c>
      <c r="B1006" s="10">
        <f>"Der Kunde hätte gerne Extras auf seinem "&amp;"Lahmacun"&amp;": "&amp;"Weichkäse"</f>
      </c>
      <c r="C1006" t="s" s="10">
        <v>19</v>
      </c>
    </row>
    <row r="1007" ht="60.0" customHeight="true">
      <c r="A1007" s="11" t="n">
        <v>10.0</v>
      </c>
      <c r="B1007" s="10">
        <f>"Dem Kunden werden folgende Leistungen  in Rechnung gestellt:
- "&amp;"Lahmacun"&amp;"
- "&amp;"Kalb"&amp;"
- "&amp;"Weichkäse"</f>
      </c>
      <c r="C1007" s="10">
        <f>"Der entsprechende Betrag von "&amp;'Data sets'!D431&amp;" EUR wurde vom Kunden beglichen."</f>
      </c>
    </row>
    <row r="1008"/>
    <row r="1009"/>
    <row r="1010">
      <c r="A1010" t="s" s="2">
        <v>3</v>
      </c>
      <c r="B1010" t="s" s="2">
        <v>175</v>
      </c>
      <c r="D1010" t="s" s="89">
        <v>18</v>
      </c>
    </row>
    <row r="1011">
      <c r="A1011" t="s" s="3">
        <v>5</v>
      </c>
      <c r="B1011" t="s" s="3">
        <v>6</v>
      </c>
      <c r="C1011" t="s" s="3">
        <v>7</v>
      </c>
      <c r="D1011" t="s" s="6">
        <v>9</v>
      </c>
    </row>
    <row r="1012" ht="15.0" customHeight="true">
      <c r="A1012" s="11" t="n">
        <v>1.0</v>
      </c>
      <c r="B1012" s="10">
        <f>"Kunde fragen welches Produkt er möchte"</f>
      </c>
      <c r="C1012" t="s" s="10">
        <v>19</v>
      </c>
    </row>
    <row r="1013" ht="15.0" customHeight="true">
      <c r="A1013" s="11" t="n">
        <v>2.0</v>
      </c>
      <c r="B1013" s="10">
        <f>"Der Kunde entscheidet sich für Produkt "&amp;"Lahmacun"</f>
      </c>
      <c r="C1013" t="s" s="10">
        <v>19</v>
      </c>
    </row>
    <row r="1014" ht="15.0" customHeight="true">
      <c r="A1014" s="11" t="n">
        <v>3.0</v>
      </c>
      <c r="B1014" s="10">
        <f>"Der Kunde möchte ein Produkt mit Hauptzutat "&amp;"Kalb"</f>
      </c>
      <c r="C1014" s="10">
        <f>"Kalb"&amp;" wird zur Bestellung hinzugefügt"</f>
      </c>
    </row>
    <row r="1015" ht="15.0" customHeight="true">
      <c r="A1015" s="11" t="n">
        <v>4.0</v>
      </c>
      <c r="B1015" s="10">
        <f>"Der Kunde möchte Salat auf seinem "&amp;"Lahmacun"</f>
      </c>
      <c r="C1015" t="s" s="10">
        <v>19</v>
      </c>
    </row>
    <row r="1016" ht="15.0" customHeight="true">
      <c r="A1016" s="11" t="n">
        <v>5.0</v>
      </c>
      <c r="B1016" s="10">
        <f>"Der Kunde möchte Rotkohl auf seinem "&amp;"Lahmacun"</f>
      </c>
      <c r="C1016" t="s" s="10">
        <v>19</v>
      </c>
    </row>
    <row r="1017" ht="15.0" customHeight="true">
      <c r="A1017" s="11" t="n">
        <v>6.0</v>
      </c>
      <c r="B1017" s="10">
        <f>"Der Kunde möchte Tomaten auf seinem "&amp;"Lahmacun"</f>
      </c>
      <c r="C1017" t="s" s="10">
        <v>19</v>
      </c>
    </row>
    <row r="1018" ht="15.0" customHeight="true">
      <c r="A1018" s="11" t="n">
        <v>7.0</v>
      </c>
      <c r="B1018" s="10">
        <f>"Der Kunde möchte Weißkohl auf seinem "&amp;"Lahmacun"</f>
      </c>
      <c r="C1018" t="s" s="10">
        <v>19</v>
      </c>
    </row>
    <row r="1019" ht="15.0" customHeight="true">
      <c r="A1019" s="11" t="n">
        <v>8.0</v>
      </c>
      <c r="B1019" s="10">
        <f>"Der Kunde hätte gerne "&amp;"nichts Scharfes"&amp;" auf seinem "&amp;"Lahmacun"</f>
      </c>
      <c r="C1019" s="10">
        <f>"Es wird "&amp;"nichts Scharfes"&amp;" zu dem "&amp;"Lahmacun"&amp;" hinzugefügt."</f>
      </c>
    </row>
    <row r="1020" ht="15.0" customHeight="true">
      <c r="A1020" s="11" t="n">
        <v>9.0</v>
      </c>
      <c r="B1020" s="10">
        <f>"Der Kunde hätte gerne Extras auf seinem "&amp;"Lahmacun"&amp;": "&amp;"Weichkäse"</f>
      </c>
      <c r="C1020" t="s" s="10">
        <v>19</v>
      </c>
    </row>
    <row r="1021" ht="60.0" customHeight="true">
      <c r="A1021" s="11" t="n">
        <v>10.0</v>
      </c>
      <c r="B1021" s="10">
        <f>"Dem Kunden werden folgende Leistungen  in Rechnung gestellt:
- "&amp;"Lahmacun"&amp;"
- "&amp;"Kalb"&amp;"
- "&amp;"Weichkäse"</f>
      </c>
      <c r="C1021" s="10">
        <f>"Der entsprechende Betrag von "&amp;'Data sets'!D437&amp;" EUR wurde vom Kunden beglichen."</f>
      </c>
    </row>
    <row r="1022"/>
    <row r="1023"/>
    <row r="1024">
      <c r="A1024" t="s" s="2">
        <v>3</v>
      </c>
      <c r="B1024" t="s" s="2">
        <v>177</v>
      </c>
      <c r="D1024" t="s" s="90">
        <v>18</v>
      </c>
    </row>
    <row r="1025">
      <c r="A1025" t="s" s="3">
        <v>5</v>
      </c>
      <c r="B1025" t="s" s="3">
        <v>6</v>
      </c>
      <c r="C1025" t="s" s="3">
        <v>7</v>
      </c>
      <c r="D1025" t="s" s="6">
        <v>9</v>
      </c>
    </row>
    <row r="1026" ht="15.0" customHeight="true">
      <c r="A1026" s="11" t="n">
        <v>1.0</v>
      </c>
      <c r="B1026" s="10">
        <f>"Kunde fragen welches Produkt er möchte"</f>
      </c>
      <c r="C1026" t="s" s="10">
        <v>19</v>
      </c>
    </row>
    <row r="1027" ht="15.0" customHeight="true">
      <c r="A1027" s="11" t="n">
        <v>2.0</v>
      </c>
      <c r="B1027" s="10">
        <f>"Der Kunde entscheidet sich für Produkt "&amp;"Lahmacun"</f>
      </c>
      <c r="C1027" t="s" s="10">
        <v>19</v>
      </c>
    </row>
    <row r="1028" ht="15.0" customHeight="true">
      <c r="A1028" s="11" t="n">
        <v>3.0</v>
      </c>
      <c r="B1028" s="10">
        <f>"Der Kunde möchte ein Produkt mit Hauptzutat "&amp;"Kalb"</f>
      </c>
      <c r="C1028" s="10">
        <f>"Kalb"&amp;" wird zur Bestellung hinzugefügt"</f>
      </c>
    </row>
    <row r="1029" ht="15.0" customHeight="true">
      <c r="A1029" s="11" t="n">
        <v>4.0</v>
      </c>
      <c r="B1029" s="10">
        <f>"Der Kunde möchte Salat auf seinem "&amp;"Lahmacun"</f>
      </c>
      <c r="C1029" t="s" s="10">
        <v>19</v>
      </c>
    </row>
    <row r="1030" ht="15.0" customHeight="true">
      <c r="A1030" s="11" t="n">
        <v>5.0</v>
      </c>
      <c r="B1030" s="10">
        <f>"Der Kunde möchte Rotkohl auf seinem "&amp;"Lahmacun"</f>
      </c>
      <c r="C1030" t="s" s="10">
        <v>19</v>
      </c>
    </row>
    <row r="1031" ht="15.0" customHeight="true">
      <c r="A1031" s="11" t="n">
        <v>6.0</v>
      </c>
      <c r="B1031" s="10">
        <f>"Der Kunde möchte Tomaten auf seinem "&amp;"Lahmacun"</f>
      </c>
      <c r="C1031" t="s" s="10">
        <v>19</v>
      </c>
    </row>
    <row r="1032" ht="15.0" customHeight="true">
      <c r="A1032" s="11" t="n">
        <v>7.0</v>
      </c>
      <c r="B1032" s="10">
        <f>"Der Kunde möchte Weißkohl auf seinem "&amp;"Lahmacun"</f>
      </c>
      <c r="C1032" t="s" s="10">
        <v>19</v>
      </c>
    </row>
    <row r="1033" ht="15.0" customHeight="true">
      <c r="A1033" s="11" t="n">
        <v>8.0</v>
      </c>
      <c r="B1033" s="10">
        <f>"Der Kunde hätte gerne "&amp;"Scharfe Sosse"&amp;" auf seinem "&amp;"Lahmacun"</f>
      </c>
      <c r="C1033" s="10">
        <f>"Es wird "&amp;"Scharfe Sosse"&amp;" zu dem "&amp;"Lahmacun"&amp;" hinzugefügt."</f>
      </c>
    </row>
    <row r="1034" ht="15.0" customHeight="true">
      <c r="A1034" s="11" t="n">
        <v>9.0</v>
      </c>
      <c r="B1034" s="10">
        <f>"Der Kunde hätte gerne Extras auf seinem "&amp;"Lahmacun"&amp;": "&amp;"Weichkäse"</f>
      </c>
      <c r="C1034" t="s" s="10">
        <v>19</v>
      </c>
    </row>
    <row r="1035" ht="60.0" customHeight="true">
      <c r="A1035" s="11" t="n">
        <v>10.0</v>
      </c>
      <c r="B1035" s="10">
        <f>"Dem Kunden werden folgende Leistungen  in Rechnung gestellt:
- "&amp;"Lahmacun"&amp;"
- "&amp;"Kalb"&amp;"
- "&amp;"Weichkäse"</f>
      </c>
      <c r="C1035" s="10">
        <f>"Der entsprechende Betrag von "&amp;'Data sets'!D443&amp;" EUR wurde vom Kunden beglichen."</f>
      </c>
    </row>
    <row r="1036"/>
    <row r="1037"/>
    <row r="1038">
      <c r="A1038" t="s" s="2">
        <v>3</v>
      </c>
      <c r="B1038" t="s" s="2">
        <v>179</v>
      </c>
      <c r="D1038" t="s" s="91">
        <v>18</v>
      </c>
    </row>
    <row r="1039">
      <c r="A1039" t="s" s="3">
        <v>5</v>
      </c>
      <c r="B1039" t="s" s="3">
        <v>6</v>
      </c>
      <c r="C1039" t="s" s="3">
        <v>7</v>
      </c>
      <c r="D1039" t="s" s="6">
        <v>9</v>
      </c>
    </row>
    <row r="1040" ht="15.0" customHeight="true">
      <c r="A1040" s="11" t="n">
        <v>1.0</v>
      </c>
      <c r="B1040" s="10">
        <f>"Kunde fragen welches Produkt er möchte"</f>
      </c>
      <c r="C1040" t="s" s="10">
        <v>19</v>
      </c>
    </row>
    <row r="1041" ht="15.0" customHeight="true">
      <c r="A1041" s="11" t="n">
        <v>2.0</v>
      </c>
      <c r="B1041" s="10">
        <f>"Der Kunde entscheidet sich für Produkt "&amp;"Lahmacun"</f>
      </c>
      <c r="C1041" t="s" s="10">
        <v>19</v>
      </c>
    </row>
    <row r="1042" ht="15.0" customHeight="true">
      <c r="A1042" s="11" t="n">
        <v>3.0</v>
      </c>
      <c r="B1042" s="10">
        <f>"Der Kunde möchte ein "&amp;"Lahmacun"&amp;" ohne Hauptzutat"</f>
      </c>
      <c r="C1042" s="10">
        <f>"Es wird auf der Bestellung vermerkt, dass der Kunde keine Hauptzutat möchte"</f>
      </c>
    </row>
    <row r="1043" ht="15.0" customHeight="true">
      <c r="A1043" s="11" t="n">
        <v>4.0</v>
      </c>
      <c r="B1043" s="10">
        <f>"Der Kunde möchte Salat auf seinem "&amp;"Lahmacun"</f>
      </c>
      <c r="C1043" t="s" s="10">
        <v>19</v>
      </c>
    </row>
    <row r="1044" ht="15.0" customHeight="true">
      <c r="A1044" s="11" t="n">
        <v>5.0</v>
      </c>
      <c r="B1044" s="10">
        <f>"Der Kunde möchte Rotkohl auf seinem "&amp;"Lahmacun"</f>
      </c>
      <c r="C1044" t="s" s="10">
        <v>19</v>
      </c>
    </row>
    <row r="1045" ht="15.0" customHeight="true">
      <c r="A1045" s="11" t="n">
        <v>6.0</v>
      </c>
      <c r="B1045" s="10">
        <f>"Der Kunde möchte Tomaten auf seinem "&amp;"Lahmacun"</f>
      </c>
      <c r="C1045" t="s" s="10">
        <v>19</v>
      </c>
    </row>
    <row r="1046" ht="15.0" customHeight="true">
      <c r="A1046" s="11" t="n">
        <v>7.0</v>
      </c>
      <c r="B1046" s="10">
        <f>"Der Kunde möchte Weißkohl auf seinem "&amp;"Lahmacun"</f>
      </c>
      <c r="C1046" t="s" s="10">
        <v>19</v>
      </c>
    </row>
    <row r="1047" ht="15.0" customHeight="true">
      <c r="A1047" s="11" t="n">
        <v>8.0</v>
      </c>
      <c r="B1047" s="10">
        <f>"Der Kunde hätte gerne "&amp;"Bisschen Scharf"&amp;" auf seinem "&amp;"Lahmacun"</f>
      </c>
      <c r="C1047" s="10">
        <f>"Es wird "&amp;"Bisschen Scharf"&amp;" zu dem "&amp;"Lahmacun"&amp;" hinzugefügt."</f>
      </c>
    </row>
    <row r="1048" ht="15.0" customHeight="true">
      <c r="A1048" s="11" t="n">
        <v>9.0</v>
      </c>
      <c r="B1048" s="10">
        <f>"Der Kunde hätte gerne Extras auf seinem "&amp;"Lahmacun"&amp;": "&amp;"Weichkäse"</f>
      </c>
      <c r="C1048" t="s" s="10">
        <v>19</v>
      </c>
    </row>
    <row r="1049" ht="60.0" customHeight="true">
      <c r="A1049" s="11" t="n">
        <v>10.0</v>
      </c>
      <c r="B1049" s="10">
        <f>"Dem Kunden werden folgende Leistungen  in Rechnung gestellt:
- "&amp;"Lahmacun"&amp;"
- "&amp;"Ohne"&amp;"
- "&amp;"Weichkäse"</f>
      </c>
      <c r="C1049" s="10">
        <f>"Der entsprechende Betrag von "&amp;'Data sets'!D449&amp;" EUR wurde vom Kunden beglichen."</f>
      </c>
    </row>
    <row r="1050"/>
    <row r="1051"/>
    <row r="1052">
      <c r="A1052" t="s" s="2">
        <v>3</v>
      </c>
      <c r="B1052" t="s" s="2">
        <v>181</v>
      </c>
      <c r="D1052" t="s" s="92">
        <v>18</v>
      </c>
    </row>
    <row r="1053">
      <c r="A1053" t="s" s="3">
        <v>5</v>
      </c>
      <c r="B1053" t="s" s="3">
        <v>6</v>
      </c>
      <c r="C1053" t="s" s="3">
        <v>7</v>
      </c>
      <c r="D1053" t="s" s="6">
        <v>9</v>
      </c>
    </row>
    <row r="1054" ht="15.0" customHeight="true">
      <c r="A1054" s="11" t="n">
        <v>1.0</v>
      </c>
      <c r="B1054" s="10">
        <f>"Kunde fragen welches Produkt er möchte"</f>
      </c>
      <c r="C1054" t="s" s="10">
        <v>19</v>
      </c>
    </row>
    <row r="1055" ht="15.0" customHeight="true">
      <c r="A1055" s="11" t="n">
        <v>2.0</v>
      </c>
      <c r="B1055" s="10">
        <f>"Der Kunde entscheidet sich für Produkt "&amp;"Lahmacun"</f>
      </c>
      <c r="C1055" t="s" s="10">
        <v>19</v>
      </c>
    </row>
    <row r="1056" ht="15.0" customHeight="true">
      <c r="A1056" s="11" t="n">
        <v>3.0</v>
      </c>
      <c r="B1056" s="10">
        <f>"Der Kunde möchte ein "&amp;"Lahmacun"&amp;" ohne Hauptzutat"</f>
      </c>
      <c r="C1056" s="10">
        <f>"Es wird auf der Bestellung vermerkt, dass der Kunde keine Hauptzutat möchte"</f>
      </c>
    </row>
    <row r="1057" ht="15.0" customHeight="true">
      <c r="A1057" s="11" t="n">
        <v>4.0</v>
      </c>
      <c r="B1057" s="10">
        <f>"Der Kunde möchte Salat auf seinem "&amp;"Lahmacun"</f>
      </c>
      <c r="C1057" t="s" s="10">
        <v>19</v>
      </c>
    </row>
    <row r="1058" ht="15.0" customHeight="true">
      <c r="A1058" s="11" t="n">
        <v>5.0</v>
      </c>
      <c r="B1058" s="10">
        <f>"Der Kunde möchte Rotkohl auf seinem "&amp;"Lahmacun"</f>
      </c>
      <c r="C1058" t="s" s="10">
        <v>19</v>
      </c>
    </row>
    <row r="1059" ht="15.0" customHeight="true">
      <c r="A1059" s="11" t="n">
        <v>6.0</v>
      </c>
      <c r="B1059" s="10">
        <f>"Der Kunde möchte Tomaten auf seinem "&amp;"Lahmacun"</f>
      </c>
      <c r="C1059" t="s" s="10">
        <v>19</v>
      </c>
    </row>
    <row r="1060" ht="15.0" customHeight="true">
      <c r="A1060" s="11" t="n">
        <v>7.0</v>
      </c>
      <c r="B1060" s="10">
        <f>"Der Kunde möchte Weißkohl auf seinem "&amp;"Lahmacun"</f>
      </c>
      <c r="C1060" t="s" s="10">
        <v>19</v>
      </c>
    </row>
    <row r="1061" ht="15.0" customHeight="true">
      <c r="A1061" s="11" t="n">
        <v>8.0</v>
      </c>
      <c r="B1061" s="10">
        <f>"Der Kunde hätte gerne "&amp;"Extra viel Scharf"&amp;" auf seinem "&amp;"Lahmacun"</f>
      </c>
      <c r="C1061" s="10">
        <f>"Es wird "&amp;"Extra viel Scharf"&amp;" zu dem "&amp;"Lahmacun"&amp;" hinzugefügt."</f>
      </c>
    </row>
    <row r="1062" ht="15.0" customHeight="true">
      <c r="A1062" s="11" t="n">
        <v>9.0</v>
      </c>
      <c r="B1062" s="10">
        <f>"Der Kunde hätte gerne Extras auf seinem "&amp;"Lahmacun"&amp;": "&amp;"Weichkäse"</f>
      </c>
      <c r="C1062" t="s" s="10">
        <v>19</v>
      </c>
    </row>
    <row r="1063" ht="60.0" customHeight="true">
      <c r="A1063" s="11" t="n">
        <v>10.0</v>
      </c>
      <c r="B1063" s="10">
        <f>"Dem Kunden werden folgende Leistungen  in Rechnung gestellt:
- "&amp;"Lahmacun"&amp;"
- "&amp;"Ohne"&amp;"
- "&amp;"Weichkäse"</f>
      </c>
      <c r="C1063" s="10">
        <f>"Der entsprechende Betrag von "&amp;'Data sets'!D455&amp;" EUR wurde vom Kunden beglichen."</f>
      </c>
    </row>
    <row r="1064"/>
    <row r="1065"/>
    <row r="1066">
      <c r="A1066" t="s" s="2">
        <v>3</v>
      </c>
      <c r="B1066" t="s" s="2">
        <v>183</v>
      </c>
      <c r="D1066" t="s" s="93">
        <v>18</v>
      </c>
    </row>
    <row r="1067">
      <c r="A1067" t="s" s="3">
        <v>5</v>
      </c>
      <c r="B1067" t="s" s="3">
        <v>6</v>
      </c>
      <c r="C1067" t="s" s="3">
        <v>7</v>
      </c>
      <c r="D1067" t="s" s="6">
        <v>9</v>
      </c>
    </row>
    <row r="1068" ht="15.0" customHeight="true">
      <c r="A1068" s="11" t="n">
        <v>1.0</v>
      </c>
      <c r="B1068" s="10">
        <f>"Kunde fragen welches Produkt er möchte"</f>
      </c>
      <c r="C1068" t="s" s="10">
        <v>19</v>
      </c>
    </row>
    <row r="1069" ht="15.0" customHeight="true">
      <c r="A1069" s="11" t="n">
        <v>2.0</v>
      </c>
      <c r="B1069" s="10">
        <f>"Der Kunde entscheidet sich für Produkt "&amp;"Lahmacun"</f>
      </c>
      <c r="C1069" t="s" s="10">
        <v>19</v>
      </c>
    </row>
    <row r="1070" ht="15.0" customHeight="true">
      <c r="A1070" s="11" t="n">
        <v>3.0</v>
      </c>
      <c r="B1070" s="10">
        <f>"Der Kunde möchte ein "&amp;"Lahmacun"&amp;" ohne Hauptzutat"</f>
      </c>
      <c r="C1070" s="10">
        <f>"Es wird auf der Bestellung vermerkt, dass der Kunde keine Hauptzutat möchte"</f>
      </c>
    </row>
    <row r="1071" ht="15.0" customHeight="true">
      <c r="A1071" s="11" t="n">
        <v>4.0</v>
      </c>
      <c r="B1071" s="10">
        <f>"Der Kunde möchte Salat auf seinem "&amp;"Lahmacun"</f>
      </c>
      <c r="C1071" t="s" s="10">
        <v>19</v>
      </c>
    </row>
    <row r="1072" ht="15.0" customHeight="true">
      <c r="A1072" s="11" t="n">
        <v>5.0</v>
      </c>
      <c r="B1072" s="10">
        <f>"Der Kunde möchte Rotkohl auf seinem "&amp;"Lahmacun"</f>
      </c>
      <c r="C1072" t="s" s="10">
        <v>19</v>
      </c>
    </row>
    <row r="1073" ht="15.0" customHeight="true">
      <c r="A1073" s="11" t="n">
        <v>6.0</v>
      </c>
      <c r="B1073" s="10">
        <f>"Der Kunde möchte Tomaten auf seinem "&amp;"Lahmacun"</f>
      </c>
      <c r="C1073" t="s" s="10">
        <v>19</v>
      </c>
    </row>
    <row r="1074" ht="15.0" customHeight="true">
      <c r="A1074" s="11" t="n">
        <v>7.0</v>
      </c>
      <c r="B1074" s="10">
        <f>"Der Kunde möchte Weißkohl auf seinem "&amp;"Lahmacun"</f>
      </c>
      <c r="C1074" t="s" s="10">
        <v>19</v>
      </c>
    </row>
    <row r="1075" ht="15.0" customHeight="true">
      <c r="A1075" s="11" t="n">
        <v>8.0</v>
      </c>
      <c r="B1075" s="10">
        <f>"Der Kunde hätte gerne "&amp;"nichts Scharfes"&amp;" auf seinem "&amp;"Lahmacun"</f>
      </c>
      <c r="C1075" s="10">
        <f>"Es wird "&amp;"nichts Scharfes"&amp;" zu dem "&amp;"Lahmacun"&amp;" hinzugefügt."</f>
      </c>
    </row>
    <row r="1076" ht="15.0" customHeight="true">
      <c r="A1076" s="11" t="n">
        <v>9.0</v>
      </c>
      <c r="B1076" s="10">
        <f>"Der Kunde hätte gerne Extras auf seinem "&amp;"Lahmacun"&amp;": "&amp;"Weichkäse"</f>
      </c>
      <c r="C1076" t="s" s="10">
        <v>19</v>
      </c>
    </row>
    <row r="1077" ht="60.0" customHeight="true">
      <c r="A1077" s="11" t="n">
        <v>10.0</v>
      </c>
      <c r="B1077" s="10">
        <f>"Dem Kunden werden folgende Leistungen  in Rechnung gestellt:
- "&amp;"Lahmacun"&amp;"
- "&amp;"Ohne"&amp;"
- "&amp;"Weichkäse"</f>
      </c>
      <c r="C1077" s="10">
        <f>"Der entsprechende Betrag von "&amp;'Data sets'!D461&amp;" EUR wurde vom Kunden beglichen."</f>
      </c>
    </row>
    <row r="1078"/>
    <row r="1079"/>
    <row r="1080">
      <c r="A1080" t="s" s="2">
        <v>3</v>
      </c>
      <c r="B1080" t="s" s="2">
        <v>185</v>
      </c>
      <c r="D1080" t="s" s="94">
        <v>18</v>
      </c>
    </row>
    <row r="1081">
      <c r="A1081" t="s" s="3">
        <v>5</v>
      </c>
      <c r="B1081" t="s" s="3">
        <v>6</v>
      </c>
      <c r="C1081" t="s" s="3">
        <v>7</v>
      </c>
      <c r="D1081" t="s" s="6">
        <v>9</v>
      </c>
    </row>
    <row r="1082" ht="15.0" customHeight="true">
      <c r="A1082" s="11" t="n">
        <v>1.0</v>
      </c>
      <c r="B1082" s="10">
        <f>"Kunde fragen welches Produkt er möchte"</f>
      </c>
      <c r="C1082" t="s" s="10">
        <v>19</v>
      </c>
    </row>
    <row r="1083" ht="15.0" customHeight="true">
      <c r="A1083" s="11" t="n">
        <v>2.0</v>
      </c>
      <c r="B1083" s="10">
        <f>"Der Kunde entscheidet sich für Produkt "&amp;"Lahmacun"</f>
      </c>
      <c r="C1083" t="s" s="10">
        <v>19</v>
      </c>
    </row>
    <row r="1084" ht="15.0" customHeight="true">
      <c r="A1084" s="11" t="n">
        <v>3.0</v>
      </c>
      <c r="B1084" s="10">
        <f>"Der Kunde möchte ein "&amp;"Lahmacun"&amp;" ohne Hauptzutat"</f>
      </c>
      <c r="C1084" s="10">
        <f>"Es wird auf der Bestellung vermerkt, dass der Kunde keine Hauptzutat möchte"</f>
      </c>
    </row>
    <row r="1085" ht="15.0" customHeight="true">
      <c r="A1085" s="11" t="n">
        <v>4.0</v>
      </c>
      <c r="B1085" s="10">
        <f>"Der Kunde möchte Salat auf seinem "&amp;"Lahmacun"</f>
      </c>
      <c r="C1085" t="s" s="10">
        <v>19</v>
      </c>
    </row>
    <row r="1086" ht="15.0" customHeight="true">
      <c r="A1086" s="11" t="n">
        <v>5.0</v>
      </c>
      <c r="B1086" s="10">
        <f>"Der Kunde möchte Rotkohl auf seinem "&amp;"Lahmacun"</f>
      </c>
      <c r="C1086" t="s" s="10">
        <v>19</v>
      </c>
    </row>
    <row r="1087" ht="15.0" customHeight="true">
      <c r="A1087" s="11" t="n">
        <v>6.0</v>
      </c>
      <c r="B1087" s="10">
        <f>"Der Kunde möchte Tomaten auf seinem "&amp;"Lahmacun"</f>
      </c>
      <c r="C1087" t="s" s="10">
        <v>19</v>
      </c>
    </row>
    <row r="1088" ht="15.0" customHeight="true">
      <c r="A1088" s="11" t="n">
        <v>7.0</v>
      </c>
      <c r="B1088" s="10">
        <f>"Der Kunde möchte Weißkohl auf seinem "&amp;"Lahmacun"</f>
      </c>
      <c r="C1088" t="s" s="10">
        <v>19</v>
      </c>
    </row>
    <row r="1089" ht="15.0" customHeight="true">
      <c r="A1089" s="11" t="n">
        <v>8.0</v>
      </c>
      <c r="B1089" s="10">
        <f>"Der Kunde hätte gerne "&amp;"Scharfe Sosse"&amp;" auf seinem "&amp;"Lahmacun"</f>
      </c>
      <c r="C1089" s="10">
        <f>"Es wird "&amp;"Scharfe Sosse"&amp;" zu dem "&amp;"Lahmacun"&amp;" hinzugefügt."</f>
      </c>
    </row>
    <row r="1090" ht="15.0" customHeight="true">
      <c r="A1090" s="11" t="n">
        <v>9.0</v>
      </c>
      <c r="B1090" s="10">
        <f>"Der Kunde hätte gerne Extras auf seinem "&amp;"Lahmacun"&amp;": "&amp;"Weichkäse"</f>
      </c>
      <c r="C1090" t="s" s="10">
        <v>19</v>
      </c>
    </row>
    <row r="1091" ht="60.0" customHeight="true">
      <c r="A1091" s="11" t="n">
        <v>10.0</v>
      </c>
      <c r="B1091" s="10">
        <f>"Dem Kunden werden folgende Leistungen  in Rechnung gestellt:
- "&amp;"Lahmacun"&amp;"
- "&amp;"Ohne"&amp;"
- "&amp;"Weichkäse"</f>
      </c>
      <c r="C1091" s="10">
        <f>"Der entsprechende Betrag von "&amp;'Data sets'!D467&amp;" EUR wurde vom Kunden beglichen."</f>
      </c>
    </row>
    <row r="1092"/>
    <row r="1093"/>
  </sheetData>
  <mergeCells count="79">
    <mergeCell ref="A1:C1"/>
    <mergeCell ref="B2:C2"/>
    <mergeCell ref="B16:C16"/>
    <mergeCell ref="B30:C30"/>
    <mergeCell ref="B44:C44"/>
    <mergeCell ref="B58:C58"/>
    <mergeCell ref="B72:C72"/>
    <mergeCell ref="B86:C86"/>
    <mergeCell ref="B100:C100"/>
    <mergeCell ref="B114:C114"/>
    <mergeCell ref="B128:C128"/>
    <mergeCell ref="B142:C142"/>
    <mergeCell ref="B156:C156"/>
    <mergeCell ref="B170:C170"/>
    <mergeCell ref="B184:C184"/>
    <mergeCell ref="B198:C198"/>
    <mergeCell ref="B212:C212"/>
    <mergeCell ref="B226:C226"/>
    <mergeCell ref="B240:C240"/>
    <mergeCell ref="B254:C254"/>
    <mergeCell ref="B268:C268"/>
    <mergeCell ref="B282:C282"/>
    <mergeCell ref="B296:C296"/>
    <mergeCell ref="B310:C310"/>
    <mergeCell ref="B324:C324"/>
    <mergeCell ref="B338:C338"/>
    <mergeCell ref="B352:C352"/>
    <mergeCell ref="B366:C366"/>
    <mergeCell ref="B380:C380"/>
    <mergeCell ref="B394:C394"/>
    <mergeCell ref="B408:C408"/>
    <mergeCell ref="B422:C422"/>
    <mergeCell ref="B436:C436"/>
    <mergeCell ref="B450:C450"/>
    <mergeCell ref="B464:C464"/>
    <mergeCell ref="B478:C478"/>
    <mergeCell ref="B492:C492"/>
    <mergeCell ref="B506:C506"/>
    <mergeCell ref="B520:C520"/>
    <mergeCell ref="B534:C534"/>
    <mergeCell ref="B548:C548"/>
    <mergeCell ref="B562:C562"/>
    <mergeCell ref="B576:C576"/>
    <mergeCell ref="B590:C590"/>
    <mergeCell ref="B604:C604"/>
    <mergeCell ref="B618:C618"/>
    <mergeCell ref="B632:C632"/>
    <mergeCell ref="B646:C646"/>
    <mergeCell ref="B660:C660"/>
    <mergeCell ref="B674:C674"/>
    <mergeCell ref="B688:C688"/>
    <mergeCell ref="B702:C702"/>
    <mergeCell ref="B716:C716"/>
    <mergeCell ref="B730:C730"/>
    <mergeCell ref="B744:C744"/>
    <mergeCell ref="B758:C758"/>
    <mergeCell ref="B772:C772"/>
    <mergeCell ref="B786:C786"/>
    <mergeCell ref="B800:C800"/>
    <mergeCell ref="B814:C814"/>
    <mergeCell ref="B828:C828"/>
    <mergeCell ref="B842:C842"/>
    <mergeCell ref="B856:C856"/>
    <mergeCell ref="B870:C870"/>
    <mergeCell ref="B884:C884"/>
    <mergeCell ref="B898:C898"/>
    <mergeCell ref="B912:C912"/>
    <mergeCell ref="B926:C926"/>
    <mergeCell ref="B940:C940"/>
    <mergeCell ref="B954:C954"/>
    <mergeCell ref="B968:C968"/>
    <mergeCell ref="B982:C982"/>
    <mergeCell ref="B996:C996"/>
    <mergeCell ref="B1010:C1010"/>
    <mergeCell ref="B1024:C1024"/>
    <mergeCell ref="B1038:C1038"/>
    <mergeCell ref="B1052:C1052"/>
    <mergeCell ref="B1066:C1066"/>
    <mergeCell ref="B1080:C1080"/>
  </mergeCells>
  <dataValidations count="78">
    <dataValidation type="list" sqref="D3" allowBlank="true" errorStyle="stop" showDropDown="false">
      <formula1>scenario_8PkRwweZlrAxLyyMIaV6ycWQYHMYcmTS</formula1>
    </dataValidation>
    <dataValidation type="list" sqref="D17" allowBlank="true" errorStyle="stop" showDropDown="false">
      <formula1>scenario_VyrZJP9VTjNiwwTAuIgKmV5BrspZs7d8</formula1>
    </dataValidation>
    <dataValidation type="list" sqref="D31" allowBlank="true" errorStyle="stop" showDropDown="false">
      <formula1>scenario_E9Jh3vNsavSeMG4n6liUS15j8TKsXmeQ</formula1>
    </dataValidation>
    <dataValidation type="list" sqref="D45" allowBlank="true" errorStyle="stop" showDropDown="false">
      <formula1>scenario_oQInF8Q9kW1zdvn3XILKSEb2wmn0uQOC</formula1>
    </dataValidation>
    <dataValidation type="list" sqref="D59" allowBlank="true" errorStyle="stop" showDropDown="false">
      <formula1>scenario_ycmnlBZ8awunKPthpYv8D4ZHFCTgA2xu</formula1>
    </dataValidation>
    <dataValidation type="list" sqref="D73" allowBlank="true" errorStyle="stop" showDropDown="false">
      <formula1>scenario_TcmCpN2aLQAzTTPekgV8twp8P2fJ1DXI</formula1>
    </dataValidation>
    <dataValidation type="list" sqref="D87" allowBlank="true" errorStyle="stop" showDropDown="false">
      <formula1>scenario_eWhNNw8t9gHTwEeSFJ9RuTQbzHbfM9Xm</formula1>
    </dataValidation>
    <dataValidation type="list" sqref="D101" allowBlank="true" errorStyle="stop" showDropDown="false">
      <formula1>scenario_8wttdxRVG0WNCLWCbn7ljXLUUFNlAnkG</formula1>
    </dataValidation>
    <dataValidation type="list" sqref="D115" allowBlank="true" errorStyle="stop" showDropDown="false">
      <formula1>scenario_269VDdpN5fKwY4JojlDhAQTYxM8AeBq2</formula1>
    </dataValidation>
    <dataValidation type="list" sqref="D129" allowBlank="true" errorStyle="stop" showDropDown="false">
      <formula1>scenario_YRLPSIfLWwZtCtVkUAlKeHgMDGQqj0F1</formula1>
    </dataValidation>
    <dataValidation type="list" sqref="D143" allowBlank="true" errorStyle="stop" showDropDown="false">
      <formula1>scenario_ecg95Y6wUHPSMnyHbKzJZz4cddtmxPmb</formula1>
    </dataValidation>
    <dataValidation type="list" sqref="D157" allowBlank="true" errorStyle="stop" showDropDown="false">
      <formula1>scenario_20NjsRA8WXJIoqEgiwJxnXVFjBZ4APug</formula1>
    </dataValidation>
    <dataValidation type="list" sqref="D171" allowBlank="true" errorStyle="stop" showDropDown="false">
      <formula1>scenario_kYvY45jQcy0BM6VCGBPNG1JihbO3iDam</formula1>
    </dataValidation>
    <dataValidation type="list" sqref="D185" allowBlank="true" errorStyle="stop" showDropDown="false">
      <formula1>scenario_HOQRz1UQSW1slVKeXpC2WvVTMjjg7F7o</formula1>
    </dataValidation>
    <dataValidation type="list" sqref="D199" allowBlank="true" errorStyle="stop" showDropDown="false">
      <formula1>scenario_bvb8FGLOiJuvgIEfzoLKqWVZuxPZwtjs</formula1>
    </dataValidation>
    <dataValidation type="list" sqref="D213" allowBlank="true" errorStyle="stop" showDropDown="false">
      <formula1>scenario_k9zp3F9AtJbdcYU1U5Tb1Z6iIWtqZppM</formula1>
    </dataValidation>
    <dataValidation type="list" sqref="D227" allowBlank="true" errorStyle="stop" showDropDown="false">
      <formula1>scenario_3jEG6kSNlaHILVTAjJQsDB8LmdO3CLST</formula1>
    </dataValidation>
    <dataValidation type="list" sqref="D241" allowBlank="true" errorStyle="stop" showDropDown="false">
      <formula1>scenario_GzYohPLpi0y9tzxGPort6lQkBq9Aer6m</formula1>
    </dataValidation>
    <dataValidation type="list" sqref="D255" allowBlank="true" errorStyle="stop" showDropDown="false">
      <formula1>scenario_J3dNEXZTtu0H0KoS5GIfneMklF6UqJ84</formula1>
    </dataValidation>
    <dataValidation type="list" sqref="D269" allowBlank="true" errorStyle="stop" showDropDown="false">
      <formula1>scenario_FlIaDjieTsY3crYz8FBPMKGQ570ow179</formula1>
    </dataValidation>
    <dataValidation type="list" sqref="D283" allowBlank="true" errorStyle="stop" showDropDown="false">
      <formula1>scenario_F6qOrnjGR3wPVwhunW6aNDquvwdHzMzR</formula1>
    </dataValidation>
    <dataValidation type="list" sqref="D297" allowBlank="true" errorStyle="stop" showDropDown="false">
      <formula1>scenario_b57l4ius8ntiJeJUB0usl15coA8vf07a</formula1>
    </dataValidation>
    <dataValidation type="list" sqref="D311" allowBlank="true" errorStyle="stop" showDropDown="false">
      <formula1>scenario_EdG8VoI3veWqKygxNdlxByFFa7NWqGjm</formula1>
    </dataValidation>
    <dataValidation type="list" sqref="D325" allowBlank="true" errorStyle="stop" showDropDown="false">
      <formula1>scenario_DsS5JDTLNJ4i7QBkZiX3fVMgU4o6k25T</formula1>
    </dataValidation>
    <dataValidation type="list" sqref="D339" allowBlank="true" errorStyle="stop" showDropDown="false">
      <formula1>scenario_QhWIWq5UpGZfoRRzrD9qpfJR70XQ5hJ4</formula1>
    </dataValidation>
    <dataValidation type="list" sqref="D353" allowBlank="true" errorStyle="stop" showDropDown="false">
      <formula1>scenario_9lycqJMd2zHu1zxVSHyWG5Fb3SBm2n2f</formula1>
    </dataValidation>
    <dataValidation type="list" sqref="D367" allowBlank="true" errorStyle="stop" showDropDown="false">
      <formula1>scenario_uDWs55Lwnf7Q3jS7joGFGdd2017Cn4WQ</formula1>
    </dataValidation>
    <dataValidation type="list" sqref="D381" allowBlank="true" errorStyle="stop" showDropDown="false">
      <formula1>scenario_jRWUdAZh6PjBtcbolzfg8MRzCEgViYa7</formula1>
    </dataValidation>
    <dataValidation type="list" sqref="D395" allowBlank="true" errorStyle="stop" showDropDown="false">
      <formula1>scenario_7k42eX9g2SerltCW0wCbQTC0ee6P1ngj</formula1>
    </dataValidation>
    <dataValidation type="list" sqref="D409" allowBlank="true" errorStyle="stop" showDropDown="false">
      <formula1>scenario_ZdPUEKS5XJcoGVs867OYHztFu3IXB0q6</formula1>
    </dataValidation>
    <dataValidation type="list" sqref="D423" allowBlank="true" errorStyle="stop" showDropDown="false">
      <formula1>scenario_XLblXiXSq1pc7PxXamr529j6y9qPuxYe</formula1>
    </dataValidation>
    <dataValidation type="list" sqref="D437" allowBlank="true" errorStyle="stop" showDropDown="false">
      <formula1>scenario_fqrbRDdh1ALZEbgl6HhXwm1GKmu4VWE4</formula1>
    </dataValidation>
    <dataValidation type="list" sqref="D451" allowBlank="true" errorStyle="stop" showDropDown="false">
      <formula1>scenario_WliuLqZoaya2s5SWDpn2DnVUzYrOf8Ng</formula1>
    </dataValidation>
    <dataValidation type="list" sqref="D465" allowBlank="true" errorStyle="stop" showDropDown="false">
      <formula1>scenario_qkROnw9rOI0dcdTzyUEG8kLcfM7pY4Bg</formula1>
    </dataValidation>
    <dataValidation type="list" sqref="D479" allowBlank="true" errorStyle="stop" showDropDown="false">
      <formula1>scenario_TQ3T2OIYZsKIKJfbMZxeOEtr1ua7EWbX</formula1>
    </dataValidation>
    <dataValidation type="list" sqref="D493" allowBlank="true" errorStyle="stop" showDropDown="false">
      <formula1>scenario_vR922OEDu8wOm131XPBKJunUeMJZLU6i</formula1>
    </dataValidation>
    <dataValidation type="list" sqref="D507" allowBlank="true" errorStyle="stop" showDropDown="false">
      <formula1>scenario_NlFBuOQad5XeaiyGZqwaLO60wXLlBoHy</formula1>
    </dataValidation>
    <dataValidation type="list" sqref="D521" allowBlank="true" errorStyle="stop" showDropDown="false">
      <formula1>scenario_OeRAaPmbYC7II0sYRnu6Z96zJLGMqQth</formula1>
    </dataValidation>
    <dataValidation type="list" sqref="D535" allowBlank="true" errorStyle="stop" showDropDown="false">
      <formula1>scenario_SK6e7QrbeaRDaXQ2qLJWTXoI6pU6VMqy</formula1>
    </dataValidation>
    <dataValidation type="list" sqref="D549" allowBlank="true" errorStyle="stop" showDropDown="false">
      <formula1>scenario_hlLa2rhy4NPa3RAyhQkljV4colKHcJtZ</formula1>
    </dataValidation>
    <dataValidation type="list" sqref="D563" allowBlank="true" errorStyle="stop" showDropDown="false">
      <formula1>scenario_OlpQXQ5BWelCZiMPtOYw8ywTSiznSdkp</formula1>
    </dataValidation>
    <dataValidation type="list" sqref="D577" allowBlank="true" errorStyle="stop" showDropDown="false">
      <formula1>scenario_V02RtDrxHzfHJ9x8VdSywnxBgsINNKib</formula1>
    </dataValidation>
    <dataValidation type="list" sqref="D591" allowBlank="true" errorStyle="stop" showDropDown="false">
      <formula1>scenario_g0wZF2Oc1vYdHZTBJfPdk7mIkv753VCL</formula1>
    </dataValidation>
    <dataValidation type="list" sqref="D605" allowBlank="true" errorStyle="stop" showDropDown="false">
      <formula1>scenario_Ch4ln9LdetFF1AQgG2aLjpl2BxOWMLYK</formula1>
    </dataValidation>
    <dataValidation type="list" sqref="D619" allowBlank="true" errorStyle="stop" showDropDown="false">
      <formula1>scenario_xs5yVzXYrz0igx47KhmV3LMC9mrEJs9x</formula1>
    </dataValidation>
    <dataValidation type="list" sqref="D633" allowBlank="true" errorStyle="stop" showDropDown="false">
      <formula1>scenario_cNh6ZIhTucBbm2hcclfTV4klKCiATrSU</formula1>
    </dataValidation>
    <dataValidation type="list" sqref="D647" allowBlank="true" errorStyle="stop" showDropDown="false">
      <formula1>scenario_4CSpXzGowOZy5JvxJVs3VnJvMJuzCPMa</formula1>
    </dataValidation>
    <dataValidation type="list" sqref="D661" allowBlank="true" errorStyle="stop" showDropDown="false">
      <formula1>scenario_yMoLipDV8GX7xFn2fUbs134Rnr7YBm1c</formula1>
    </dataValidation>
    <dataValidation type="list" sqref="D675" allowBlank="true" errorStyle="stop" showDropDown="false">
      <formula1>scenario_NgHnFBHTQw0bNtvQbsGDhNKuEpSaz4Oq</formula1>
    </dataValidation>
    <dataValidation type="list" sqref="D689" allowBlank="true" errorStyle="stop" showDropDown="false">
      <formula1>scenario_9WPLamqcY0uZHvyUOVTCuu5WNNSwkfAV</formula1>
    </dataValidation>
    <dataValidation type="list" sqref="D703" allowBlank="true" errorStyle="stop" showDropDown="false">
      <formula1>scenario_sOXJxkpZ6zjJh5BPXLD9OSGFCq9W4McG</formula1>
    </dataValidation>
    <dataValidation type="list" sqref="D717" allowBlank="true" errorStyle="stop" showDropDown="false">
      <formula1>scenario_L5SU4oRXMFwob8pCP00uYwhQxeiM6WtF</formula1>
    </dataValidation>
    <dataValidation type="list" sqref="D731" allowBlank="true" errorStyle="stop" showDropDown="false">
      <formula1>scenario_EAR1WKlCAj9jBnhVXXBJhH06x2E2RvTD</formula1>
    </dataValidation>
    <dataValidation type="list" sqref="D745" allowBlank="true" errorStyle="stop" showDropDown="false">
      <formula1>scenario_Zt6TxV5mauel770n7zgBDDHphGDLIrHt</formula1>
    </dataValidation>
    <dataValidation type="list" sqref="D759" allowBlank="true" errorStyle="stop" showDropDown="false">
      <formula1>scenario_hFQKIcJYPUZZbQy0fr1vQZCmzrpTivNx</formula1>
    </dataValidation>
    <dataValidation type="list" sqref="D773" allowBlank="true" errorStyle="stop" showDropDown="false">
      <formula1>scenario_ya7NShbr32h6F5QZnApX4owK3oSuXHGA</formula1>
    </dataValidation>
    <dataValidation type="list" sqref="D787" allowBlank="true" errorStyle="stop" showDropDown="false">
      <formula1>scenario_AQr502eMd01M6HUViuKTItLbojZJKigl</formula1>
    </dataValidation>
    <dataValidation type="list" sqref="D801" allowBlank="true" errorStyle="stop" showDropDown="false">
      <formula1>scenario_8v9IrKRPeaQ3LassWSmeY7ijdsmnQ5Ln</formula1>
    </dataValidation>
    <dataValidation type="list" sqref="D815" allowBlank="true" errorStyle="stop" showDropDown="false">
      <formula1>scenario_1ancYxbDKiQoqDXQ8oTtvLhbZbx6SLhr</formula1>
    </dataValidation>
    <dataValidation type="list" sqref="D829" allowBlank="true" errorStyle="stop" showDropDown="false">
      <formula1>scenario_tRxQQGgZtEKByzVfx3PpLZwpR0febkxe</formula1>
    </dataValidation>
    <dataValidation type="list" sqref="D843" allowBlank="true" errorStyle="stop" showDropDown="false">
      <formula1>scenario_LzpvWphzTy6tvbPW9LbzjT2jcCKrSFAN</formula1>
    </dataValidation>
    <dataValidation type="list" sqref="D857" allowBlank="true" errorStyle="stop" showDropDown="false">
      <formula1>scenario_GSY6jYyig05zT3JESLyp5dAOURdXsLsU</formula1>
    </dataValidation>
    <dataValidation type="list" sqref="D871" allowBlank="true" errorStyle="stop" showDropDown="false">
      <formula1>scenario_4nNYmkYd6rzGiqxXGl4RmrQoLxhmYW0s</formula1>
    </dataValidation>
    <dataValidation type="list" sqref="D885" allowBlank="true" errorStyle="stop" showDropDown="false">
      <formula1>scenario_kusFpcxAU8DVkhk4XQgsp8SOUr4MKGLR</formula1>
    </dataValidation>
    <dataValidation type="list" sqref="D899" allowBlank="true" errorStyle="stop" showDropDown="false">
      <formula1>scenario_HpJnHqt9v0afXKcNywGt7HLKicJggIuD</formula1>
    </dataValidation>
    <dataValidation type="list" sqref="D913" allowBlank="true" errorStyle="stop" showDropDown="false">
      <formula1>scenario_4qHi2xen1rKwmt5EdSTxnVSBGQhBgGFI</formula1>
    </dataValidation>
    <dataValidation type="list" sqref="D927" allowBlank="true" errorStyle="stop" showDropDown="false">
      <formula1>scenario_I6DhR4sySg4QdgHKBzQNWURHKs4dKdWn</formula1>
    </dataValidation>
    <dataValidation type="list" sqref="D941" allowBlank="true" errorStyle="stop" showDropDown="false">
      <formula1>scenario_oaXsf37EifTbMbSygYwCobpQy0Aa15uP</formula1>
    </dataValidation>
    <dataValidation type="list" sqref="D955" allowBlank="true" errorStyle="stop" showDropDown="false">
      <formula1>scenario_G1xocBSPDa0x42g0h75IltBQZWhGfAYn</formula1>
    </dataValidation>
    <dataValidation type="list" sqref="D969" allowBlank="true" errorStyle="stop" showDropDown="false">
      <formula1>scenario_zGxu96wTIBrCaIy3jUB0c4z9ER5LKQwv</formula1>
    </dataValidation>
    <dataValidation type="list" sqref="D983" allowBlank="true" errorStyle="stop" showDropDown="false">
      <formula1>scenario_6LJhvmWkS73mlomrhkkO7ZAEYGnIVsoH</formula1>
    </dataValidation>
    <dataValidation type="list" sqref="D997" allowBlank="true" errorStyle="stop" showDropDown="false">
      <formula1>scenario_xRSlM0MwVvEf1SSNMHgZe0twwlKzQhHH</formula1>
    </dataValidation>
    <dataValidation type="list" sqref="D1011" allowBlank="true" errorStyle="stop" showDropDown="false">
      <formula1>scenario_2JiHpY2RJck2IpWg0hlxkAehtPjMDN4Y</formula1>
    </dataValidation>
    <dataValidation type="list" sqref="D1025" allowBlank="true" errorStyle="stop" showDropDown="false">
      <formula1>scenario_rcldpBJbdxGt8G5WrSAkUwcsL9LKEGWY</formula1>
    </dataValidation>
    <dataValidation type="list" sqref="D1039" allowBlank="true" errorStyle="stop" showDropDown="false">
      <formula1>scenario_4z7PzFcMMoPtDHnAZnBMq07RQrxC6blF</formula1>
    </dataValidation>
    <dataValidation type="list" sqref="D1053" allowBlank="true" errorStyle="stop" showDropDown="false">
      <formula1>scenario_OmqRfL3BmeKxh1SdsUNNboK0mGQQdN2F</formula1>
    </dataValidation>
    <dataValidation type="list" sqref="D1067" allowBlank="true" errorStyle="stop" showDropDown="false">
      <formula1>scenario_QMng3lVfew4dui3OZQviHyz3KUycef26</formula1>
    </dataValidation>
    <dataValidation type="list" sqref="D1081" allowBlank="true" errorStyle="stop" showDropDown="false">
      <formula1>scenario_4wsulJuH5Iwrrd391CCCArXQSaUsVyXM</formula1>
    </dataValidation>
  </dataValidations>
  <hyperlinks>
    <hyperlink location="'Data sets'!A2" ref="D2"/>
    <hyperlink location="'Data sets'!A8" ref="D16"/>
    <hyperlink location="'Data sets'!A14" ref="D30"/>
    <hyperlink location="'Data sets'!A20" ref="D44"/>
    <hyperlink location="'Data sets'!A26" ref="D58"/>
    <hyperlink location="'Data sets'!A32" ref="D72"/>
    <hyperlink location="'Data sets'!A38" ref="D86"/>
    <hyperlink location="'Data sets'!A44" ref="D100"/>
    <hyperlink location="'Data sets'!A50" ref="D114"/>
    <hyperlink location="'Data sets'!A56" ref="D128"/>
    <hyperlink location="'Data sets'!A62" ref="D142"/>
    <hyperlink location="'Data sets'!A68" ref="D156"/>
    <hyperlink location="'Data sets'!A74" ref="D170"/>
    <hyperlink location="'Data sets'!A80" ref="D184"/>
    <hyperlink location="'Data sets'!A86" ref="D198"/>
    <hyperlink location="'Data sets'!A92" ref="D212"/>
    <hyperlink location="'Data sets'!A98" ref="D226"/>
    <hyperlink location="'Data sets'!A104" ref="D240"/>
    <hyperlink location="'Data sets'!A110" ref="D254"/>
    <hyperlink location="'Data sets'!A116" ref="D268"/>
    <hyperlink location="'Data sets'!A122" ref="D282"/>
    <hyperlink location="'Data sets'!A128" ref="D296"/>
    <hyperlink location="'Data sets'!A134" ref="D310"/>
    <hyperlink location="'Data sets'!A140" ref="D324"/>
    <hyperlink location="'Data sets'!A146" ref="D338"/>
    <hyperlink location="'Data sets'!A152" ref="D352"/>
    <hyperlink location="'Data sets'!A158" ref="D366"/>
    <hyperlink location="'Data sets'!A164" ref="D380"/>
    <hyperlink location="'Data sets'!A170" ref="D394"/>
    <hyperlink location="'Data sets'!A176" ref="D408"/>
    <hyperlink location="'Data sets'!A182" ref="D422"/>
    <hyperlink location="'Data sets'!A188" ref="D436"/>
    <hyperlink location="'Data sets'!A194" ref="D450"/>
    <hyperlink location="'Data sets'!A200" ref="D464"/>
    <hyperlink location="'Data sets'!A206" ref="D478"/>
    <hyperlink location="'Data sets'!A212" ref="D492"/>
    <hyperlink location="'Data sets'!A218" ref="D506"/>
    <hyperlink location="'Data sets'!A224" ref="D520"/>
    <hyperlink location="'Data sets'!A230" ref="D534"/>
    <hyperlink location="'Data sets'!A236" ref="D548"/>
    <hyperlink location="'Data sets'!A242" ref="D562"/>
    <hyperlink location="'Data sets'!A248" ref="D576"/>
    <hyperlink location="'Data sets'!A254" ref="D590"/>
    <hyperlink location="'Data sets'!A260" ref="D604"/>
    <hyperlink location="'Data sets'!A266" ref="D618"/>
    <hyperlink location="'Data sets'!A272" ref="D632"/>
    <hyperlink location="'Data sets'!A278" ref="D646"/>
    <hyperlink location="'Data sets'!A284" ref="D660"/>
    <hyperlink location="'Data sets'!A290" ref="D674"/>
    <hyperlink location="'Data sets'!A296" ref="D688"/>
    <hyperlink location="'Data sets'!A302" ref="D702"/>
    <hyperlink location="'Data sets'!A308" ref="D716"/>
    <hyperlink location="'Data sets'!A314" ref="D730"/>
    <hyperlink location="'Data sets'!A320" ref="D744"/>
    <hyperlink location="'Data sets'!A326" ref="D758"/>
    <hyperlink location="'Data sets'!A332" ref="D772"/>
    <hyperlink location="'Data sets'!A338" ref="D786"/>
    <hyperlink location="'Data sets'!A344" ref="D800"/>
    <hyperlink location="'Data sets'!A350" ref="D814"/>
    <hyperlink location="'Data sets'!A356" ref="D828"/>
    <hyperlink location="'Data sets'!A362" ref="D842"/>
    <hyperlink location="'Data sets'!A368" ref="D856"/>
    <hyperlink location="'Data sets'!A374" ref="D870"/>
    <hyperlink location="'Data sets'!A380" ref="D884"/>
    <hyperlink location="'Data sets'!A386" ref="D898"/>
    <hyperlink location="'Data sets'!A392" ref="D912"/>
    <hyperlink location="'Data sets'!A398" ref="D926"/>
    <hyperlink location="'Data sets'!A404" ref="D940"/>
    <hyperlink location="'Data sets'!A410" ref="D954"/>
    <hyperlink location="'Data sets'!A416" ref="D968"/>
    <hyperlink location="'Data sets'!A422" ref="D982"/>
    <hyperlink location="'Data sets'!A428" ref="D996"/>
    <hyperlink location="'Data sets'!A434" ref="D1010"/>
    <hyperlink location="'Data sets'!A440" ref="D1024"/>
    <hyperlink location="'Data sets'!A446" ref="D1038"/>
    <hyperlink location="'Data sets'!A452" ref="D1052"/>
    <hyperlink location="'Data sets'!A458" ref="D1066"/>
    <hyperlink location="'Data sets'!A464" ref="D1080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469"/>
  <sheetViews>
    <sheetView workbookViewId="0" showGridLines="false">
      <pane ySplit="1.0" state="frozen" topLeftCell="A2" activePane="bottomLeft"/>
      <selection pane="bottomLeft"/>
    </sheetView>
  </sheetViews>
  <sheetFormatPr defaultRowHeight="15.0"/>
  <cols>
    <col min="1" max="1" width="119.48046875" customWidth="true" bestFit="true"/>
    <col min="2" max="2" width="16.46484375" customWidth="true" bestFit="true"/>
    <col min="3" max="3" width="11.546875" customWidth="true" bestFit="true"/>
    <col min="4" max="4" width="6.03515625" customWidth="true" bestFit="true"/>
    <col min="5" max="5" width="10.2265625" customWidth="true" bestFit="true"/>
  </cols>
  <sheetData>
    <row r="1">
      <c r="A1" s="1" t="s">
        <v>2</v>
      </c>
    </row>
    <row r="2">
      <c r="A2" t="s" s="2">
        <v>8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</row>
    <row r="4">
      <c r="A4" t="s" s="10">
        <v>9</v>
      </c>
      <c r="B4" t="s" s="10">
        <v>14</v>
      </c>
      <c r="C4" t="s" s="10">
        <v>15</v>
      </c>
      <c r="D4" t="s" s="10">
        <v>16</v>
      </c>
      <c r="E4" t="s" s="10">
        <v>17</v>
      </c>
    </row>
    <row r="5" hidden="true">
      <c r="B5" s="0">
        <f>INDEX(B4:E4,MATCH(Scenarios!D3,A4:A4,0),1)</f>
      </c>
      <c r="C5" s="0">
        <f>INDEX(B4:E4,MATCH(Scenarios!D3,A4:A4,0),2)</f>
      </c>
      <c r="D5" s="0">
        <f>INDEX(B4:E4,MATCH(Scenarios!D3,A4:A4,0),3)</f>
      </c>
      <c r="E5" s="0">
        <f>INDEX(B4:E4,MATCH(Scenarios!D3,A4:A4,0),4)</f>
      </c>
    </row>
    <row r="6"/>
    <row r="7"/>
    <row r="8">
      <c r="A8" t="s" s="2">
        <v>21</v>
      </c>
    </row>
    <row r="9">
      <c r="A9" t="s" s="3">
        <v>9</v>
      </c>
      <c r="B9" t="s" s="3">
        <v>10</v>
      </c>
      <c r="C9" t="s" s="3">
        <v>11</v>
      </c>
      <c r="D9" t="s" s="3">
        <v>12</v>
      </c>
      <c r="E9" t="s" s="3">
        <v>13</v>
      </c>
    </row>
    <row r="10">
      <c r="A10" t="s" s="10">
        <v>9</v>
      </c>
      <c r="B10" t="s" s="10">
        <v>22</v>
      </c>
      <c r="C10" t="s" s="10">
        <v>23</v>
      </c>
      <c r="D10" t="s" s="10">
        <v>24</v>
      </c>
      <c r="E10" t="s" s="10">
        <v>17</v>
      </c>
    </row>
    <row r="11" hidden="true">
      <c r="B11" s="0">
        <f>INDEX(B10:E10,MATCH(Scenarios!D17,A10:A10,0),1)</f>
      </c>
      <c r="C11" s="0">
        <f>INDEX(B10:E10,MATCH(Scenarios!D17,A10:A10,0),2)</f>
      </c>
      <c r="D11" s="0">
        <f>INDEX(B10:E10,MATCH(Scenarios!D17,A10:A10,0),3)</f>
      </c>
      <c r="E11" s="0">
        <f>INDEX(B10:E10,MATCH(Scenarios!D17,A10:A10,0),4)</f>
      </c>
    </row>
    <row r="12"/>
    <row r="13"/>
    <row r="14">
      <c r="A14" t="s" s="2">
        <v>26</v>
      </c>
    </row>
    <row r="15">
      <c r="A15" t="s" s="3">
        <v>9</v>
      </c>
      <c r="B15" t="s" s="3">
        <v>10</v>
      </c>
      <c r="C15" t="s" s="3">
        <v>11</v>
      </c>
      <c r="D15" t="s" s="3">
        <v>12</v>
      </c>
      <c r="E15" t="s" s="3">
        <v>13</v>
      </c>
    </row>
    <row r="16">
      <c r="A16" t="s" s="10">
        <v>9</v>
      </c>
      <c r="B16" t="s" s="10">
        <v>27</v>
      </c>
      <c r="C16" t="s" s="10">
        <v>23</v>
      </c>
      <c r="D16" t="s" s="10">
        <v>16</v>
      </c>
      <c r="E16" t="s" s="10">
        <v>28</v>
      </c>
    </row>
    <row r="17" hidden="true">
      <c r="B17" s="0">
        <f>INDEX(B16:E16,MATCH(Scenarios!D31,A16:A16,0),1)</f>
      </c>
      <c r="C17" s="0">
        <f>INDEX(B16:E16,MATCH(Scenarios!D31,A16:A16,0),2)</f>
      </c>
      <c r="D17" s="0">
        <f>INDEX(B16:E16,MATCH(Scenarios!D31,A16:A16,0),3)</f>
      </c>
      <c r="E17" s="0">
        <f>INDEX(B16:E16,MATCH(Scenarios!D31,A16:A16,0),4)</f>
      </c>
    </row>
    <row r="18"/>
    <row r="19"/>
    <row r="20">
      <c r="A20" t="s" s="2">
        <v>30</v>
      </c>
    </row>
    <row r="21">
      <c r="A21" t="s" s="3">
        <v>9</v>
      </c>
      <c r="B21" t="s" s="3">
        <v>10</v>
      </c>
      <c r="C21" t="s" s="3">
        <v>11</v>
      </c>
      <c r="D21" t="s" s="3">
        <v>12</v>
      </c>
      <c r="E21" t="s" s="3">
        <v>13</v>
      </c>
    </row>
    <row r="22">
      <c r="A22" t="s" s="10">
        <v>9</v>
      </c>
      <c r="B22" t="s" s="10">
        <v>31</v>
      </c>
      <c r="C22" t="s" s="10">
        <v>15</v>
      </c>
      <c r="D22" t="s" s="10">
        <v>32</v>
      </c>
      <c r="E22" t="s" s="10">
        <v>28</v>
      </c>
    </row>
    <row r="23" hidden="true">
      <c r="B23" s="0">
        <f>INDEX(B22:E22,MATCH(Scenarios!D45,A22:A22,0),1)</f>
      </c>
      <c r="C23" s="0">
        <f>INDEX(B22:E22,MATCH(Scenarios!D45,A22:A22,0),2)</f>
      </c>
      <c r="D23" s="0">
        <f>INDEX(B22:E22,MATCH(Scenarios!D45,A22:A22,0),3)</f>
      </c>
      <c r="E23" s="0">
        <f>INDEX(B22:E22,MATCH(Scenarios!D45,A22:A22,0),4)</f>
      </c>
    </row>
    <row r="24"/>
    <row r="25"/>
    <row r="26">
      <c r="A26" t="s" s="2">
        <v>34</v>
      </c>
    </row>
    <row r="27">
      <c r="A27" t="s" s="3">
        <v>9</v>
      </c>
      <c r="B27" t="s" s="3">
        <v>10</v>
      </c>
      <c r="C27" t="s" s="3">
        <v>11</v>
      </c>
      <c r="D27" t="s" s="3">
        <v>12</v>
      </c>
      <c r="E27" t="s" s="3">
        <v>13</v>
      </c>
    </row>
    <row r="28">
      <c r="A28" t="s" s="10">
        <v>9</v>
      </c>
      <c r="B28" t="s" s="10">
        <v>35</v>
      </c>
      <c r="C28" t="s" s="10">
        <v>15</v>
      </c>
      <c r="D28" t="s" s="10">
        <v>36</v>
      </c>
      <c r="E28" t="s" s="10">
        <v>37</v>
      </c>
    </row>
    <row r="29" hidden="true">
      <c r="B29" s="0">
        <f>INDEX(B28:E28,MATCH(Scenarios!D59,A28:A28,0),1)</f>
      </c>
      <c r="C29" s="0">
        <f>INDEX(B28:E28,MATCH(Scenarios!D59,A28:A28,0),2)</f>
      </c>
      <c r="D29" s="0">
        <f>INDEX(B28:E28,MATCH(Scenarios!D59,A28:A28,0),3)</f>
      </c>
      <c r="E29" s="0">
        <f>INDEX(B28:E28,MATCH(Scenarios!D59,A28:A28,0),4)</f>
      </c>
    </row>
    <row r="30"/>
    <row r="31"/>
    <row r="32">
      <c r="A32" t="s" s="2">
        <v>39</v>
      </c>
    </row>
    <row r="33">
      <c r="A33" t="s" s="3">
        <v>9</v>
      </c>
      <c r="B33" t="s" s="3">
        <v>10</v>
      </c>
      <c r="C33" t="s" s="3">
        <v>11</v>
      </c>
      <c r="D33" t="s" s="3">
        <v>12</v>
      </c>
      <c r="E33" t="s" s="3">
        <v>13</v>
      </c>
    </row>
    <row r="34">
      <c r="A34" t="s" s="10">
        <v>9</v>
      </c>
      <c r="B34" t="s" s="10">
        <v>14</v>
      </c>
      <c r="C34" t="s" s="10">
        <v>23</v>
      </c>
      <c r="D34" t="s" s="10">
        <v>40</v>
      </c>
      <c r="E34" t="s" s="10">
        <v>37</v>
      </c>
    </row>
    <row r="35" hidden="true">
      <c r="B35" s="0">
        <f>INDEX(B34:E34,MATCH(Scenarios!D73,A34:A34,0),1)</f>
      </c>
      <c r="C35" s="0">
        <f>INDEX(B34:E34,MATCH(Scenarios!D73,A34:A34,0),2)</f>
      </c>
      <c r="D35" s="0">
        <f>INDEX(B34:E34,MATCH(Scenarios!D73,A34:A34,0),3)</f>
      </c>
      <c r="E35" s="0">
        <f>INDEX(B34:E34,MATCH(Scenarios!D73,A34:A34,0),4)</f>
      </c>
    </row>
    <row r="36"/>
    <row r="37"/>
    <row r="38">
      <c r="A38" t="s" s="2">
        <v>42</v>
      </c>
    </row>
    <row r="39">
      <c r="A39" t="s" s="3">
        <v>9</v>
      </c>
      <c r="B39" t="s" s="3">
        <v>10</v>
      </c>
      <c r="C39" t="s" s="3">
        <v>11</v>
      </c>
      <c r="D39" t="s" s="3">
        <v>12</v>
      </c>
      <c r="E39" t="s" s="3">
        <v>13</v>
      </c>
    </row>
    <row r="40">
      <c r="A40" t="s" s="10">
        <v>9</v>
      </c>
      <c r="B40" t="s" s="10">
        <v>14</v>
      </c>
      <c r="C40" t="s" s="10">
        <v>23</v>
      </c>
      <c r="D40" t="s" s="10">
        <v>40</v>
      </c>
      <c r="E40" t="s" s="10">
        <v>37</v>
      </c>
    </row>
    <row r="41" hidden="true">
      <c r="B41" s="0">
        <f>INDEX(B40:E40,MATCH(Scenarios!D87,A40:A40,0),1)</f>
      </c>
      <c r="C41" s="0">
        <f>INDEX(B40:E40,MATCH(Scenarios!D87,A40:A40,0),2)</f>
      </c>
      <c r="D41" s="0">
        <f>INDEX(B40:E40,MATCH(Scenarios!D87,A40:A40,0),3)</f>
      </c>
      <c r="E41" s="0">
        <f>INDEX(B40:E40,MATCH(Scenarios!D87,A40:A40,0),4)</f>
      </c>
    </row>
    <row r="42"/>
    <row r="43"/>
    <row r="44">
      <c r="A44" t="s" s="2">
        <v>44</v>
      </c>
    </row>
    <row r="45">
      <c r="A45" t="s" s="3">
        <v>9</v>
      </c>
      <c r="B45" t="s" s="3">
        <v>10</v>
      </c>
      <c r="C45" t="s" s="3">
        <v>11</v>
      </c>
      <c r="D45" t="s" s="3">
        <v>12</v>
      </c>
      <c r="E45" t="s" s="3">
        <v>13</v>
      </c>
    </row>
    <row r="46">
      <c r="A46" t="s" s="10">
        <v>9</v>
      </c>
      <c r="B46" t="s" s="10">
        <v>14</v>
      </c>
      <c r="C46" t="s" s="10">
        <v>15</v>
      </c>
      <c r="D46" t="s" s="10">
        <v>24</v>
      </c>
      <c r="E46" t="s" s="10">
        <v>37</v>
      </c>
    </row>
    <row r="47" hidden="true">
      <c r="B47" s="0">
        <f>INDEX(B46:E46,MATCH(Scenarios!D101,A46:A46,0),1)</f>
      </c>
      <c r="C47" s="0">
        <f>INDEX(B46:E46,MATCH(Scenarios!D101,A46:A46,0),2)</f>
      </c>
      <c r="D47" s="0">
        <f>INDEX(B46:E46,MATCH(Scenarios!D101,A46:A46,0),3)</f>
      </c>
      <c r="E47" s="0">
        <f>INDEX(B46:E46,MATCH(Scenarios!D101,A46:A46,0),4)</f>
      </c>
    </row>
    <row r="48"/>
    <row r="49"/>
    <row r="50">
      <c r="A50" t="s" s="2">
        <v>46</v>
      </c>
    </row>
    <row r="51">
      <c r="A51" t="s" s="3">
        <v>9</v>
      </c>
      <c r="B51" t="s" s="3">
        <v>10</v>
      </c>
      <c r="C51" t="s" s="3">
        <v>11</v>
      </c>
      <c r="D51" t="s" s="3">
        <v>12</v>
      </c>
      <c r="E51" t="s" s="3">
        <v>13</v>
      </c>
    </row>
    <row r="52">
      <c r="A52" t="s" s="10">
        <v>9</v>
      </c>
      <c r="B52" t="s" s="10">
        <v>14</v>
      </c>
      <c r="C52" t="s" s="10">
        <v>15</v>
      </c>
      <c r="D52" t="s" s="10">
        <v>24</v>
      </c>
      <c r="E52" t="s" s="10">
        <v>37</v>
      </c>
    </row>
    <row r="53" hidden="true">
      <c r="B53" s="0">
        <f>INDEX(B52:E52,MATCH(Scenarios!D115,A52:A52,0),1)</f>
      </c>
      <c r="C53" s="0">
        <f>INDEX(B52:E52,MATCH(Scenarios!D115,A52:A52,0),2)</f>
      </c>
      <c r="D53" s="0">
        <f>INDEX(B52:E52,MATCH(Scenarios!D115,A52:A52,0),3)</f>
      </c>
      <c r="E53" s="0">
        <f>INDEX(B52:E52,MATCH(Scenarios!D115,A52:A52,0),4)</f>
      </c>
    </row>
    <row r="54"/>
    <row r="55"/>
    <row r="56">
      <c r="A56" t="s" s="2">
        <v>48</v>
      </c>
    </row>
    <row r="57">
      <c r="A57" t="s" s="3">
        <v>9</v>
      </c>
      <c r="B57" t="s" s="3">
        <v>10</v>
      </c>
      <c r="C57" t="s" s="3">
        <v>11</v>
      </c>
      <c r="D57" t="s" s="3">
        <v>12</v>
      </c>
      <c r="E57" t="s" s="3">
        <v>13</v>
      </c>
    </row>
    <row r="58">
      <c r="A58" t="s" s="10">
        <v>9</v>
      </c>
      <c r="B58" t="s" s="10">
        <v>14</v>
      </c>
      <c r="C58" t="s" s="10">
        <v>23</v>
      </c>
      <c r="D58" t="s" s="10">
        <v>40</v>
      </c>
      <c r="E58" t="s" s="10">
        <v>37</v>
      </c>
    </row>
    <row r="59" hidden="true">
      <c r="B59" s="0">
        <f>INDEX(B58:E58,MATCH(Scenarios!D129,A58:A58,0),1)</f>
      </c>
      <c r="C59" s="0">
        <f>INDEX(B58:E58,MATCH(Scenarios!D129,A58:A58,0),2)</f>
      </c>
      <c r="D59" s="0">
        <f>INDEX(B58:E58,MATCH(Scenarios!D129,A58:A58,0),3)</f>
      </c>
      <c r="E59" s="0">
        <f>INDEX(B58:E58,MATCH(Scenarios!D129,A58:A58,0),4)</f>
      </c>
    </row>
    <row r="60"/>
    <row r="61"/>
    <row r="62">
      <c r="A62" t="s" s="2">
        <v>50</v>
      </c>
    </row>
    <row r="63">
      <c r="A63" t="s" s="3">
        <v>9</v>
      </c>
      <c r="B63" t="s" s="3">
        <v>10</v>
      </c>
      <c r="C63" t="s" s="3">
        <v>11</v>
      </c>
      <c r="D63" t="s" s="3">
        <v>12</v>
      </c>
      <c r="E63" t="s" s="3">
        <v>13</v>
      </c>
    </row>
    <row r="64">
      <c r="A64" t="s" s="10">
        <v>9</v>
      </c>
      <c r="B64" t="s" s="10">
        <v>14</v>
      </c>
      <c r="C64" t="s" s="10">
        <v>15</v>
      </c>
      <c r="D64" t="s" s="10">
        <v>24</v>
      </c>
      <c r="E64" t="s" s="10">
        <v>37</v>
      </c>
    </row>
    <row r="65" hidden="true">
      <c r="B65" s="0">
        <f>INDEX(B64:E64,MATCH(Scenarios!D143,A64:A64,0),1)</f>
      </c>
      <c r="C65" s="0">
        <f>INDEX(B64:E64,MATCH(Scenarios!D143,A64:A64,0),2)</f>
      </c>
      <c r="D65" s="0">
        <f>INDEX(B64:E64,MATCH(Scenarios!D143,A64:A64,0),3)</f>
      </c>
      <c r="E65" s="0">
        <f>INDEX(B64:E64,MATCH(Scenarios!D143,A64:A64,0),4)</f>
      </c>
    </row>
    <row r="66"/>
    <row r="67"/>
    <row r="68">
      <c r="A68" t="s" s="2">
        <v>52</v>
      </c>
    </row>
    <row r="69">
      <c r="A69" t="s" s="3">
        <v>9</v>
      </c>
      <c r="B69" t="s" s="3">
        <v>10</v>
      </c>
      <c r="C69" t="s" s="3">
        <v>11</v>
      </c>
      <c r="D69" t="s" s="3">
        <v>12</v>
      </c>
      <c r="E69" t="s" s="3">
        <v>13</v>
      </c>
    </row>
    <row r="70">
      <c r="A70" t="s" s="10">
        <v>9</v>
      </c>
      <c r="B70" t="s" s="10">
        <v>14</v>
      </c>
      <c r="C70" t="s" s="10">
        <v>15</v>
      </c>
      <c r="D70" t="s" s="10">
        <v>24</v>
      </c>
      <c r="E70" t="s" s="10">
        <v>37</v>
      </c>
    </row>
    <row r="71" hidden="true">
      <c r="B71" s="0">
        <f>INDEX(B70:E70,MATCH(Scenarios!D157,A70:A70,0),1)</f>
      </c>
      <c r="C71" s="0">
        <f>INDEX(B70:E70,MATCH(Scenarios!D157,A70:A70,0),2)</f>
      </c>
      <c r="D71" s="0">
        <f>INDEX(B70:E70,MATCH(Scenarios!D157,A70:A70,0),3)</f>
      </c>
      <c r="E71" s="0">
        <f>INDEX(B70:E70,MATCH(Scenarios!D157,A70:A70,0),4)</f>
      </c>
    </row>
    <row r="72"/>
    <row r="73"/>
    <row r="74">
      <c r="A74" t="s" s="2">
        <v>54</v>
      </c>
    </row>
    <row r="75">
      <c r="A75" t="s" s="3">
        <v>9</v>
      </c>
      <c r="B75" t="s" s="3">
        <v>10</v>
      </c>
      <c r="C75" t="s" s="3">
        <v>11</v>
      </c>
      <c r="D75" t="s" s="3">
        <v>12</v>
      </c>
      <c r="E75" t="s" s="3">
        <v>13</v>
      </c>
    </row>
    <row r="76">
      <c r="A76" t="s" s="10">
        <v>9</v>
      </c>
      <c r="B76" t="s" s="10">
        <v>14</v>
      </c>
      <c r="C76" t="s" s="10">
        <v>23</v>
      </c>
      <c r="D76" t="s" s="10">
        <v>40</v>
      </c>
      <c r="E76" t="s" s="10">
        <v>37</v>
      </c>
    </row>
    <row r="77" hidden="true">
      <c r="B77" s="0">
        <f>INDEX(B76:E76,MATCH(Scenarios!D171,A76:A76,0),1)</f>
      </c>
      <c r="C77" s="0">
        <f>INDEX(B76:E76,MATCH(Scenarios!D171,A76:A76,0),2)</f>
      </c>
      <c r="D77" s="0">
        <f>INDEX(B76:E76,MATCH(Scenarios!D171,A76:A76,0),3)</f>
      </c>
      <c r="E77" s="0">
        <f>INDEX(B76:E76,MATCH(Scenarios!D171,A76:A76,0),4)</f>
      </c>
    </row>
    <row r="78"/>
    <row r="79"/>
    <row r="80">
      <c r="A80" t="s" s="2">
        <v>56</v>
      </c>
    </row>
    <row r="81">
      <c r="A81" t="s" s="3">
        <v>9</v>
      </c>
      <c r="B81" t="s" s="3">
        <v>10</v>
      </c>
      <c r="C81" t="s" s="3">
        <v>11</v>
      </c>
      <c r="D81" t="s" s="3">
        <v>12</v>
      </c>
      <c r="E81" t="s" s="3">
        <v>13</v>
      </c>
    </row>
    <row r="82">
      <c r="A82" t="s" s="10">
        <v>9</v>
      </c>
      <c r="B82" t="s" s="10">
        <v>14</v>
      </c>
      <c r="C82" t="s" s="10">
        <v>23</v>
      </c>
      <c r="D82" t="s" s="10">
        <v>40</v>
      </c>
      <c r="E82" t="s" s="10">
        <v>37</v>
      </c>
    </row>
    <row r="83" hidden="true">
      <c r="B83" s="0">
        <f>INDEX(B82:E82,MATCH(Scenarios!D185,A82:A82,0),1)</f>
      </c>
      <c r="C83" s="0">
        <f>INDEX(B82:E82,MATCH(Scenarios!D185,A82:A82,0),2)</f>
      </c>
      <c r="D83" s="0">
        <f>INDEX(B82:E82,MATCH(Scenarios!D185,A82:A82,0),3)</f>
      </c>
      <c r="E83" s="0">
        <f>INDEX(B82:E82,MATCH(Scenarios!D185,A82:A82,0),4)</f>
      </c>
    </row>
    <row r="84"/>
    <row r="85"/>
    <row r="86">
      <c r="A86" t="s" s="2">
        <v>58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</row>
    <row r="88">
      <c r="A88" t="s" s="10">
        <v>9</v>
      </c>
      <c r="B88" t="s" s="10">
        <v>14</v>
      </c>
      <c r="C88" t="s" s="10">
        <v>15</v>
      </c>
      <c r="D88" t="s" s="10">
        <v>24</v>
      </c>
      <c r="E88" t="s" s="10">
        <v>37</v>
      </c>
    </row>
    <row r="89" hidden="true">
      <c r="B89" s="0">
        <f>INDEX(B88:E88,MATCH(Scenarios!D199,A88:A88,0),1)</f>
      </c>
      <c r="C89" s="0">
        <f>INDEX(B88:E88,MATCH(Scenarios!D199,A88:A88,0),2)</f>
      </c>
      <c r="D89" s="0">
        <f>INDEX(B88:E88,MATCH(Scenarios!D199,A88:A88,0),3)</f>
      </c>
      <c r="E89" s="0">
        <f>INDEX(B88:E88,MATCH(Scenarios!D199,A88:A88,0),4)</f>
      </c>
    </row>
    <row r="90"/>
    <row r="91"/>
    <row r="92">
      <c r="A92" t="s" s="2">
        <v>60</v>
      </c>
    </row>
    <row r="93">
      <c r="A93" t="s" s="3">
        <v>9</v>
      </c>
      <c r="B93" t="s" s="3">
        <v>10</v>
      </c>
      <c r="C93" t="s" s="3">
        <v>11</v>
      </c>
      <c r="D93" t="s" s="3">
        <v>12</v>
      </c>
      <c r="E93" t="s" s="3">
        <v>13</v>
      </c>
    </row>
    <row r="94">
      <c r="A94" t="s" s="10">
        <v>9</v>
      </c>
      <c r="B94" t="s" s="10">
        <v>14</v>
      </c>
      <c r="C94" t="s" s="10">
        <v>15</v>
      </c>
      <c r="D94" t="s" s="10">
        <v>24</v>
      </c>
      <c r="E94" t="s" s="10">
        <v>37</v>
      </c>
    </row>
    <row r="95" hidden="true">
      <c r="B95" s="0">
        <f>INDEX(B94:E94,MATCH(Scenarios!D213,A94:A94,0),1)</f>
      </c>
      <c r="C95" s="0">
        <f>INDEX(B94:E94,MATCH(Scenarios!D213,A94:A94,0),2)</f>
      </c>
      <c r="D95" s="0">
        <f>INDEX(B94:E94,MATCH(Scenarios!D213,A94:A94,0),3)</f>
      </c>
      <c r="E95" s="0">
        <f>INDEX(B94:E94,MATCH(Scenarios!D213,A94:A94,0),4)</f>
      </c>
    </row>
    <row r="96"/>
    <row r="97"/>
    <row r="98">
      <c r="A98" t="s" s="2">
        <v>62</v>
      </c>
    </row>
    <row r="99">
      <c r="A99" t="s" s="3">
        <v>9</v>
      </c>
      <c r="B99" t="s" s="3">
        <v>10</v>
      </c>
      <c r="C99" t="s" s="3">
        <v>11</v>
      </c>
      <c r="D99" t="s" s="3">
        <v>12</v>
      </c>
      <c r="E99" t="s" s="3">
        <v>13</v>
      </c>
    </row>
    <row r="100">
      <c r="A100" t="s" s="10">
        <v>9</v>
      </c>
      <c r="B100" t="s" s="10">
        <v>14</v>
      </c>
      <c r="C100" t="s" s="10">
        <v>23</v>
      </c>
      <c r="D100" t="s" s="10">
        <v>40</v>
      </c>
      <c r="E100" t="s" s="10">
        <v>37</v>
      </c>
    </row>
    <row r="101" hidden="true">
      <c r="B101" s="0">
        <f>INDEX(B100:E100,MATCH(Scenarios!D227,A100:A100,0),1)</f>
      </c>
      <c r="C101" s="0">
        <f>INDEX(B100:E100,MATCH(Scenarios!D227,A100:A100,0),2)</f>
      </c>
      <c r="D101" s="0">
        <f>INDEX(B100:E100,MATCH(Scenarios!D227,A100:A100,0),3)</f>
      </c>
      <c r="E101" s="0">
        <f>INDEX(B100:E100,MATCH(Scenarios!D227,A100:A100,0),4)</f>
      </c>
    </row>
    <row r="102"/>
    <row r="103"/>
    <row r="104">
      <c r="A104" t="s" s="2">
        <v>64</v>
      </c>
    </row>
    <row r="105">
      <c r="A105" t="s" s="3">
        <v>9</v>
      </c>
      <c r="B105" t="s" s="3">
        <v>10</v>
      </c>
      <c r="C105" t="s" s="3">
        <v>11</v>
      </c>
      <c r="D105" t="s" s="3">
        <v>12</v>
      </c>
      <c r="E105" t="s" s="3">
        <v>13</v>
      </c>
    </row>
    <row r="106">
      <c r="A106" t="s" s="10">
        <v>9</v>
      </c>
      <c r="B106" t="s" s="10">
        <v>14</v>
      </c>
      <c r="C106" t="s" s="10">
        <v>23</v>
      </c>
      <c r="D106" t="s" s="10">
        <v>40</v>
      </c>
      <c r="E106" t="s" s="10">
        <v>37</v>
      </c>
    </row>
    <row r="107" hidden="true">
      <c r="B107" s="0">
        <f>INDEX(B106:E106,MATCH(Scenarios!D241,A106:A106,0),1)</f>
      </c>
      <c r="C107" s="0">
        <f>INDEX(B106:E106,MATCH(Scenarios!D241,A106:A106,0),2)</f>
      </c>
      <c r="D107" s="0">
        <f>INDEX(B106:E106,MATCH(Scenarios!D241,A106:A106,0),3)</f>
      </c>
      <c r="E107" s="0">
        <f>INDEX(B106:E106,MATCH(Scenarios!D241,A106:A106,0),4)</f>
      </c>
    </row>
    <row r="108"/>
    <row r="109"/>
    <row r="110">
      <c r="A110" t="s" s="2">
        <v>66</v>
      </c>
    </row>
    <row r="111">
      <c r="A111" t="s" s="3">
        <v>9</v>
      </c>
      <c r="B111" t="s" s="3">
        <v>10</v>
      </c>
      <c r="C111" t="s" s="3">
        <v>11</v>
      </c>
      <c r="D111" t="s" s="3">
        <v>12</v>
      </c>
      <c r="E111" t="s" s="3">
        <v>13</v>
      </c>
    </row>
    <row r="112">
      <c r="A112" t="s" s="10">
        <v>9</v>
      </c>
      <c r="B112" t="s" s="10">
        <v>14</v>
      </c>
      <c r="C112" t="s" s="10">
        <v>15</v>
      </c>
      <c r="D112" t="s" s="10">
        <v>16</v>
      </c>
      <c r="E112" t="s" s="10">
        <v>17</v>
      </c>
    </row>
    <row r="113" hidden="true">
      <c r="B113" s="0">
        <f>INDEX(B112:E112,MATCH(Scenarios!D255,A112:A112,0),1)</f>
      </c>
      <c r="C113" s="0">
        <f>INDEX(B112:E112,MATCH(Scenarios!D255,A112:A112,0),2)</f>
      </c>
      <c r="D113" s="0">
        <f>INDEX(B112:E112,MATCH(Scenarios!D255,A112:A112,0),3)</f>
      </c>
      <c r="E113" s="0">
        <f>INDEX(B112:E112,MATCH(Scenarios!D255,A112:A112,0),4)</f>
      </c>
    </row>
    <row r="114"/>
    <row r="115"/>
    <row r="116">
      <c r="A116" t="s" s="2">
        <v>68</v>
      </c>
    </row>
    <row r="117">
      <c r="A117" t="s" s="3">
        <v>9</v>
      </c>
      <c r="B117" t="s" s="3">
        <v>10</v>
      </c>
      <c r="C117" t="s" s="3">
        <v>11</v>
      </c>
      <c r="D117" t="s" s="3">
        <v>12</v>
      </c>
      <c r="E117" t="s" s="3">
        <v>13</v>
      </c>
    </row>
    <row r="118">
      <c r="A118" t="s" s="10">
        <v>9</v>
      </c>
      <c r="B118" t="s" s="10">
        <v>14</v>
      </c>
      <c r="C118" t="s" s="10">
        <v>15</v>
      </c>
      <c r="D118" t="s" s="10">
        <v>16</v>
      </c>
      <c r="E118" t="s" s="10">
        <v>17</v>
      </c>
    </row>
    <row r="119" hidden="true">
      <c r="B119" s="0">
        <f>INDEX(B118:E118,MATCH(Scenarios!D269,A118:A118,0),1)</f>
      </c>
      <c r="C119" s="0">
        <f>INDEX(B118:E118,MATCH(Scenarios!D269,A118:A118,0),2)</f>
      </c>
      <c r="D119" s="0">
        <f>INDEX(B118:E118,MATCH(Scenarios!D269,A118:A118,0),3)</f>
      </c>
      <c r="E119" s="0">
        <f>INDEX(B118:E118,MATCH(Scenarios!D269,A118:A118,0),4)</f>
      </c>
    </row>
    <row r="120"/>
    <row r="121"/>
    <row r="122">
      <c r="A122" t="s" s="2">
        <v>70</v>
      </c>
    </row>
    <row r="123">
      <c r="A123" t="s" s="3">
        <v>9</v>
      </c>
      <c r="B123" t="s" s="3">
        <v>10</v>
      </c>
      <c r="C123" t="s" s="3">
        <v>11</v>
      </c>
      <c r="D123" t="s" s="3">
        <v>12</v>
      </c>
      <c r="E123" t="s" s="3">
        <v>13</v>
      </c>
    </row>
    <row r="124">
      <c r="A124" t="s" s="10">
        <v>9</v>
      </c>
      <c r="B124" t="s" s="10">
        <v>14</v>
      </c>
      <c r="C124" t="s" s="10">
        <v>15</v>
      </c>
      <c r="D124" t="s" s="10">
        <v>16</v>
      </c>
      <c r="E124" t="s" s="10">
        <v>17</v>
      </c>
    </row>
    <row r="125" hidden="true">
      <c r="B125" s="0">
        <f>INDEX(B124:E124,MATCH(Scenarios!D283,A124:A124,0),1)</f>
      </c>
      <c r="C125" s="0">
        <f>INDEX(B124:E124,MATCH(Scenarios!D283,A124:A124,0),2)</f>
      </c>
      <c r="D125" s="0">
        <f>INDEX(B124:E124,MATCH(Scenarios!D283,A124:A124,0),3)</f>
      </c>
      <c r="E125" s="0">
        <f>INDEX(B124:E124,MATCH(Scenarios!D283,A124:A124,0),4)</f>
      </c>
    </row>
    <row r="126"/>
    <row r="127"/>
    <row r="128">
      <c r="A128" t="s" s="2">
        <v>72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</row>
    <row r="130">
      <c r="A130" t="s" s="10">
        <v>9</v>
      </c>
      <c r="B130" t="s" s="10">
        <v>14</v>
      </c>
      <c r="C130" t="s" s="10">
        <v>15</v>
      </c>
      <c r="D130" t="s" s="10">
        <v>16</v>
      </c>
      <c r="E130" t="s" s="10">
        <v>17</v>
      </c>
    </row>
    <row r="131" hidden="true">
      <c r="B131" s="0">
        <f>INDEX(B130:E130,MATCH(Scenarios!D297,A130:A130,0),1)</f>
      </c>
      <c r="C131" s="0">
        <f>INDEX(B130:E130,MATCH(Scenarios!D297,A130:A130,0),2)</f>
      </c>
      <c r="D131" s="0">
        <f>INDEX(B130:E130,MATCH(Scenarios!D297,A130:A130,0),3)</f>
      </c>
      <c r="E131" s="0">
        <f>INDEX(B130:E130,MATCH(Scenarios!D297,A130:A130,0),4)</f>
      </c>
    </row>
    <row r="132"/>
    <row r="133"/>
    <row r="134">
      <c r="A134" t="s" s="2">
        <v>74</v>
      </c>
    </row>
    <row r="135">
      <c r="A135" t="s" s="3">
        <v>9</v>
      </c>
      <c r="B135" t="s" s="3">
        <v>10</v>
      </c>
      <c r="C135" t="s" s="3">
        <v>11</v>
      </c>
      <c r="D135" t="s" s="3">
        <v>12</v>
      </c>
      <c r="E135" t="s" s="3">
        <v>13</v>
      </c>
    </row>
    <row r="136">
      <c r="A136" t="s" s="10">
        <v>9</v>
      </c>
      <c r="B136" t="s" s="10">
        <v>27</v>
      </c>
      <c r="C136" t="s" s="10">
        <v>15</v>
      </c>
      <c r="D136" t="s" s="10">
        <v>40</v>
      </c>
      <c r="E136" t="s" s="10">
        <v>17</v>
      </c>
    </row>
    <row r="137" hidden="true">
      <c r="B137" s="0">
        <f>INDEX(B136:E136,MATCH(Scenarios!D311,A136:A136,0),1)</f>
      </c>
      <c r="C137" s="0">
        <f>INDEX(B136:E136,MATCH(Scenarios!D311,A136:A136,0),2)</f>
      </c>
      <c r="D137" s="0">
        <f>INDEX(B136:E136,MATCH(Scenarios!D311,A136:A136,0),3)</f>
      </c>
      <c r="E137" s="0">
        <f>INDEX(B136:E136,MATCH(Scenarios!D311,A136:A136,0),4)</f>
      </c>
    </row>
    <row r="138"/>
    <row r="139"/>
    <row r="140">
      <c r="A140" t="s" s="2">
        <v>76</v>
      </c>
    </row>
    <row r="141">
      <c r="A141" t="s" s="3">
        <v>9</v>
      </c>
      <c r="B141" t="s" s="3">
        <v>10</v>
      </c>
      <c r="C141" t="s" s="3">
        <v>11</v>
      </c>
      <c r="D141" t="s" s="3">
        <v>12</v>
      </c>
      <c r="E141" t="s" s="3">
        <v>13</v>
      </c>
    </row>
    <row r="142">
      <c r="A142" t="s" s="10">
        <v>9</v>
      </c>
      <c r="B142" t="s" s="10">
        <v>27</v>
      </c>
      <c r="C142" t="s" s="10">
        <v>15</v>
      </c>
      <c r="D142" t="s" s="10">
        <v>40</v>
      </c>
      <c r="E142" t="s" s="10">
        <v>17</v>
      </c>
    </row>
    <row r="143" hidden="true">
      <c r="B143" s="0">
        <f>INDEX(B142:E142,MATCH(Scenarios!D325,A142:A142,0),1)</f>
      </c>
      <c r="C143" s="0">
        <f>INDEX(B142:E142,MATCH(Scenarios!D325,A142:A142,0),2)</f>
      </c>
      <c r="D143" s="0">
        <f>INDEX(B142:E142,MATCH(Scenarios!D325,A142:A142,0),3)</f>
      </c>
      <c r="E143" s="0">
        <f>INDEX(B142:E142,MATCH(Scenarios!D325,A142:A142,0),4)</f>
      </c>
    </row>
    <row r="144"/>
    <row r="145"/>
    <row r="146">
      <c r="A146" t="s" s="2">
        <v>78</v>
      </c>
    </row>
    <row r="147">
      <c r="A147" t="s" s="3">
        <v>9</v>
      </c>
      <c r="B147" t="s" s="3">
        <v>10</v>
      </c>
      <c r="C147" t="s" s="3">
        <v>11</v>
      </c>
      <c r="D147" t="s" s="3">
        <v>12</v>
      </c>
      <c r="E147" t="s" s="3">
        <v>13</v>
      </c>
    </row>
    <row r="148">
      <c r="A148" t="s" s="10">
        <v>9</v>
      </c>
      <c r="B148" t="s" s="10">
        <v>27</v>
      </c>
      <c r="C148" t="s" s="10">
        <v>15</v>
      </c>
      <c r="D148" t="s" s="10">
        <v>40</v>
      </c>
      <c r="E148" t="s" s="10">
        <v>17</v>
      </c>
    </row>
    <row r="149" hidden="true">
      <c r="B149" s="0">
        <f>INDEX(B148:E148,MATCH(Scenarios!D339,A148:A148,0),1)</f>
      </c>
      <c r="C149" s="0">
        <f>INDEX(B148:E148,MATCH(Scenarios!D339,A148:A148,0),2)</f>
      </c>
      <c r="D149" s="0">
        <f>INDEX(B148:E148,MATCH(Scenarios!D339,A148:A148,0),3)</f>
      </c>
      <c r="E149" s="0">
        <f>INDEX(B148:E148,MATCH(Scenarios!D339,A148:A148,0),4)</f>
      </c>
    </row>
    <row r="150"/>
    <row r="151"/>
    <row r="152">
      <c r="A152" t="s" s="2">
        <v>80</v>
      </c>
    </row>
    <row r="153">
      <c r="A153" t="s" s="3">
        <v>9</v>
      </c>
      <c r="B153" t="s" s="3">
        <v>10</v>
      </c>
      <c r="C153" t="s" s="3">
        <v>11</v>
      </c>
      <c r="D153" t="s" s="3">
        <v>12</v>
      </c>
      <c r="E153" t="s" s="3">
        <v>13</v>
      </c>
    </row>
    <row r="154">
      <c r="A154" t="s" s="10">
        <v>9</v>
      </c>
      <c r="B154" t="s" s="10">
        <v>27</v>
      </c>
      <c r="C154" t="s" s="10">
        <v>15</v>
      </c>
      <c r="D154" t="s" s="10">
        <v>40</v>
      </c>
      <c r="E154" t="s" s="10">
        <v>17</v>
      </c>
    </row>
    <row r="155" hidden="true">
      <c r="B155" s="0">
        <f>INDEX(B154:E154,MATCH(Scenarios!D353,A154:A154,0),1)</f>
      </c>
      <c r="C155" s="0">
        <f>INDEX(B154:E154,MATCH(Scenarios!D353,A154:A154,0),2)</f>
      </c>
      <c r="D155" s="0">
        <f>INDEX(B154:E154,MATCH(Scenarios!D353,A154:A154,0),3)</f>
      </c>
      <c r="E155" s="0">
        <f>INDEX(B154:E154,MATCH(Scenarios!D353,A154:A154,0),4)</f>
      </c>
    </row>
    <row r="156"/>
    <row r="157"/>
    <row r="158">
      <c r="A158" t="s" s="2">
        <v>82</v>
      </c>
    </row>
    <row r="159">
      <c r="A159" t="s" s="3">
        <v>9</v>
      </c>
      <c r="B159" t="s" s="3">
        <v>10</v>
      </c>
      <c r="C159" t="s" s="3">
        <v>11</v>
      </c>
      <c r="D159" t="s" s="3">
        <v>12</v>
      </c>
      <c r="E159" t="s" s="3">
        <v>13</v>
      </c>
    </row>
    <row r="160">
      <c r="A160" t="s" s="10">
        <v>9</v>
      </c>
      <c r="B160" t="s" s="10">
        <v>35</v>
      </c>
      <c r="C160" t="s" s="10">
        <v>15</v>
      </c>
      <c r="D160" t="s" s="10">
        <v>24</v>
      </c>
      <c r="E160" t="s" s="10">
        <v>17</v>
      </c>
    </row>
    <row r="161" hidden="true">
      <c r="B161" s="0">
        <f>INDEX(B160:E160,MATCH(Scenarios!D367,A160:A160,0),1)</f>
      </c>
      <c r="C161" s="0">
        <f>INDEX(B160:E160,MATCH(Scenarios!D367,A160:A160,0),2)</f>
      </c>
      <c r="D161" s="0">
        <f>INDEX(B160:E160,MATCH(Scenarios!D367,A160:A160,0),3)</f>
      </c>
      <c r="E161" s="0">
        <f>INDEX(B160:E160,MATCH(Scenarios!D367,A160:A160,0),4)</f>
      </c>
    </row>
    <row r="162"/>
    <row r="163"/>
    <row r="164">
      <c r="A164" t="s" s="2">
        <v>84</v>
      </c>
    </row>
    <row r="165">
      <c r="A165" t="s" s="3">
        <v>9</v>
      </c>
      <c r="B165" t="s" s="3">
        <v>10</v>
      </c>
      <c r="C165" t="s" s="3">
        <v>11</v>
      </c>
      <c r="D165" t="s" s="3">
        <v>12</v>
      </c>
      <c r="E165" t="s" s="3">
        <v>13</v>
      </c>
    </row>
    <row r="166">
      <c r="A166" t="s" s="10">
        <v>9</v>
      </c>
      <c r="B166" t="s" s="10">
        <v>35</v>
      </c>
      <c r="C166" t="s" s="10">
        <v>15</v>
      </c>
      <c r="D166" t="s" s="10">
        <v>24</v>
      </c>
      <c r="E166" t="s" s="10">
        <v>17</v>
      </c>
    </row>
    <row r="167" hidden="true">
      <c r="B167" s="0">
        <f>INDEX(B166:E166,MATCH(Scenarios!D381,A166:A166,0),1)</f>
      </c>
      <c r="C167" s="0">
        <f>INDEX(B166:E166,MATCH(Scenarios!D381,A166:A166,0),2)</f>
      </c>
      <c r="D167" s="0">
        <f>INDEX(B166:E166,MATCH(Scenarios!D381,A166:A166,0),3)</f>
      </c>
      <c r="E167" s="0">
        <f>INDEX(B166:E166,MATCH(Scenarios!D381,A166:A166,0),4)</f>
      </c>
    </row>
    <row r="168"/>
    <row r="169"/>
    <row r="170">
      <c r="A170" t="s" s="2">
        <v>86</v>
      </c>
    </row>
    <row r="171">
      <c r="A171" t="s" s="3">
        <v>9</v>
      </c>
      <c r="B171" t="s" s="3">
        <v>10</v>
      </c>
      <c r="C171" t="s" s="3">
        <v>11</v>
      </c>
      <c r="D171" t="s" s="3">
        <v>12</v>
      </c>
      <c r="E171" t="s" s="3">
        <v>13</v>
      </c>
    </row>
    <row r="172">
      <c r="A172" t="s" s="10">
        <v>9</v>
      </c>
      <c r="B172" t="s" s="10">
        <v>35</v>
      </c>
      <c r="C172" t="s" s="10">
        <v>15</v>
      </c>
      <c r="D172" t="s" s="10">
        <v>24</v>
      </c>
      <c r="E172" t="s" s="10">
        <v>17</v>
      </c>
    </row>
    <row r="173" hidden="true">
      <c r="B173" s="0">
        <f>INDEX(B172:E172,MATCH(Scenarios!D395,A172:A172,0),1)</f>
      </c>
      <c r="C173" s="0">
        <f>INDEX(B172:E172,MATCH(Scenarios!D395,A172:A172,0),2)</f>
      </c>
      <c r="D173" s="0">
        <f>INDEX(B172:E172,MATCH(Scenarios!D395,A172:A172,0),3)</f>
      </c>
      <c r="E173" s="0">
        <f>INDEX(B172:E172,MATCH(Scenarios!D395,A172:A172,0),4)</f>
      </c>
    </row>
    <row r="174"/>
    <row r="175"/>
    <row r="176">
      <c r="A176" t="s" s="2">
        <v>88</v>
      </c>
    </row>
    <row r="177">
      <c r="A177" t="s" s="3">
        <v>9</v>
      </c>
      <c r="B177" t="s" s="3">
        <v>10</v>
      </c>
      <c r="C177" t="s" s="3">
        <v>11</v>
      </c>
      <c r="D177" t="s" s="3">
        <v>12</v>
      </c>
      <c r="E177" t="s" s="3">
        <v>13</v>
      </c>
    </row>
    <row r="178">
      <c r="A178" t="s" s="10">
        <v>9</v>
      </c>
      <c r="B178" t="s" s="10">
        <v>35</v>
      </c>
      <c r="C178" t="s" s="10">
        <v>15</v>
      </c>
      <c r="D178" t="s" s="10">
        <v>24</v>
      </c>
      <c r="E178" t="s" s="10">
        <v>17</v>
      </c>
    </row>
    <row r="179" hidden="true">
      <c r="B179" s="0">
        <f>INDEX(B178:E178,MATCH(Scenarios!D409,A178:A178,0),1)</f>
      </c>
      <c r="C179" s="0">
        <f>INDEX(B178:E178,MATCH(Scenarios!D409,A178:A178,0),2)</f>
      </c>
      <c r="D179" s="0">
        <f>INDEX(B178:E178,MATCH(Scenarios!D409,A178:A178,0),3)</f>
      </c>
      <c r="E179" s="0">
        <f>INDEX(B178:E178,MATCH(Scenarios!D409,A178:A178,0),4)</f>
      </c>
    </row>
    <row r="180"/>
    <row r="181"/>
    <row r="182">
      <c r="A182" t="s" s="2">
        <v>90</v>
      </c>
    </row>
    <row r="183">
      <c r="A183" t="s" s="3">
        <v>9</v>
      </c>
      <c r="B183" t="s" s="3">
        <v>10</v>
      </c>
      <c r="C183" t="s" s="3">
        <v>11</v>
      </c>
      <c r="D183" t="s" s="3">
        <v>12</v>
      </c>
      <c r="E183" t="s" s="3">
        <v>13</v>
      </c>
    </row>
    <row r="184">
      <c r="A184" t="s" s="10">
        <v>9</v>
      </c>
      <c r="B184" t="s" s="10">
        <v>22</v>
      </c>
      <c r="C184" t="s" s="10">
        <v>15</v>
      </c>
      <c r="D184" t="s" s="10">
        <v>91</v>
      </c>
      <c r="E184" t="s" s="10">
        <v>17</v>
      </c>
    </row>
    <row r="185" hidden="true">
      <c r="B185" s="0">
        <f>INDEX(B184:E184,MATCH(Scenarios!D423,A184:A184,0),1)</f>
      </c>
      <c r="C185" s="0">
        <f>INDEX(B184:E184,MATCH(Scenarios!D423,A184:A184,0),2)</f>
      </c>
      <c r="D185" s="0">
        <f>INDEX(B184:E184,MATCH(Scenarios!D423,A184:A184,0),3)</f>
      </c>
      <c r="E185" s="0">
        <f>INDEX(B184:E184,MATCH(Scenarios!D423,A184:A184,0),4)</f>
      </c>
    </row>
    <row r="186"/>
    <row r="187"/>
    <row r="188">
      <c r="A188" t="s" s="2">
        <v>93</v>
      </c>
    </row>
    <row r="189">
      <c r="A189" t="s" s="3">
        <v>9</v>
      </c>
      <c r="B189" t="s" s="3">
        <v>10</v>
      </c>
      <c r="C189" t="s" s="3">
        <v>11</v>
      </c>
      <c r="D189" t="s" s="3">
        <v>12</v>
      </c>
      <c r="E189" t="s" s="3">
        <v>13</v>
      </c>
    </row>
    <row r="190">
      <c r="A190" t="s" s="10">
        <v>9</v>
      </c>
      <c r="B190" t="s" s="10">
        <v>22</v>
      </c>
      <c r="C190" t="s" s="10">
        <v>15</v>
      </c>
      <c r="D190" t="s" s="10">
        <v>91</v>
      </c>
      <c r="E190" t="s" s="10">
        <v>17</v>
      </c>
    </row>
    <row r="191" hidden="true">
      <c r="B191" s="0">
        <f>INDEX(B190:E190,MATCH(Scenarios!D437,A190:A190,0),1)</f>
      </c>
      <c r="C191" s="0">
        <f>INDEX(B190:E190,MATCH(Scenarios!D437,A190:A190,0),2)</f>
      </c>
      <c r="D191" s="0">
        <f>INDEX(B190:E190,MATCH(Scenarios!D437,A190:A190,0),3)</f>
      </c>
      <c r="E191" s="0">
        <f>INDEX(B190:E190,MATCH(Scenarios!D437,A190:A190,0),4)</f>
      </c>
    </row>
    <row r="192"/>
    <row r="193"/>
    <row r="194">
      <c r="A194" t="s" s="2">
        <v>95</v>
      </c>
    </row>
    <row r="195">
      <c r="A195" t="s" s="3">
        <v>9</v>
      </c>
      <c r="B195" t="s" s="3">
        <v>10</v>
      </c>
      <c r="C195" t="s" s="3">
        <v>11</v>
      </c>
      <c r="D195" t="s" s="3">
        <v>12</v>
      </c>
      <c r="E195" t="s" s="3">
        <v>13</v>
      </c>
    </row>
    <row r="196">
      <c r="A196" t="s" s="10">
        <v>9</v>
      </c>
      <c r="B196" t="s" s="10">
        <v>22</v>
      </c>
      <c r="C196" t="s" s="10">
        <v>15</v>
      </c>
      <c r="D196" t="s" s="10">
        <v>91</v>
      </c>
      <c r="E196" t="s" s="10">
        <v>17</v>
      </c>
    </row>
    <row r="197" hidden="true">
      <c r="B197" s="0">
        <f>INDEX(B196:E196,MATCH(Scenarios!D451,A196:A196,0),1)</f>
      </c>
      <c r="C197" s="0">
        <f>INDEX(B196:E196,MATCH(Scenarios!D451,A196:A196,0),2)</f>
      </c>
      <c r="D197" s="0">
        <f>INDEX(B196:E196,MATCH(Scenarios!D451,A196:A196,0),3)</f>
      </c>
      <c r="E197" s="0">
        <f>INDEX(B196:E196,MATCH(Scenarios!D451,A196:A196,0),4)</f>
      </c>
    </row>
    <row r="198"/>
    <row r="199"/>
    <row r="200">
      <c r="A200" t="s" s="2">
        <v>97</v>
      </c>
    </row>
    <row r="201">
      <c r="A201" t="s" s="3">
        <v>9</v>
      </c>
      <c r="B201" t="s" s="3">
        <v>10</v>
      </c>
      <c r="C201" t="s" s="3">
        <v>11</v>
      </c>
      <c r="D201" t="s" s="3">
        <v>12</v>
      </c>
      <c r="E201" t="s" s="3">
        <v>13</v>
      </c>
    </row>
    <row r="202">
      <c r="A202" t="s" s="10">
        <v>9</v>
      </c>
      <c r="B202" t="s" s="10">
        <v>22</v>
      </c>
      <c r="C202" t="s" s="10">
        <v>15</v>
      </c>
      <c r="D202" t="s" s="10">
        <v>91</v>
      </c>
      <c r="E202" t="s" s="10">
        <v>17</v>
      </c>
    </row>
    <row r="203" hidden="true">
      <c r="B203" s="0">
        <f>INDEX(B202:E202,MATCH(Scenarios!D465,A202:A202,0),1)</f>
      </c>
      <c r="C203" s="0">
        <f>INDEX(B202:E202,MATCH(Scenarios!D465,A202:A202,0),2)</f>
      </c>
      <c r="D203" s="0">
        <f>INDEX(B202:E202,MATCH(Scenarios!D465,A202:A202,0),3)</f>
      </c>
      <c r="E203" s="0">
        <f>INDEX(B202:E202,MATCH(Scenarios!D465,A202:A202,0),4)</f>
      </c>
    </row>
    <row r="204"/>
    <row r="205"/>
    <row r="206">
      <c r="A206" t="s" s="2">
        <v>99</v>
      </c>
    </row>
    <row r="207">
      <c r="A207" t="s" s="3">
        <v>9</v>
      </c>
      <c r="B207" t="s" s="3">
        <v>10</v>
      </c>
      <c r="C207" t="s" s="3">
        <v>11</v>
      </c>
      <c r="D207" t="s" s="3">
        <v>12</v>
      </c>
      <c r="E207" t="s" s="3">
        <v>13</v>
      </c>
    </row>
    <row r="208">
      <c r="A208" t="s" s="10">
        <v>9</v>
      </c>
      <c r="B208" t="s" s="10">
        <v>31</v>
      </c>
      <c r="C208" t="s" s="10">
        <v>15</v>
      </c>
      <c r="D208" t="s" s="10">
        <v>32</v>
      </c>
      <c r="E208" t="s" s="10">
        <v>17</v>
      </c>
    </row>
    <row r="209" hidden="true">
      <c r="B209" s="0">
        <f>INDEX(B208:E208,MATCH(Scenarios!D479,A208:A208,0),1)</f>
      </c>
      <c r="C209" s="0">
        <f>INDEX(B208:E208,MATCH(Scenarios!D479,A208:A208,0),2)</f>
      </c>
      <c r="D209" s="0">
        <f>INDEX(B208:E208,MATCH(Scenarios!D479,A208:A208,0),3)</f>
      </c>
      <c r="E209" s="0">
        <f>INDEX(B208:E208,MATCH(Scenarios!D479,A208:A208,0),4)</f>
      </c>
    </row>
    <row r="210"/>
    <row r="211"/>
    <row r="212">
      <c r="A212" t="s" s="2">
        <v>101</v>
      </c>
    </row>
    <row r="213">
      <c r="A213" t="s" s="3">
        <v>9</v>
      </c>
      <c r="B213" t="s" s="3">
        <v>10</v>
      </c>
      <c r="C213" t="s" s="3">
        <v>11</v>
      </c>
      <c r="D213" t="s" s="3">
        <v>12</v>
      </c>
      <c r="E213" t="s" s="3">
        <v>13</v>
      </c>
    </row>
    <row r="214">
      <c r="A214" t="s" s="10">
        <v>9</v>
      </c>
      <c r="B214" t="s" s="10">
        <v>31</v>
      </c>
      <c r="C214" t="s" s="10">
        <v>15</v>
      </c>
      <c r="D214" t="s" s="10">
        <v>32</v>
      </c>
      <c r="E214" t="s" s="10">
        <v>17</v>
      </c>
    </row>
    <row r="215" hidden="true">
      <c r="B215" s="0">
        <f>INDEX(B214:E214,MATCH(Scenarios!D493,A214:A214,0),1)</f>
      </c>
      <c r="C215" s="0">
        <f>INDEX(B214:E214,MATCH(Scenarios!D493,A214:A214,0),2)</f>
      </c>
      <c r="D215" s="0">
        <f>INDEX(B214:E214,MATCH(Scenarios!D493,A214:A214,0),3)</f>
      </c>
      <c r="E215" s="0">
        <f>INDEX(B214:E214,MATCH(Scenarios!D493,A214:A214,0),4)</f>
      </c>
    </row>
    <row r="216"/>
    <row r="217"/>
    <row r="218">
      <c r="A218" t="s" s="2">
        <v>103</v>
      </c>
    </row>
    <row r="219">
      <c r="A219" t="s" s="3">
        <v>9</v>
      </c>
      <c r="B219" t="s" s="3">
        <v>10</v>
      </c>
      <c r="C219" t="s" s="3">
        <v>11</v>
      </c>
      <c r="D219" t="s" s="3">
        <v>12</v>
      </c>
      <c r="E219" t="s" s="3">
        <v>13</v>
      </c>
    </row>
    <row r="220">
      <c r="A220" t="s" s="10">
        <v>9</v>
      </c>
      <c r="B220" t="s" s="10">
        <v>31</v>
      </c>
      <c r="C220" t="s" s="10">
        <v>15</v>
      </c>
      <c r="D220" t="s" s="10">
        <v>32</v>
      </c>
      <c r="E220" t="s" s="10">
        <v>17</v>
      </c>
    </row>
    <row r="221" hidden="true">
      <c r="B221" s="0">
        <f>INDEX(B220:E220,MATCH(Scenarios!D507,A220:A220,0),1)</f>
      </c>
      <c r="C221" s="0">
        <f>INDEX(B220:E220,MATCH(Scenarios!D507,A220:A220,0),2)</f>
      </c>
      <c r="D221" s="0">
        <f>INDEX(B220:E220,MATCH(Scenarios!D507,A220:A220,0),3)</f>
      </c>
      <c r="E221" s="0">
        <f>INDEX(B220:E220,MATCH(Scenarios!D507,A220:A220,0),4)</f>
      </c>
    </row>
    <row r="222"/>
    <row r="223"/>
    <row r="224">
      <c r="A224" t="s" s="2">
        <v>105</v>
      </c>
    </row>
    <row r="225">
      <c r="A225" t="s" s="3">
        <v>9</v>
      </c>
      <c r="B225" t="s" s="3">
        <v>10</v>
      </c>
      <c r="C225" t="s" s="3">
        <v>11</v>
      </c>
      <c r="D225" t="s" s="3">
        <v>12</v>
      </c>
      <c r="E225" t="s" s="3">
        <v>13</v>
      </c>
    </row>
    <row r="226">
      <c r="A226" t="s" s="10">
        <v>9</v>
      </c>
      <c r="B226" t="s" s="10">
        <v>31</v>
      </c>
      <c r="C226" t="s" s="10">
        <v>15</v>
      </c>
      <c r="D226" t="s" s="10">
        <v>32</v>
      </c>
      <c r="E226" t="s" s="10">
        <v>17</v>
      </c>
    </row>
    <row r="227" hidden="true">
      <c r="B227" s="0">
        <f>INDEX(B226:E226,MATCH(Scenarios!D521,A226:A226,0),1)</f>
      </c>
      <c r="C227" s="0">
        <f>INDEX(B226:E226,MATCH(Scenarios!D521,A226:A226,0),2)</f>
      </c>
      <c r="D227" s="0">
        <f>INDEX(B226:E226,MATCH(Scenarios!D521,A226:A226,0),3)</f>
      </c>
      <c r="E227" s="0">
        <f>INDEX(B226:E226,MATCH(Scenarios!D521,A226:A226,0),4)</f>
      </c>
    </row>
    <row r="228"/>
    <row r="229"/>
    <row r="230">
      <c r="A230" t="s" s="2">
        <v>107</v>
      </c>
    </row>
    <row r="231">
      <c r="A231" t="s" s="3">
        <v>9</v>
      </c>
      <c r="B231" t="s" s="3">
        <v>10</v>
      </c>
      <c r="C231" t="s" s="3">
        <v>11</v>
      </c>
      <c r="D231" t="s" s="3">
        <v>12</v>
      </c>
      <c r="E231" t="s" s="3">
        <v>13</v>
      </c>
    </row>
    <row r="232">
      <c r="A232" t="s" s="10">
        <v>9</v>
      </c>
      <c r="B232" t="s" s="10">
        <v>14</v>
      </c>
      <c r="C232" t="s" s="10">
        <v>15</v>
      </c>
      <c r="D232" t="s" s="10">
        <v>16</v>
      </c>
      <c r="E232" t="s" s="10">
        <v>28</v>
      </c>
    </row>
    <row r="233" hidden="true">
      <c r="B233" s="0">
        <f>INDEX(B232:E232,MATCH(Scenarios!D535,A232:A232,0),1)</f>
      </c>
      <c r="C233" s="0">
        <f>INDEX(B232:E232,MATCH(Scenarios!D535,A232:A232,0),2)</f>
      </c>
      <c r="D233" s="0">
        <f>INDEX(B232:E232,MATCH(Scenarios!D535,A232:A232,0),3)</f>
      </c>
      <c r="E233" s="0">
        <f>INDEX(B232:E232,MATCH(Scenarios!D535,A232:A232,0),4)</f>
      </c>
    </row>
    <row r="234"/>
    <row r="235"/>
    <row r="236">
      <c r="A236" t="s" s="2">
        <v>109</v>
      </c>
    </row>
    <row r="237">
      <c r="A237" t="s" s="3">
        <v>9</v>
      </c>
      <c r="B237" t="s" s="3">
        <v>10</v>
      </c>
      <c r="C237" t="s" s="3">
        <v>11</v>
      </c>
      <c r="D237" t="s" s="3">
        <v>12</v>
      </c>
      <c r="E237" t="s" s="3">
        <v>13</v>
      </c>
    </row>
    <row r="238">
      <c r="A238" t="s" s="10">
        <v>9</v>
      </c>
      <c r="B238" t="s" s="10">
        <v>14</v>
      </c>
      <c r="C238" t="s" s="10">
        <v>15</v>
      </c>
      <c r="D238" t="s" s="10">
        <v>16</v>
      </c>
      <c r="E238" t="s" s="10">
        <v>28</v>
      </c>
    </row>
    <row r="239" hidden="true">
      <c r="B239" s="0">
        <f>INDEX(B238:E238,MATCH(Scenarios!D549,A238:A238,0),1)</f>
      </c>
      <c r="C239" s="0">
        <f>INDEX(B238:E238,MATCH(Scenarios!D549,A238:A238,0),2)</f>
      </c>
      <c r="D239" s="0">
        <f>INDEX(B238:E238,MATCH(Scenarios!D549,A238:A238,0),3)</f>
      </c>
      <c r="E239" s="0">
        <f>INDEX(B238:E238,MATCH(Scenarios!D549,A238:A238,0),4)</f>
      </c>
    </row>
    <row r="240"/>
    <row r="241"/>
    <row r="242">
      <c r="A242" t="s" s="2">
        <v>111</v>
      </c>
    </row>
    <row r="243">
      <c r="A243" t="s" s="3">
        <v>9</v>
      </c>
      <c r="B243" t="s" s="3">
        <v>10</v>
      </c>
      <c r="C243" t="s" s="3">
        <v>11</v>
      </c>
      <c r="D243" t="s" s="3">
        <v>12</v>
      </c>
      <c r="E243" t="s" s="3">
        <v>13</v>
      </c>
    </row>
    <row r="244">
      <c r="A244" t="s" s="10">
        <v>9</v>
      </c>
      <c r="B244" t="s" s="10">
        <v>14</v>
      </c>
      <c r="C244" t="s" s="10">
        <v>15</v>
      </c>
      <c r="D244" t="s" s="10">
        <v>16</v>
      </c>
      <c r="E244" t="s" s="10">
        <v>28</v>
      </c>
    </row>
    <row r="245" hidden="true">
      <c r="B245" s="0">
        <f>INDEX(B244:E244,MATCH(Scenarios!D563,A244:A244,0),1)</f>
      </c>
      <c r="C245" s="0">
        <f>INDEX(B244:E244,MATCH(Scenarios!D563,A244:A244,0),2)</f>
      </c>
      <c r="D245" s="0">
        <f>INDEX(B244:E244,MATCH(Scenarios!D563,A244:A244,0),3)</f>
      </c>
      <c r="E245" s="0">
        <f>INDEX(B244:E244,MATCH(Scenarios!D563,A244:A244,0),4)</f>
      </c>
    </row>
    <row r="246"/>
    <row r="247"/>
    <row r="248">
      <c r="A248" t="s" s="2">
        <v>113</v>
      </c>
    </row>
    <row r="249">
      <c r="A249" t="s" s="3">
        <v>9</v>
      </c>
      <c r="B249" t="s" s="3">
        <v>10</v>
      </c>
      <c r="C249" t="s" s="3">
        <v>11</v>
      </c>
      <c r="D249" t="s" s="3">
        <v>12</v>
      </c>
      <c r="E249" t="s" s="3">
        <v>13</v>
      </c>
    </row>
    <row r="250">
      <c r="A250" t="s" s="10">
        <v>9</v>
      </c>
      <c r="B250" t="s" s="10">
        <v>14</v>
      </c>
      <c r="C250" t="s" s="10">
        <v>15</v>
      </c>
      <c r="D250" t="s" s="10">
        <v>16</v>
      </c>
      <c r="E250" t="s" s="10">
        <v>28</v>
      </c>
    </row>
    <row r="251" hidden="true">
      <c r="B251" s="0">
        <f>INDEX(B250:E250,MATCH(Scenarios!D577,A250:A250,0),1)</f>
      </c>
      <c r="C251" s="0">
        <f>INDEX(B250:E250,MATCH(Scenarios!D577,A250:A250,0),2)</f>
      </c>
      <c r="D251" s="0">
        <f>INDEX(B250:E250,MATCH(Scenarios!D577,A250:A250,0),3)</f>
      </c>
      <c r="E251" s="0">
        <f>INDEX(B250:E250,MATCH(Scenarios!D577,A250:A250,0),4)</f>
      </c>
    </row>
    <row r="252"/>
    <row r="253"/>
    <row r="254">
      <c r="A254" t="s" s="2">
        <v>115</v>
      </c>
    </row>
    <row r="255">
      <c r="A255" t="s" s="3">
        <v>9</v>
      </c>
      <c r="B255" t="s" s="3">
        <v>10</v>
      </c>
      <c r="C255" t="s" s="3">
        <v>11</v>
      </c>
      <c r="D255" t="s" s="3">
        <v>12</v>
      </c>
      <c r="E255" t="s" s="3">
        <v>13</v>
      </c>
    </row>
    <row r="256">
      <c r="A256" t="s" s="10">
        <v>9</v>
      </c>
      <c r="B256" t="s" s="10">
        <v>27</v>
      </c>
      <c r="C256" t="s" s="10">
        <v>15</v>
      </c>
      <c r="D256" t="s" s="10">
        <v>40</v>
      </c>
      <c r="E256" t="s" s="10">
        <v>28</v>
      </c>
    </row>
    <row r="257" hidden="true">
      <c r="B257" s="0">
        <f>INDEX(B256:E256,MATCH(Scenarios!D591,A256:A256,0),1)</f>
      </c>
      <c r="C257" s="0">
        <f>INDEX(B256:E256,MATCH(Scenarios!D591,A256:A256,0),2)</f>
      </c>
      <c r="D257" s="0">
        <f>INDEX(B256:E256,MATCH(Scenarios!D591,A256:A256,0),3)</f>
      </c>
      <c r="E257" s="0">
        <f>INDEX(B256:E256,MATCH(Scenarios!D591,A256:A256,0),4)</f>
      </c>
    </row>
    <row r="258"/>
    <row r="259"/>
    <row r="260">
      <c r="A260" t="s" s="2">
        <v>117</v>
      </c>
    </row>
    <row r="261">
      <c r="A261" t="s" s="3">
        <v>9</v>
      </c>
      <c r="B261" t="s" s="3">
        <v>10</v>
      </c>
      <c r="C261" t="s" s="3">
        <v>11</v>
      </c>
      <c r="D261" t="s" s="3">
        <v>12</v>
      </c>
      <c r="E261" t="s" s="3">
        <v>13</v>
      </c>
    </row>
    <row r="262">
      <c r="A262" t="s" s="10">
        <v>9</v>
      </c>
      <c r="B262" t="s" s="10">
        <v>27</v>
      </c>
      <c r="C262" t="s" s="10">
        <v>15</v>
      </c>
      <c r="D262" t="s" s="10">
        <v>40</v>
      </c>
      <c r="E262" t="s" s="10">
        <v>28</v>
      </c>
    </row>
    <row r="263" hidden="true">
      <c r="B263" s="0">
        <f>INDEX(B262:E262,MATCH(Scenarios!D605,A262:A262,0),1)</f>
      </c>
      <c r="C263" s="0">
        <f>INDEX(B262:E262,MATCH(Scenarios!D605,A262:A262,0),2)</f>
      </c>
      <c r="D263" s="0">
        <f>INDEX(B262:E262,MATCH(Scenarios!D605,A262:A262,0),3)</f>
      </c>
      <c r="E263" s="0">
        <f>INDEX(B262:E262,MATCH(Scenarios!D605,A262:A262,0),4)</f>
      </c>
    </row>
    <row r="264"/>
    <row r="265"/>
    <row r="266">
      <c r="A266" t="s" s="2">
        <v>119</v>
      </c>
    </row>
    <row r="267">
      <c r="A267" t="s" s="3">
        <v>9</v>
      </c>
      <c r="B267" t="s" s="3">
        <v>10</v>
      </c>
      <c r="C267" t="s" s="3">
        <v>11</v>
      </c>
      <c r="D267" t="s" s="3">
        <v>12</v>
      </c>
      <c r="E267" t="s" s="3">
        <v>13</v>
      </c>
    </row>
    <row r="268">
      <c r="A268" t="s" s="10">
        <v>9</v>
      </c>
      <c r="B268" t="s" s="10">
        <v>27</v>
      </c>
      <c r="C268" t="s" s="10">
        <v>15</v>
      </c>
      <c r="D268" t="s" s="10">
        <v>40</v>
      </c>
      <c r="E268" t="s" s="10">
        <v>28</v>
      </c>
    </row>
    <row r="269" hidden="true">
      <c r="B269" s="0">
        <f>INDEX(B268:E268,MATCH(Scenarios!D619,A268:A268,0),1)</f>
      </c>
      <c r="C269" s="0">
        <f>INDEX(B268:E268,MATCH(Scenarios!D619,A268:A268,0),2)</f>
      </c>
      <c r="D269" s="0">
        <f>INDEX(B268:E268,MATCH(Scenarios!D619,A268:A268,0),3)</f>
      </c>
      <c r="E269" s="0">
        <f>INDEX(B268:E268,MATCH(Scenarios!D619,A268:A268,0),4)</f>
      </c>
    </row>
    <row r="270"/>
    <row r="271"/>
    <row r="272">
      <c r="A272" t="s" s="2">
        <v>121</v>
      </c>
    </row>
    <row r="273">
      <c r="A273" t="s" s="3">
        <v>9</v>
      </c>
      <c r="B273" t="s" s="3">
        <v>10</v>
      </c>
      <c r="C273" t="s" s="3">
        <v>11</v>
      </c>
      <c r="D273" t="s" s="3">
        <v>12</v>
      </c>
      <c r="E273" t="s" s="3">
        <v>13</v>
      </c>
    </row>
    <row r="274">
      <c r="A274" t="s" s="10">
        <v>9</v>
      </c>
      <c r="B274" t="s" s="10">
        <v>27</v>
      </c>
      <c r="C274" t="s" s="10">
        <v>15</v>
      </c>
      <c r="D274" t="s" s="10">
        <v>40</v>
      </c>
      <c r="E274" t="s" s="10">
        <v>28</v>
      </c>
    </row>
    <row r="275" hidden="true">
      <c r="B275" s="0">
        <f>INDEX(B274:E274,MATCH(Scenarios!D633,A274:A274,0),1)</f>
      </c>
      <c r="C275" s="0">
        <f>INDEX(B274:E274,MATCH(Scenarios!D633,A274:A274,0),2)</f>
      </c>
      <c r="D275" s="0">
        <f>INDEX(B274:E274,MATCH(Scenarios!D633,A274:A274,0),3)</f>
      </c>
      <c r="E275" s="0">
        <f>INDEX(B274:E274,MATCH(Scenarios!D633,A274:A274,0),4)</f>
      </c>
    </row>
    <row r="276"/>
    <row r="277"/>
    <row r="278">
      <c r="A278" t="s" s="2">
        <v>123</v>
      </c>
    </row>
    <row r="279">
      <c r="A279" t="s" s="3">
        <v>9</v>
      </c>
      <c r="B279" t="s" s="3">
        <v>10</v>
      </c>
      <c r="C279" t="s" s="3">
        <v>11</v>
      </c>
      <c r="D279" t="s" s="3">
        <v>12</v>
      </c>
      <c r="E279" t="s" s="3">
        <v>13</v>
      </c>
    </row>
    <row r="280">
      <c r="A280" t="s" s="10">
        <v>9</v>
      </c>
      <c r="B280" t="s" s="10">
        <v>35</v>
      </c>
      <c r="C280" t="s" s="10">
        <v>15</v>
      </c>
      <c r="D280" t="s" s="10">
        <v>24</v>
      </c>
      <c r="E280" t="s" s="10">
        <v>28</v>
      </c>
    </row>
    <row r="281" hidden="true">
      <c r="B281" s="0">
        <f>INDEX(B280:E280,MATCH(Scenarios!D647,A280:A280,0),1)</f>
      </c>
      <c r="C281" s="0">
        <f>INDEX(B280:E280,MATCH(Scenarios!D647,A280:A280,0),2)</f>
      </c>
      <c r="D281" s="0">
        <f>INDEX(B280:E280,MATCH(Scenarios!D647,A280:A280,0),3)</f>
      </c>
      <c r="E281" s="0">
        <f>INDEX(B280:E280,MATCH(Scenarios!D647,A280:A280,0),4)</f>
      </c>
    </row>
    <row r="282"/>
    <row r="283"/>
    <row r="284">
      <c r="A284" t="s" s="2">
        <v>125</v>
      </c>
    </row>
    <row r="285">
      <c r="A285" t="s" s="3">
        <v>9</v>
      </c>
      <c r="B285" t="s" s="3">
        <v>10</v>
      </c>
      <c r="C285" t="s" s="3">
        <v>11</v>
      </c>
      <c r="D285" t="s" s="3">
        <v>12</v>
      </c>
      <c r="E285" t="s" s="3">
        <v>13</v>
      </c>
    </row>
    <row r="286">
      <c r="A286" t="s" s="10">
        <v>9</v>
      </c>
      <c r="B286" t="s" s="10">
        <v>35</v>
      </c>
      <c r="C286" t="s" s="10">
        <v>15</v>
      </c>
      <c r="D286" t="s" s="10">
        <v>24</v>
      </c>
      <c r="E286" t="s" s="10">
        <v>28</v>
      </c>
    </row>
    <row r="287" hidden="true">
      <c r="B287" s="0">
        <f>INDEX(B286:E286,MATCH(Scenarios!D661,A286:A286,0),1)</f>
      </c>
      <c r="C287" s="0">
        <f>INDEX(B286:E286,MATCH(Scenarios!D661,A286:A286,0),2)</f>
      </c>
      <c r="D287" s="0">
        <f>INDEX(B286:E286,MATCH(Scenarios!D661,A286:A286,0),3)</f>
      </c>
      <c r="E287" s="0">
        <f>INDEX(B286:E286,MATCH(Scenarios!D661,A286:A286,0),4)</f>
      </c>
    </row>
    <row r="288"/>
    <row r="289"/>
    <row r="290">
      <c r="A290" t="s" s="2">
        <v>127</v>
      </c>
    </row>
    <row r="291">
      <c r="A291" t="s" s="3">
        <v>9</v>
      </c>
      <c r="B291" t="s" s="3">
        <v>10</v>
      </c>
      <c r="C291" t="s" s="3">
        <v>11</v>
      </c>
      <c r="D291" t="s" s="3">
        <v>12</v>
      </c>
      <c r="E291" t="s" s="3">
        <v>13</v>
      </c>
    </row>
    <row r="292">
      <c r="A292" t="s" s="10">
        <v>9</v>
      </c>
      <c r="B292" t="s" s="10">
        <v>35</v>
      </c>
      <c r="C292" t="s" s="10">
        <v>15</v>
      </c>
      <c r="D292" t="s" s="10">
        <v>24</v>
      </c>
      <c r="E292" t="s" s="10">
        <v>28</v>
      </c>
    </row>
    <row r="293" hidden="true">
      <c r="B293" s="0">
        <f>INDEX(B292:E292,MATCH(Scenarios!D675,A292:A292,0),1)</f>
      </c>
      <c r="C293" s="0">
        <f>INDEX(B292:E292,MATCH(Scenarios!D675,A292:A292,0),2)</f>
      </c>
      <c r="D293" s="0">
        <f>INDEX(B292:E292,MATCH(Scenarios!D675,A292:A292,0),3)</f>
      </c>
      <c r="E293" s="0">
        <f>INDEX(B292:E292,MATCH(Scenarios!D675,A292:A292,0),4)</f>
      </c>
    </row>
    <row r="294"/>
    <row r="295"/>
    <row r="296">
      <c r="A296" t="s" s="2">
        <v>129</v>
      </c>
    </row>
    <row r="297">
      <c r="A297" t="s" s="3">
        <v>9</v>
      </c>
      <c r="B297" t="s" s="3">
        <v>10</v>
      </c>
      <c r="C297" t="s" s="3">
        <v>11</v>
      </c>
      <c r="D297" t="s" s="3">
        <v>12</v>
      </c>
      <c r="E297" t="s" s="3">
        <v>13</v>
      </c>
    </row>
    <row r="298">
      <c r="A298" t="s" s="10">
        <v>9</v>
      </c>
      <c r="B298" t="s" s="10">
        <v>35</v>
      </c>
      <c r="C298" t="s" s="10">
        <v>15</v>
      </c>
      <c r="D298" t="s" s="10">
        <v>24</v>
      </c>
      <c r="E298" t="s" s="10">
        <v>28</v>
      </c>
    </row>
    <row r="299" hidden="true">
      <c r="B299" s="0">
        <f>INDEX(B298:E298,MATCH(Scenarios!D689,A298:A298,0),1)</f>
      </c>
      <c r="C299" s="0">
        <f>INDEX(B298:E298,MATCH(Scenarios!D689,A298:A298,0),2)</f>
      </c>
      <c r="D299" s="0">
        <f>INDEX(B298:E298,MATCH(Scenarios!D689,A298:A298,0),3)</f>
      </c>
      <c r="E299" s="0">
        <f>INDEX(B298:E298,MATCH(Scenarios!D689,A298:A298,0),4)</f>
      </c>
    </row>
    <row r="300"/>
    <row r="301"/>
    <row r="302">
      <c r="A302" t="s" s="2">
        <v>131</v>
      </c>
    </row>
    <row r="303">
      <c r="A303" t="s" s="3">
        <v>9</v>
      </c>
      <c r="B303" t="s" s="3">
        <v>10</v>
      </c>
      <c r="C303" t="s" s="3">
        <v>11</v>
      </c>
      <c r="D303" t="s" s="3">
        <v>12</v>
      </c>
      <c r="E303" t="s" s="3">
        <v>13</v>
      </c>
    </row>
    <row r="304">
      <c r="A304" t="s" s="10">
        <v>9</v>
      </c>
      <c r="B304" t="s" s="10">
        <v>22</v>
      </c>
      <c r="C304" t="s" s="10">
        <v>15</v>
      </c>
      <c r="D304" t="s" s="10">
        <v>91</v>
      </c>
      <c r="E304" t="s" s="10">
        <v>28</v>
      </c>
    </row>
    <row r="305" hidden="true">
      <c r="B305" s="0">
        <f>INDEX(B304:E304,MATCH(Scenarios!D703,A304:A304,0),1)</f>
      </c>
      <c r="C305" s="0">
        <f>INDEX(B304:E304,MATCH(Scenarios!D703,A304:A304,0),2)</f>
      </c>
      <c r="D305" s="0">
        <f>INDEX(B304:E304,MATCH(Scenarios!D703,A304:A304,0),3)</f>
      </c>
      <c r="E305" s="0">
        <f>INDEX(B304:E304,MATCH(Scenarios!D703,A304:A304,0),4)</f>
      </c>
    </row>
    <row r="306"/>
    <row r="307"/>
    <row r="308">
      <c r="A308" t="s" s="2">
        <v>133</v>
      </c>
    </row>
    <row r="309">
      <c r="A309" t="s" s="3">
        <v>9</v>
      </c>
      <c r="B309" t="s" s="3">
        <v>10</v>
      </c>
      <c r="C309" t="s" s="3">
        <v>11</v>
      </c>
      <c r="D309" t="s" s="3">
        <v>12</v>
      </c>
      <c r="E309" t="s" s="3">
        <v>13</v>
      </c>
    </row>
    <row r="310">
      <c r="A310" t="s" s="10">
        <v>9</v>
      </c>
      <c r="B310" t="s" s="10">
        <v>22</v>
      </c>
      <c r="C310" t="s" s="10">
        <v>15</v>
      </c>
      <c r="D310" t="s" s="10">
        <v>91</v>
      </c>
      <c r="E310" t="s" s="10">
        <v>28</v>
      </c>
    </row>
    <row r="311" hidden="true">
      <c r="B311" s="0">
        <f>INDEX(B310:E310,MATCH(Scenarios!D717,A310:A310,0),1)</f>
      </c>
      <c r="C311" s="0">
        <f>INDEX(B310:E310,MATCH(Scenarios!D717,A310:A310,0),2)</f>
      </c>
      <c r="D311" s="0">
        <f>INDEX(B310:E310,MATCH(Scenarios!D717,A310:A310,0),3)</f>
      </c>
      <c r="E311" s="0">
        <f>INDEX(B310:E310,MATCH(Scenarios!D717,A310:A310,0),4)</f>
      </c>
    </row>
    <row r="312"/>
    <row r="313"/>
    <row r="314">
      <c r="A314" t="s" s="2">
        <v>135</v>
      </c>
    </row>
    <row r="315">
      <c r="A315" t="s" s="3">
        <v>9</v>
      </c>
      <c r="B315" t="s" s="3">
        <v>10</v>
      </c>
      <c r="C315" t="s" s="3">
        <v>11</v>
      </c>
      <c r="D315" t="s" s="3">
        <v>12</v>
      </c>
      <c r="E315" t="s" s="3">
        <v>13</v>
      </c>
    </row>
    <row r="316">
      <c r="A316" t="s" s="10">
        <v>9</v>
      </c>
      <c r="B316" t="s" s="10">
        <v>22</v>
      </c>
      <c r="C316" t="s" s="10">
        <v>15</v>
      </c>
      <c r="D316" t="s" s="10">
        <v>91</v>
      </c>
      <c r="E316" t="s" s="10">
        <v>28</v>
      </c>
    </row>
    <row r="317" hidden="true">
      <c r="B317" s="0">
        <f>INDEX(B316:E316,MATCH(Scenarios!D731,A316:A316,0),1)</f>
      </c>
      <c r="C317" s="0">
        <f>INDEX(B316:E316,MATCH(Scenarios!D731,A316:A316,0),2)</f>
      </c>
      <c r="D317" s="0">
        <f>INDEX(B316:E316,MATCH(Scenarios!D731,A316:A316,0),3)</f>
      </c>
      <c r="E317" s="0">
        <f>INDEX(B316:E316,MATCH(Scenarios!D731,A316:A316,0),4)</f>
      </c>
    </row>
    <row r="318"/>
    <row r="319"/>
    <row r="320">
      <c r="A320" t="s" s="2">
        <v>137</v>
      </c>
    </row>
    <row r="321">
      <c r="A321" t="s" s="3">
        <v>9</v>
      </c>
      <c r="B321" t="s" s="3">
        <v>10</v>
      </c>
      <c r="C321" t="s" s="3">
        <v>11</v>
      </c>
      <c r="D321" t="s" s="3">
        <v>12</v>
      </c>
      <c r="E321" t="s" s="3">
        <v>13</v>
      </c>
    </row>
    <row r="322">
      <c r="A322" t="s" s="10">
        <v>9</v>
      </c>
      <c r="B322" t="s" s="10">
        <v>22</v>
      </c>
      <c r="C322" t="s" s="10">
        <v>15</v>
      </c>
      <c r="D322" t="s" s="10">
        <v>91</v>
      </c>
      <c r="E322" t="s" s="10">
        <v>28</v>
      </c>
    </row>
    <row r="323" hidden="true">
      <c r="B323" s="0">
        <f>INDEX(B322:E322,MATCH(Scenarios!D745,A322:A322,0),1)</f>
      </c>
      <c r="C323" s="0">
        <f>INDEX(B322:E322,MATCH(Scenarios!D745,A322:A322,0),2)</f>
      </c>
      <c r="D323" s="0">
        <f>INDEX(B322:E322,MATCH(Scenarios!D745,A322:A322,0),3)</f>
      </c>
      <c r="E323" s="0">
        <f>INDEX(B322:E322,MATCH(Scenarios!D745,A322:A322,0),4)</f>
      </c>
    </row>
    <row r="324"/>
    <row r="325"/>
    <row r="326">
      <c r="A326" t="s" s="2">
        <v>139</v>
      </c>
    </row>
    <row r="327">
      <c r="A327" t="s" s="3">
        <v>9</v>
      </c>
      <c r="B327" t="s" s="3">
        <v>10</v>
      </c>
      <c r="C327" t="s" s="3">
        <v>11</v>
      </c>
      <c r="D327" t="s" s="3">
        <v>12</v>
      </c>
      <c r="E327" t="s" s="3">
        <v>13</v>
      </c>
    </row>
    <row r="328">
      <c r="A328" t="s" s="10">
        <v>9</v>
      </c>
      <c r="B328" t="s" s="10">
        <v>31</v>
      </c>
      <c r="C328" t="s" s="10">
        <v>15</v>
      </c>
      <c r="D328" t="s" s="10">
        <v>32</v>
      </c>
      <c r="E328" t="s" s="10">
        <v>28</v>
      </c>
    </row>
    <row r="329" hidden="true">
      <c r="B329" s="0">
        <f>INDEX(B328:E328,MATCH(Scenarios!D759,A328:A328,0),1)</f>
      </c>
      <c r="C329" s="0">
        <f>INDEX(B328:E328,MATCH(Scenarios!D759,A328:A328,0),2)</f>
      </c>
      <c r="D329" s="0">
        <f>INDEX(B328:E328,MATCH(Scenarios!D759,A328:A328,0),3)</f>
      </c>
      <c r="E329" s="0">
        <f>INDEX(B328:E328,MATCH(Scenarios!D759,A328:A328,0),4)</f>
      </c>
    </row>
    <row r="330"/>
    <row r="331"/>
    <row r="332">
      <c r="A332" t="s" s="2">
        <v>141</v>
      </c>
    </row>
    <row r="333">
      <c r="A333" t="s" s="3">
        <v>9</v>
      </c>
      <c r="B333" t="s" s="3">
        <v>10</v>
      </c>
      <c r="C333" t="s" s="3">
        <v>11</v>
      </c>
      <c r="D333" t="s" s="3">
        <v>12</v>
      </c>
      <c r="E333" t="s" s="3">
        <v>13</v>
      </c>
    </row>
    <row r="334">
      <c r="A334" t="s" s="10">
        <v>9</v>
      </c>
      <c r="B334" t="s" s="10">
        <v>31</v>
      </c>
      <c r="C334" t="s" s="10">
        <v>15</v>
      </c>
      <c r="D334" t="s" s="10">
        <v>32</v>
      </c>
      <c r="E334" t="s" s="10">
        <v>28</v>
      </c>
    </row>
    <row r="335" hidden="true">
      <c r="B335" s="0">
        <f>INDEX(B334:E334,MATCH(Scenarios!D773,A334:A334,0),1)</f>
      </c>
      <c r="C335" s="0">
        <f>INDEX(B334:E334,MATCH(Scenarios!D773,A334:A334,0),2)</f>
      </c>
      <c r="D335" s="0">
        <f>INDEX(B334:E334,MATCH(Scenarios!D773,A334:A334,0),3)</f>
      </c>
      <c r="E335" s="0">
        <f>INDEX(B334:E334,MATCH(Scenarios!D773,A334:A334,0),4)</f>
      </c>
    </row>
    <row r="336"/>
    <row r="337"/>
    <row r="338">
      <c r="A338" t="s" s="2">
        <v>143</v>
      </c>
    </row>
    <row r="339">
      <c r="A339" t="s" s="3">
        <v>9</v>
      </c>
      <c r="B339" t="s" s="3">
        <v>10</v>
      </c>
      <c r="C339" t="s" s="3">
        <v>11</v>
      </c>
      <c r="D339" t="s" s="3">
        <v>12</v>
      </c>
      <c r="E339" t="s" s="3">
        <v>13</v>
      </c>
    </row>
    <row r="340">
      <c r="A340" t="s" s="10">
        <v>9</v>
      </c>
      <c r="B340" t="s" s="10">
        <v>31</v>
      </c>
      <c r="C340" t="s" s="10">
        <v>15</v>
      </c>
      <c r="D340" t="s" s="10">
        <v>32</v>
      </c>
      <c r="E340" t="s" s="10">
        <v>28</v>
      </c>
    </row>
    <row r="341" hidden="true">
      <c r="B341" s="0">
        <f>INDEX(B340:E340,MATCH(Scenarios!D787,A340:A340,0),1)</f>
      </c>
      <c r="C341" s="0">
        <f>INDEX(B340:E340,MATCH(Scenarios!D787,A340:A340,0),2)</f>
      </c>
      <c r="D341" s="0">
        <f>INDEX(B340:E340,MATCH(Scenarios!D787,A340:A340,0),3)</f>
      </c>
      <c r="E341" s="0">
        <f>INDEX(B340:E340,MATCH(Scenarios!D787,A340:A340,0),4)</f>
      </c>
    </row>
    <row r="342"/>
    <row r="343"/>
    <row r="344">
      <c r="A344" t="s" s="2">
        <v>145</v>
      </c>
    </row>
    <row r="345">
      <c r="A345" t="s" s="3">
        <v>9</v>
      </c>
      <c r="B345" t="s" s="3">
        <v>10</v>
      </c>
      <c r="C345" t="s" s="3">
        <v>11</v>
      </c>
      <c r="D345" t="s" s="3">
        <v>12</v>
      </c>
      <c r="E345" t="s" s="3">
        <v>13</v>
      </c>
    </row>
    <row r="346">
      <c r="A346" t="s" s="10">
        <v>9</v>
      </c>
      <c r="B346" t="s" s="10">
        <v>31</v>
      </c>
      <c r="C346" t="s" s="10">
        <v>15</v>
      </c>
      <c r="D346" t="s" s="10">
        <v>32</v>
      </c>
      <c r="E346" t="s" s="10">
        <v>28</v>
      </c>
    </row>
    <row r="347" hidden="true">
      <c r="B347" s="0">
        <f>INDEX(B346:E346,MATCH(Scenarios!D801,A346:A346,0),1)</f>
      </c>
      <c r="C347" s="0">
        <f>INDEX(B346:E346,MATCH(Scenarios!D801,A346:A346,0),2)</f>
      </c>
      <c r="D347" s="0">
        <f>INDEX(B346:E346,MATCH(Scenarios!D801,A346:A346,0),3)</f>
      </c>
      <c r="E347" s="0">
        <f>INDEX(B346:E346,MATCH(Scenarios!D801,A346:A346,0),4)</f>
      </c>
    </row>
    <row r="348"/>
    <row r="349"/>
    <row r="350">
      <c r="A350" t="s" s="2">
        <v>147</v>
      </c>
    </row>
    <row r="351">
      <c r="A351" t="s" s="3">
        <v>9</v>
      </c>
      <c r="B351" t="s" s="3">
        <v>10</v>
      </c>
      <c r="C351" t="s" s="3">
        <v>11</v>
      </c>
      <c r="D351" t="s" s="3">
        <v>12</v>
      </c>
      <c r="E351" t="s" s="3">
        <v>13</v>
      </c>
    </row>
    <row r="352">
      <c r="A352" t="s" s="10">
        <v>9</v>
      </c>
      <c r="B352" t="s" s="10">
        <v>14</v>
      </c>
      <c r="C352" t="s" s="10">
        <v>15</v>
      </c>
      <c r="D352" t="s" s="10">
        <v>24</v>
      </c>
      <c r="E352" t="s" s="10">
        <v>37</v>
      </c>
    </row>
    <row r="353" hidden="true">
      <c r="B353" s="0">
        <f>INDEX(B352:E352,MATCH(Scenarios!D815,A352:A352,0),1)</f>
      </c>
      <c r="C353" s="0">
        <f>INDEX(B352:E352,MATCH(Scenarios!D815,A352:A352,0),2)</f>
      </c>
      <c r="D353" s="0">
        <f>INDEX(B352:E352,MATCH(Scenarios!D815,A352:A352,0),3)</f>
      </c>
      <c r="E353" s="0">
        <f>INDEX(B352:E352,MATCH(Scenarios!D815,A352:A352,0),4)</f>
      </c>
    </row>
    <row r="354"/>
    <row r="355"/>
    <row r="356">
      <c r="A356" t="s" s="2">
        <v>149</v>
      </c>
    </row>
    <row r="357">
      <c r="A357" t="s" s="3">
        <v>9</v>
      </c>
      <c r="B357" t="s" s="3">
        <v>10</v>
      </c>
      <c r="C357" t="s" s="3">
        <v>11</v>
      </c>
      <c r="D357" t="s" s="3">
        <v>12</v>
      </c>
      <c r="E357" t="s" s="3">
        <v>13</v>
      </c>
    </row>
    <row r="358">
      <c r="A358" t="s" s="10">
        <v>9</v>
      </c>
      <c r="B358" t="s" s="10">
        <v>14</v>
      </c>
      <c r="C358" t="s" s="10">
        <v>15</v>
      </c>
      <c r="D358" t="s" s="10">
        <v>24</v>
      </c>
      <c r="E358" t="s" s="10">
        <v>37</v>
      </c>
    </row>
    <row r="359" hidden="true">
      <c r="B359" s="0">
        <f>INDEX(B358:E358,MATCH(Scenarios!D829,A358:A358,0),1)</f>
      </c>
      <c r="C359" s="0">
        <f>INDEX(B358:E358,MATCH(Scenarios!D829,A358:A358,0),2)</f>
      </c>
      <c r="D359" s="0">
        <f>INDEX(B358:E358,MATCH(Scenarios!D829,A358:A358,0),3)</f>
      </c>
      <c r="E359" s="0">
        <f>INDEX(B358:E358,MATCH(Scenarios!D829,A358:A358,0),4)</f>
      </c>
    </row>
    <row r="360"/>
    <row r="361"/>
    <row r="362">
      <c r="A362" t="s" s="2">
        <v>151</v>
      </c>
    </row>
    <row r="363">
      <c r="A363" t="s" s="3">
        <v>9</v>
      </c>
      <c r="B363" t="s" s="3">
        <v>10</v>
      </c>
      <c r="C363" t="s" s="3">
        <v>11</v>
      </c>
      <c r="D363" t="s" s="3">
        <v>12</v>
      </c>
      <c r="E363" t="s" s="3">
        <v>13</v>
      </c>
    </row>
    <row r="364">
      <c r="A364" t="s" s="10">
        <v>9</v>
      </c>
      <c r="B364" t="s" s="10">
        <v>14</v>
      </c>
      <c r="C364" t="s" s="10">
        <v>15</v>
      </c>
      <c r="D364" t="s" s="10">
        <v>24</v>
      </c>
      <c r="E364" t="s" s="10">
        <v>37</v>
      </c>
    </row>
    <row r="365" hidden="true">
      <c r="B365" s="0">
        <f>INDEX(B364:E364,MATCH(Scenarios!D843,A364:A364,0),1)</f>
      </c>
      <c r="C365" s="0">
        <f>INDEX(B364:E364,MATCH(Scenarios!D843,A364:A364,0),2)</f>
      </c>
      <c r="D365" s="0">
        <f>INDEX(B364:E364,MATCH(Scenarios!D843,A364:A364,0),3)</f>
      </c>
      <c r="E365" s="0">
        <f>INDEX(B364:E364,MATCH(Scenarios!D843,A364:A364,0),4)</f>
      </c>
    </row>
    <row r="366"/>
    <row r="367"/>
    <row r="368">
      <c r="A368" t="s" s="2">
        <v>153</v>
      </c>
    </row>
    <row r="369">
      <c r="A369" t="s" s="3">
        <v>9</v>
      </c>
      <c r="B369" t="s" s="3">
        <v>10</v>
      </c>
      <c r="C369" t="s" s="3">
        <v>11</v>
      </c>
      <c r="D369" t="s" s="3">
        <v>12</v>
      </c>
      <c r="E369" t="s" s="3">
        <v>13</v>
      </c>
    </row>
    <row r="370">
      <c r="A370" t="s" s="10">
        <v>9</v>
      </c>
      <c r="B370" t="s" s="10">
        <v>14</v>
      </c>
      <c r="C370" t="s" s="10">
        <v>15</v>
      </c>
      <c r="D370" t="s" s="10">
        <v>24</v>
      </c>
      <c r="E370" t="s" s="10">
        <v>37</v>
      </c>
    </row>
    <row r="371" hidden="true">
      <c r="B371" s="0">
        <f>INDEX(B370:E370,MATCH(Scenarios!D857,A370:A370,0),1)</f>
      </c>
      <c r="C371" s="0">
        <f>INDEX(B370:E370,MATCH(Scenarios!D857,A370:A370,0),2)</f>
      </c>
      <c r="D371" s="0">
        <f>INDEX(B370:E370,MATCH(Scenarios!D857,A370:A370,0),3)</f>
      </c>
      <c r="E371" s="0">
        <f>INDEX(B370:E370,MATCH(Scenarios!D857,A370:A370,0),4)</f>
      </c>
    </row>
    <row r="372"/>
    <row r="373"/>
    <row r="374">
      <c r="A374" t="s" s="2">
        <v>155</v>
      </c>
    </row>
    <row r="375">
      <c r="A375" t="s" s="3">
        <v>9</v>
      </c>
      <c r="B375" t="s" s="3">
        <v>10</v>
      </c>
      <c r="C375" t="s" s="3">
        <v>11</v>
      </c>
      <c r="D375" t="s" s="3">
        <v>12</v>
      </c>
      <c r="E375" t="s" s="3">
        <v>13</v>
      </c>
    </row>
    <row r="376">
      <c r="A376" t="s" s="10">
        <v>9</v>
      </c>
      <c r="B376" t="s" s="10">
        <v>27</v>
      </c>
      <c r="C376" t="s" s="10">
        <v>15</v>
      </c>
      <c r="D376" t="s" s="10">
        <v>91</v>
      </c>
      <c r="E376" t="s" s="10">
        <v>37</v>
      </c>
    </row>
    <row r="377" hidden="true">
      <c r="B377" s="0">
        <f>INDEX(B376:E376,MATCH(Scenarios!D871,A376:A376,0),1)</f>
      </c>
      <c r="C377" s="0">
        <f>INDEX(B376:E376,MATCH(Scenarios!D871,A376:A376,0),2)</f>
      </c>
      <c r="D377" s="0">
        <f>INDEX(B376:E376,MATCH(Scenarios!D871,A376:A376,0),3)</f>
      </c>
      <c r="E377" s="0">
        <f>INDEX(B376:E376,MATCH(Scenarios!D871,A376:A376,0),4)</f>
      </c>
    </row>
    <row r="378"/>
    <row r="379"/>
    <row r="380">
      <c r="A380" t="s" s="2">
        <v>157</v>
      </c>
    </row>
    <row r="381">
      <c r="A381" t="s" s="3">
        <v>9</v>
      </c>
      <c r="B381" t="s" s="3">
        <v>10</v>
      </c>
      <c r="C381" t="s" s="3">
        <v>11</v>
      </c>
      <c r="D381" t="s" s="3">
        <v>12</v>
      </c>
      <c r="E381" t="s" s="3">
        <v>13</v>
      </c>
    </row>
    <row r="382">
      <c r="A382" t="s" s="10">
        <v>9</v>
      </c>
      <c r="B382" t="s" s="10">
        <v>27</v>
      </c>
      <c r="C382" t="s" s="10">
        <v>15</v>
      </c>
      <c r="D382" t="s" s="10">
        <v>91</v>
      </c>
      <c r="E382" t="s" s="10">
        <v>37</v>
      </c>
    </row>
    <row r="383" hidden="true">
      <c r="B383" s="0">
        <f>INDEX(B382:E382,MATCH(Scenarios!D885,A382:A382,0),1)</f>
      </c>
      <c r="C383" s="0">
        <f>INDEX(B382:E382,MATCH(Scenarios!D885,A382:A382,0),2)</f>
      </c>
      <c r="D383" s="0">
        <f>INDEX(B382:E382,MATCH(Scenarios!D885,A382:A382,0),3)</f>
      </c>
      <c r="E383" s="0">
        <f>INDEX(B382:E382,MATCH(Scenarios!D885,A382:A382,0),4)</f>
      </c>
    </row>
    <row r="384"/>
    <row r="385"/>
    <row r="386">
      <c r="A386" t="s" s="2">
        <v>159</v>
      </c>
    </row>
    <row r="387">
      <c r="A387" t="s" s="3">
        <v>9</v>
      </c>
      <c r="B387" t="s" s="3">
        <v>10</v>
      </c>
      <c r="C387" t="s" s="3">
        <v>11</v>
      </c>
      <c r="D387" t="s" s="3">
        <v>12</v>
      </c>
      <c r="E387" t="s" s="3">
        <v>13</v>
      </c>
    </row>
    <row r="388">
      <c r="A388" t="s" s="10">
        <v>9</v>
      </c>
      <c r="B388" t="s" s="10">
        <v>27</v>
      </c>
      <c r="C388" t="s" s="10">
        <v>15</v>
      </c>
      <c r="D388" t="s" s="10">
        <v>91</v>
      </c>
      <c r="E388" t="s" s="10">
        <v>37</v>
      </c>
    </row>
    <row r="389" hidden="true">
      <c r="B389" s="0">
        <f>INDEX(B388:E388,MATCH(Scenarios!D899,A388:A388,0),1)</f>
      </c>
      <c r="C389" s="0">
        <f>INDEX(B388:E388,MATCH(Scenarios!D899,A388:A388,0),2)</f>
      </c>
      <c r="D389" s="0">
        <f>INDEX(B388:E388,MATCH(Scenarios!D899,A388:A388,0),3)</f>
      </c>
      <c r="E389" s="0">
        <f>INDEX(B388:E388,MATCH(Scenarios!D899,A388:A388,0),4)</f>
      </c>
    </row>
    <row r="390"/>
    <row r="391"/>
    <row r="392">
      <c r="A392" t="s" s="2">
        <v>161</v>
      </c>
    </row>
    <row r="393">
      <c r="A393" t="s" s="3">
        <v>9</v>
      </c>
      <c r="B393" t="s" s="3">
        <v>10</v>
      </c>
      <c r="C393" t="s" s="3">
        <v>11</v>
      </c>
      <c r="D393" t="s" s="3">
        <v>12</v>
      </c>
      <c r="E393" t="s" s="3">
        <v>13</v>
      </c>
    </row>
    <row r="394">
      <c r="A394" t="s" s="10">
        <v>9</v>
      </c>
      <c r="B394" t="s" s="10">
        <v>27</v>
      </c>
      <c r="C394" t="s" s="10">
        <v>15</v>
      </c>
      <c r="D394" t="s" s="10">
        <v>91</v>
      </c>
      <c r="E394" t="s" s="10">
        <v>37</v>
      </c>
    </row>
    <row r="395" hidden="true">
      <c r="B395" s="0">
        <f>INDEX(B394:E394,MATCH(Scenarios!D913,A394:A394,0),1)</f>
      </c>
      <c r="C395" s="0">
        <f>INDEX(B394:E394,MATCH(Scenarios!D913,A394:A394,0),2)</f>
      </c>
      <c r="D395" s="0">
        <f>INDEX(B394:E394,MATCH(Scenarios!D913,A394:A394,0),3)</f>
      </c>
      <c r="E395" s="0">
        <f>INDEX(B394:E394,MATCH(Scenarios!D913,A394:A394,0),4)</f>
      </c>
    </row>
    <row r="396"/>
    <row r="397"/>
    <row r="398">
      <c r="A398" t="s" s="2">
        <v>163</v>
      </c>
    </row>
    <row r="399">
      <c r="A399" t="s" s="3">
        <v>9</v>
      </c>
      <c r="B399" t="s" s="3">
        <v>10</v>
      </c>
      <c r="C399" t="s" s="3">
        <v>11</v>
      </c>
      <c r="D399" t="s" s="3">
        <v>12</v>
      </c>
      <c r="E399" t="s" s="3">
        <v>13</v>
      </c>
    </row>
    <row r="400">
      <c r="A400" t="s" s="10">
        <v>9</v>
      </c>
      <c r="B400" t="s" s="10">
        <v>35</v>
      </c>
      <c r="C400" t="s" s="10">
        <v>15</v>
      </c>
      <c r="D400" t="s" s="10">
        <v>36</v>
      </c>
      <c r="E400" t="s" s="10">
        <v>37</v>
      </c>
    </row>
    <row r="401" hidden="true">
      <c r="B401" s="0">
        <f>INDEX(B400:E400,MATCH(Scenarios!D927,A400:A400,0),1)</f>
      </c>
      <c r="C401" s="0">
        <f>INDEX(B400:E400,MATCH(Scenarios!D927,A400:A400,0),2)</f>
      </c>
      <c r="D401" s="0">
        <f>INDEX(B400:E400,MATCH(Scenarios!D927,A400:A400,0),3)</f>
      </c>
      <c r="E401" s="0">
        <f>INDEX(B400:E400,MATCH(Scenarios!D927,A400:A400,0),4)</f>
      </c>
    </row>
    <row r="402"/>
    <row r="403"/>
    <row r="404">
      <c r="A404" t="s" s="2">
        <v>165</v>
      </c>
    </row>
    <row r="405">
      <c r="A405" t="s" s="3">
        <v>9</v>
      </c>
      <c r="B405" t="s" s="3">
        <v>10</v>
      </c>
      <c r="C405" t="s" s="3">
        <v>11</v>
      </c>
      <c r="D405" t="s" s="3">
        <v>12</v>
      </c>
      <c r="E405" t="s" s="3">
        <v>13</v>
      </c>
    </row>
    <row r="406">
      <c r="A406" t="s" s="10">
        <v>9</v>
      </c>
      <c r="B406" t="s" s="10">
        <v>35</v>
      </c>
      <c r="C406" t="s" s="10">
        <v>15</v>
      </c>
      <c r="D406" t="s" s="10">
        <v>36</v>
      </c>
      <c r="E406" t="s" s="10">
        <v>37</v>
      </c>
    </row>
    <row r="407" hidden="true">
      <c r="B407" s="0">
        <f>INDEX(B406:E406,MATCH(Scenarios!D941,A406:A406,0),1)</f>
      </c>
      <c r="C407" s="0">
        <f>INDEX(B406:E406,MATCH(Scenarios!D941,A406:A406,0),2)</f>
      </c>
      <c r="D407" s="0">
        <f>INDEX(B406:E406,MATCH(Scenarios!D941,A406:A406,0),3)</f>
      </c>
      <c r="E407" s="0">
        <f>INDEX(B406:E406,MATCH(Scenarios!D941,A406:A406,0),4)</f>
      </c>
    </row>
    <row r="408"/>
    <row r="409"/>
    <row r="410">
      <c r="A410" t="s" s="2">
        <v>167</v>
      </c>
    </row>
    <row r="411">
      <c r="A411" t="s" s="3">
        <v>9</v>
      </c>
      <c r="B411" t="s" s="3">
        <v>10</v>
      </c>
      <c r="C411" t="s" s="3">
        <v>11</v>
      </c>
      <c r="D411" t="s" s="3">
        <v>12</v>
      </c>
      <c r="E411" t="s" s="3">
        <v>13</v>
      </c>
    </row>
    <row r="412">
      <c r="A412" t="s" s="10">
        <v>9</v>
      </c>
      <c r="B412" t="s" s="10">
        <v>35</v>
      </c>
      <c r="C412" t="s" s="10">
        <v>15</v>
      </c>
      <c r="D412" t="s" s="10">
        <v>36</v>
      </c>
      <c r="E412" t="s" s="10">
        <v>37</v>
      </c>
    </row>
    <row r="413" hidden="true">
      <c r="B413" s="0">
        <f>INDEX(B412:E412,MATCH(Scenarios!D955,A412:A412,0),1)</f>
      </c>
      <c r="C413" s="0">
        <f>INDEX(B412:E412,MATCH(Scenarios!D955,A412:A412,0),2)</f>
      </c>
      <c r="D413" s="0">
        <f>INDEX(B412:E412,MATCH(Scenarios!D955,A412:A412,0),3)</f>
      </c>
      <c r="E413" s="0">
        <f>INDEX(B412:E412,MATCH(Scenarios!D955,A412:A412,0),4)</f>
      </c>
    </row>
    <row r="414"/>
    <row r="415"/>
    <row r="416">
      <c r="A416" t="s" s="2">
        <v>169</v>
      </c>
    </row>
    <row r="417">
      <c r="A417" t="s" s="3">
        <v>9</v>
      </c>
      <c r="B417" t="s" s="3">
        <v>10</v>
      </c>
      <c r="C417" t="s" s="3">
        <v>11</v>
      </c>
      <c r="D417" t="s" s="3">
        <v>12</v>
      </c>
      <c r="E417" t="s" s="3">
        <v>13</v>
      </c>
    </row>
    <row r="418">
      <c r="A418" t="s" s="10">
        <v>9</v>
      </c>
      <c r="B418" t="s" s="10">
        <v>35</v>
      </c>
      <c r="C418" t="s" s="10">
        <v>15</v>
      </c>
      <c r="D418" t="s" s="10">
        <v>36</v>
      </c>
      <c r="E418" t="s" s="10">
        <v>37</v>
      </c>
    </row>
    <row r="419" hidden="true">
      <c r="B419" s="0">
        <f>INDEX(B418:E418,MATCH(Scenarios!D969,A418:A418,0),1)</f>
      </c>
      <c r="C419" s="0">
        <f>INDEX(B418:E418,MATCH(Scenarios!D969,A418:A418,0),2)</f>
      </c>
      <c r="D419" s="0">
        <f>INDEX(B418:E418,MATCH(Scenarios!D969,A418:A418,0),3)</f>
      </c>
      <c r="E419" s="0">
        <f>INDEX(B418:E418,MATCH(Scenarios!D969,A418:A418,0),4)</f>
      </c>
    </row>
    <row r="420"/>
    <row r="421"/>
    <row r="422">
      <c r="A422" t="s" s="2">
        <v>171</v>
      </c>
    </row>
    <row r="423">
      <c r="A423" t="s" s="3">
        <v>9</v>
      </c>
      <c r="B423" t="s" s="3">
        <v>10</v>
      </c>
      <c r="C423" t="s" s="3">
        <v>11</v>
      </c>
      <c r="D423" t="s" s="3">
        <v>12</v>
      </c>
      <c r="E423" t="s" s="3">
        <v>13</v>
      </c>
    </row>
    <row r="424">
      <c r="A424" t="s" s="10">
        <v>9</v>
      </c>
      <c r="B424" t="s" s="10">
        <v>22</v>
      </c>
      <c r="C424" t="s" s="10">
        <v>15</v>
      </c>
      <c r="D424" t="s" s="10">
        <v>172</v>
      </c>
      <c r="E424" t="s" s="10">
        <v>37</v>
      </c>
    </row>
    <row r="425" hidden="true">
      <c r="B425" s="0">
        <f>INDEX(B424:E424,MATCH(Scenarios!D983,A424:A424,0),1)</f>
      </c>
      <c r="C425" s="0">
        <f>INDEX(B424:E424,MATCH(Scenarios!D983,A424:A424,0),2)</f>
      </c>
      <c r="D425" s="0">
        <f>INDEX(B424:E424,MATCH(Scenarios!D983,A424:A424,0),3)</f>
      </c>
      <c r="E425" s="0">
        <f>INDEX(B424:E424,MATCH(Scenarios!D983,A424:A424,0),4)</f>
      </c>
    </row>
    <row r="426"/>
    <row r="427"/>
    <row r="428">
      <c r="A428" t="s" s="2">
        <v>174</v>
      </c>
    </row>
    <row r="429">
      <c r="A429" t="s" s="3">
        <v>9</v>
      </c>
      <c r="B429" t="s" s="3">
        <v>10</v>
      </c>
      <c r="C429" t="s" s="3">
        <v>11</v>
      </c>
      <c r="D429" t="s" s="3">
        <v>12</v>
      </c>
      <c r="E429" t="s" s="3">
        <v>13</v>
      </c>
    </row>
    <row r="430">
      <c r="A430" t="s" s="10">
        <v>9</v>
      </c>
      <c r="B430" t="s" s="10">
        <v>22</v>
      </c>
      <c r="C430" t="s" s="10">
        <v>15</v>
      </c>
      <c r="D430" t="s" s="10">
        <v>172</v>
      </c>
      <c r="E430" t="s" s="10">
        <v>37</v>
      </c>
    </row>
    <row r="431" hidden="true">
      <c r="B431" s="0">
        <f>INDEX(B430:E430,MATCH(Scenarios!D997,A430:A430,0),1)</f>
      </c>
      <c r="C431" s="0">
        <f>INDEX(B430:E430,MATCH(Scenarios!D997,A430:A430,0),2)</f>
      </c>
      <c r="D431" s="0">
        <f>INDEX(B430:E430,MATCH(Scenarios!D997,A430:A430,0),3)</f>
      </c>
      <c r="E431" s="0">
        <f>INDEX(B430:E430,MATCH(Scenarios!D997,A430:A430,0),4)</f>
      </c>
    </row>
    <row r="432"/>
    <row r="433"/>
    <row r="434">
      <c r="A434" t="s" s="2">
        <v>176</v>
      </c>
    </row>
    <row r="435">
      <c r="A435" t="s" s="3">
        <v>9</v>
      </c>
      <c r="B435" t="s" s="3">
        <v>10</v>
      </c>
      <c r="C435" t="s" s="3">
        <v>11</v>
      </c>
      <c r="D435" t="s" s="3">
        <v>12</v>
      </c>
      <c r="E435" t="s" s="3">
        <v>13</v>
      </c>
    </row>
    <row r="436">
      <c r="A436" t="s" s="10">
        <v>9</v>
      </c>
      <c r="B436" t="s" s="10">
        <v>22</v>
      </c>
      <c r="C436" t="s" s="10">
        <v>15</v>
      </c>
      <c r="D436" t="s" s="10">
        <v>172</v>
      </c>
      <c r="E436" t="s" s="10">
        <v>37</v>
      </c>
    </row>
    <row r="437" hidden="true">
      <c r="B437" s="0">
        <f>INDEX(B436:E436,MATCH(Scenarios!D1011,A436:A436,0),1)</f>
      </c>
      <c r="C437" s="0">
        <f>INDEX(B436:E436,MATCH(Scenarios!D1011,A436:A436,0),2)</f>
      </c>
      <c r="D437" s="0">
        <f>INDEX(B436:E436,MATCH(Scenarios!D1011,A436:A436,0),3)</f>
      </c>
      <c r="E437" s="0">
        <f>INDEX(B436:E436,MATCH(Scenarios!D1011,A436:A436,0),4)</f>
      </c>
    </row>
    <row r="438"/>
    <row r="439"/>
    <row r="440">
      <c r="A440" t="s" s="2">
        <v>178</v>
      </c>
    </row>
    <row r="441">
      <c r="A441" t="s" s="3">
        <v>9</v>
      </c>
      <c r="B441" t="s" s="3">
        <v>10</v>
      </c>
      <c r="C441" t="s" s="3">
        <v>11</v>
      </c>
      <c r="D441" t="s" s="3">
        <v>12</v>
      </c>
      <c r="E441" t="s" s="3">
        <v>13</v>
      </c>
    </row>
    <row r="442">
      <c r="A442" t="s" s="10">
        <v>9</v>
      </c>
      <c r="B442" t="s" s="10">
        <v>22</v>
      </c>
      <c r="C442" t="s" s="10">
        <v>15</v>
      </c>
      <c r="D442" t="s" s="10">
        <v>172</v>
      </c>
      <c r="E442" t="s" s="10">
        <v>37</v>
      </c>
    </row>
    <row r="443" hidden="true">
      <c r="B443" s="0">
        <f>INDEX(B442:E442,MATCH(Scenarios!D1025,A442:A442,0),1)</f>
      </c>
      <c r="C443" s="0">
        <f>INDEX(B442:E442,MATCH(Scenarios!D1025,A442:A442,0),2)</f>
      </c>
      <c r="D443" s="0">
        <f>INDEX(B442:E442,MATCH(Scenarios!D1025,A442:A442,0),3)</f>
      </c>
      <c r="E443" s="0">
        <f>INDEX(B442:E442,MATCH(Scenarios!D1025,A442:A442,0),4)</f>
      </c>
    </row>
    <row r="444"/>
    <row r="445"/>
    <row r="446">
      <c r="A446" t="s" s="2">
        <v>180</v>
      </c>
    </row>
    <row r="447">
      <c r="A447" t="s" s="3">
        <v>9</v>
      </c>
      <c r="B447" t="s" s="3">
        <v>10</v>
      </c>
      <c r="C447" t="s" s="3">
        <v>11</v>
      </c>
      <c r="D447" t="s" s="3">
        <v>12</v>
      </c>
      <c r="E447" t="s" s="3">
        <v>13</v>
      </c>
    </row>
    <row r="448">
      <c r="A448" t="s" s="10">
        <v>9</v>
      </c>
      <c r="B448" t="s" s="10">
        <v>31</v>
      </c>
      <c r="C448" t="s" s="10">
        <v>15</v>
      </c>
      <c r="D448" t="s" s="10">
        <v>16</v>
      </c>
      <c r="E448" t="s" s="10">
        <v>37</v>
      </c>
    </row>
    <row r="449" hidden="true">
      <c r="B449" s="0">
        <f>INDEX(B448:E448,MATCH(Scenarios!D1039,A448:A448,0),1)</f>
      </c>
      <c r="C449" s="0">
        <f>INDEX(B448:E448,MATCH(Scenarios!D1039,A448:A448,0),2)</f>
      </c>
      <c r="D449" s="0">
        <f>INDEX(B448:E448,MATCH(Scenarios!D1039,A448:A448,0),3)</f>
      </c>
      <c r="E449" s="0">
        <f>INDEX(B448:E448,MATCH(Scenarios!D1039,A448:A448,0),4)</f>
      </c>
    </row>
    <row r="450"/>
    <row r="451"/>
    <row r="452">
      <c r="A452" t="s" s="2">
        <v>182</v>
      </c>
    </row>
    <row r="453">
      <c r="A453" t="s" s="3">
        <v>9</v>
      </c>
      <c r="B453" t="s" s="3">
        <v>10</v>
      </c>
      <c r="C453" t="s" s="3">
        <v>11</v>
      </c>
      <c r="D453" t="s" s="3">
        <v>12</v>
      </c>
      <c r="E453" t="s" s="3">
        <v>13</v>
      </c>
    </row>
    <row r="454">
      <c r="A454" t="s" s="10">
        <v>9</v>
      </c>
      <c r="B454" t="s" s="10">
        <v>31</v>
      </c>
      <c r="C454" t="s" s="10">
        <v>15</v>
      </c>
      <c r="D454" t="s" s="10">
        <v>16</v>
      </c>
      <c r="E454" t="s" s="10">
        <v>37</v>
      </c>
    </row>
    <row r="455" hidden="true">
      <c r="B455" s="0">
        <f>INDEX(B454:E454,MATCH(Scenarios!D1053,A454:A454,0),1)</f>
      </c>
      <c r="C455" s="0">
        <f>INDEX(B454:E454,MATCH(Scenarios!D1053,A454:A454,0),2)</f>
      </c>
      <c r="D455" s="0">
        <f>INDEX(B454:E454,MATCH(Scenarios!D1053,A454:A454,0),3)</f>
      </c>
      <c r="E455" s="0">
        <f>INDEX(B454:E454,MATCH(Scenarios!D1053,A454:A454,0),4)</f>
      </c>
    </row>
    <row r="456"/>
    <row r="457"/>
    <row r="458">
      <c r="A458" t="s" s="2">
        <v>184</v>
      </c>
    </row>
    <row r="459">
      <c r="A459" t="s" s="3">
        <v>9</v>
      </c>
      <c r="B459" t="s" s="3">
        <v>10</v>
      </c>
      <c r="C459" t="s" s="3">
        <v>11</v>
      </c>
      <c r="D459" t="s" s="3">
        <v>12</v>
      </c>
      <c r="E459" t="s" s="3">
        <v>13</v>
      </c>
    </row>
    <row r="460">
      <c r="A460" t="s" s="10">
        <v>9</v>
      </c>
      <c r="B460" t="s" s="10">
        <v>31</v>
      </c>
      <c r="C460" t="s" s="10">
        <v>15</v>
      </c>
      <c r="D460" t="s" s="10">
        <v>16</v>
      </c>
      <c r="E460" t="s" s="10">
        <v>37</v>
      </c>
    </row>
    <row r="461" hidden="true">
      <c r="B461" s="0">
        <f>INDEX(B460:E460,MATCH(Scenarios!D1067,A460:A460,0),1)</f>
      </c>
      <c r="C461" s="0">
        <f>INDEX(B460:E460,MATCH(Scenarios!D1067,A460:A460,0),2)</f>
      </c>
      <c r="D461" s="0">
        <f>INDEX(B460:E460,MATCH(Scenarios!D1067,A460:A460,0),3)</f>
      </c>
      <c r="E461" s="0">
        <f>INDEX(B460:E460,MATCH(Scenarios!D1067,A460:A460,0),4)</f>
      </c>
    </row>
    <row r="462"/>
    <row r="463"/>
    <row r="464">
      <c r="A464" t="s" s="2">
        <v>186</v>
      </c>
    </row>
    <row r="465">
      <c r="A465" t="s" s="3">
        <v>9</v>
      </c>
      <c r="B465" t="s" s="3">
        <v>10</v>
      </c>
      <c r="C465" t="s" s="3">
        <v>11</v>
      </c>
      <c r="D465" t="s" s="3">
        <v>12</v>
      </c>
      <c r="E465" t="s" s="3">
        <v>13</v>
      </c>
    </row>
    <row r="466">
      <c r="A466" t="s" s="10">
        <v>9</v>
      </c>
      <c r="B466" t="s" s="10">
        <v>31</v>
      </c>
      <c r="C466" t="s" s="10">
        <v>15</v>
      </c>
      <c r="D466" t="s" s="10">
        <v>16</v>
      </c>
      <c r="E466" t="s" s="10">
        <v>37</v>
      </c>
    </row>
    <row r="467" hidden="true">
      <c r="B467" s="0">
        <f>INDEX(B466:E466,MATCH(Scenarios!D1081,A466:A466,0),1)</f>
      </c>
      <c r="C467" s="0">
        <f>INDEX(B466:E466,MATCH(Scenarios!D1081,A466:A466,0),2)</f>
      </c>
      <c r="D467" s="0">
        <f>INDEX(B466:E466,MATCH(Scenarios!D1081,A466:A466,0),3)</f>
      </c>
      <c r="E467" s="0">
        <f>INDEX(B466:E466,MATCH(Scenarios!D1081,A466:A466,0),4)</f>
      </c>
    </row>
    <row r="468"/>
    <row r="469"/>
  </sheetData>
  <mergeCells count="1">
    <mergeCell ref="A1: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2023-08-14T09:24:34Z</dcterms:created>
  <dc:creator>Apache POI</dc:creator>
</cp:coreProperties>
</file>