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xr:revisionPtr revIDLastSave="78" documentId="8_{6C88B82E-3A87-40A6-9DC7-710158CC4674}" xr6:coauthVersionLast="47" xr6:coauthVersionMax="47" xr10:uidLastSave="{7D562133-4AA9-4780-89DF-711F03E28407}"/>
  <bookViews>
    <workbookView xWindow="-96" yWindow="-96" windowWidth="23232" windowHeight="13152"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1" l="1"/>
  <c r="E25" i="11"/>
  <c r="F23" i="11"/>
  <c r="E23" i="11"/>
  <c r="F22" i="11"/>
  <c r="F21" i="11"/>
  <c r="E22" i="11"/>
  <c r="E21" i="11"/>
  <c r="E19" i="11"/>
  <c r="F19" i="11" s="1"/>
  <c r="F18" i="11"/>
  <c r="F17" i="11"/>
  <c r="E18" i="11"/>
  <c r="E17" i="11"/>
  <c r="E16" i="11"/>
  <c r="F16" i="11" s="1"/>
  <c r="F15" i="11"/>
  <c r="E15" i="11"/>
  <c r="F13" i="11"/>
  <c r="E13" i="11"/>
  <c r="E12" i="11"/>
  <c r="E11" i="11"/>
  <c r="F11" i="11"/>
  <c r="F9" i="11"/>
  <c r="E9" i="11"/>
  <c r="H7" i="11"/>
  <c r="H22" i="11" l="1"/>
  <c r="E10" i="11"/>
  <c r="F10" i="11" s="1"/>
  <c r="I5" i="11"/>
  <c r="H33" i="11"/>
  <c r="H32" i="11"/>
  <c r="H31" i="11"/>
  <c r="H30" i="11"/>
  <c r="H29" i="11"/>
  <c r="H28" i="11"/>
  <c r="H26" i="11"/>
  <c r="H21" i="11"/>
  <c r="H20" i="11"/>
  <c r="H14" i="11"/>
  <c r="H8" i="11"/>
  <c r="H9" i="11" l="1"/>
  <c r="E24" i="11"/>
  <c r="I6" i="11"/>
  <c r="H27" i="11" l="1"/>
  <c r="H25" i="11"/>
  <c r="H10" i="11"/>
  <c r="H23" i="11"/>
  <c r="F12" i="11"/>
  <c r="J5" i="11"/>
  <c r="K5" i="11" s="1"/>
  <c r="L5" i="11" s="1"/>
  <c r="M5" i="11" s="1"/>
  <c r="N5" i="11" s="1"/>
  <c r="O5" i="11" s="1"/>
  <c r="P5" i="11" s="1"/>
  <c r="I4" i="11"/>
  <c r="H13" i="11" l="1"/>
  <c r="F24" i="11"/>
  <c r="H24" i="11" s="1"/>
  <c r="H11" i="11"/>
  <c r="H12" i="11"/>
  <c r="P4" i="11"/>
  <c r="Q5" i="11"/>
  <c r="R5" i="11" s="1"/>
  <c r="S5" i="11" s="1"/>
  <c r="T5" i="11" s="1"/>
  <c r="U5" i="11" s="1"/>
  <c r="V5" i="11" s="1"/>
  <c r="W5" i="11" s="1"/>
  <c r="J6" i="11"/>
  <c r="H15" i="11" l="1"/>
  <c r="W4" i="11"/>
  <c r="X5" i="11"/>
  <c r="Y5" i="11" s="1"/>
  <c r="Z5" i="11" s="1"/>
  <c r="AA5" i="11" s="1"/>
  <c r="AB5" i="11" s="1"/>
  <c r="AC5" i="11" s="1"/>
  <c r="AD5" i="11" s="1"/>
  <c r="K6" i="11"/>
  <c r="AE5" i="11" l="1"/>
  <c r="AF5" i="11" s="1"/>
  <c r="AG5" i="11" s="1"/>
  <c r="AH5" i="11" s="1"/>
  <c r="AI5" i="11" s="1"/>
  <c r="AJ5" i="11" s="1"/>
  <c r="AD4" i="11"/>
  <c r="L6" i="11"/>
  <c r="H17" i="11" l="1"/>
  <c r="H16" i="11"/>
  <c r="AK5" i="11"/>
  <c r="AL5" i="11" s="1"/>
  <c r="AM5" i="11" s="1"/>
  <c r="AN5" i="11" s="1"/>
  <c r="AO5" i="11" s="1"/>
  <c r="AP5" i="11" s="1"/>
  <c r="AQ5" i="11" s="1"/>
  <c r="M6" i="11"/>
  <c r="H19" i="11" l="1"/>
  <c r="H18" i="11"/>
  <c r="AR5" i="1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<sst xmlns="http://schemas.openxmlformats.org/spreadsheetml/2006/main" count="78" uniqueCount="66">
  <si>
    <t>Task 3</t>
  </si>
  <si>
    <t>Task 4</t>
  </si>
  <si>
    <t>Task 5</t>
  </si>
  <si>
    <t>Task 1</t>
  </si>
  <si>
    <t>Task 2</t>
  </si>
  <si>
    <t>Insert new rows ABOVE this one</t>
  </si>
  <si>
    <t>Project Start:</t>
  </si>
  <si>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</si>
  <si>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</si>
  <si>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</si>
  <si>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</si>
  <si>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</si>
  <si>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</si>
  <si>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</si>
  <si>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</si>
  <si>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</si>
  <si>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</si>
  <si>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</si>
  <si>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</si>
  <si>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</si>
  <si>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</si>
  <si>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</si>
  <si>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</si>
  <si>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</si>
  <si>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</si>
  <si>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</si>
  <si>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</si>
  <si>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</si>
  <si>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</si>
  <si>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</si>
  <si>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</si>
  <si>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</si>
  <si>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</si>
  <si>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</si>
  <si>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</si>
  <si>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</si>
  <si>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</si>
  <si>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</si>
  <si>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</si>
  <si>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</si>
  <si>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</si>
  <si>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</si>
  <si>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</si>
  <si>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Documentation</t>
  </si>
  <si>
    <t>Project Proposal</t>
  </si>
  <si>
    <t>Planning and Designing</t>
  </si>
  <si>
    <t>Screen designs and storyboards</t>
  </si>
  <si>
    <t>Data Dictionary and IPO Chart</t>
  </si>
  <si>
    <t>Implementation</t>
  </si>
  <si>
    <t>Javascript Structuring</t>
  </si>
  <si>
    <t>Main JS development</t>
  </si>
  <si>
    <t>HTML+CSS Structuring</t>
  </si>
  <si>
    <t>Main HTML development</t>
  </si>
  <si>
    <t>Testing and Evaluating</t>
  </si>
  <si>
    <t>JS test run and debugging</t>
  </si>
  <si>
    <t>ends 5/8/2022</t>
  </si>
  <si>
    <t>SDD Major Project</t>
  </si>
  <si>
    <t>Oscar Reinitz</t>
  </si>
  <si>
    <t>Gantt Chart</t>
  </si>
  <si>
    <t>Entire Project Finalisation</t>
  </si>
  <si>
    <t>Modelling Diagrams</t>
  </si>
  <si>
    <r>
      <t xml:space="preserve">Display Week:
</t>
    </r>
    <r>
      <rPr>
        <sz val="11"/>
        <color rgb="FFFF0000"/>
        <rFont val="Calibri"/>
        <family val="2"/>
        <scheme val="minor"/>
      </rPr>
      <t xml:space="preserve">(Change This Number to Scroll the Chart) </t>
    </r>
  </si>
  <si>
    <t>Code Finalisation</t>
  </si>
  <si>
    <t xml:space="preserve">Software evaluation </t>
  </si>
  <si>
    <t>Full software testing</t>
  </si>
  <si>
    <t>HTML operation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</si>
</sst>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14"/>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4" fontId="9" fillId="11" borderId="2" xfId="10" applyNumberFormat="1" applyFill="1">
      <alignment horizontal="center" vertical="center"/>
    </xf>
    <xf numFmtId="14" fontId="9" fillId="4" borderId="2" xfId="10" applyNumberFormat="1" applyFill="1">
      <alignment horizontal="center" vertical="center"/>
    </xf>
    <xf numFmtId="14" fontId="9" fillId="3" borderId="2" xfId="10" applyNumberFormat="1" applyFill="1">
      <alignment horizontal="center" vertical="center"/>
    </xf>
    <xf numFmtId="0" fontId="10" fillId="0" borderId="0" xfId="7" applyAlignment="1">
      <alignment vertical="center"/>
    </xf>
    <xf numFmtId="0" fontId="25" fillId="0" borderId="0" xfId="6" applyFont="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0" fillId="0" borderId="0" xfId="8" applyFont="1" applyAlignment="1">
      <alignment horizontal="right" wrapText="1"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60" zoomScaleNormal="70" zoomScalePageLayoutView="70" workbookViewId="0">
      <pane ySplit="6" topLeftCell="A7" activePane="bottomLeft" state="frozen"/>
      <selection pane="bottomLeft" activeCell="E5" sqref="E5"/>
    </sheetView>
  </sheetViews>
  <sheetFormatPr defaultRowHeight="30" customHeight="1" x14ac:dyDescent="0.55000000000000004"/>
  <cols>
    <col min="1" max="1" width="2.68359375" style="58" customWidth="1"/>
    <col min="2" max="2" width="19.89453125" customWidth="1"/>
    <col min="3" max="3" width="30.68359375" customWidth="1"/>
    <col min="4" max="4" width="10.68359375" customWidth="1"/>
    <col min="5" max="5" width="10.41796875" style="5" customWidth="1"/>
    <col min="6" max="6" width="10.41796875" customWidth="1"/>
    <col min="7" max="7" width="2.68359375" customWidth="1"/>
    <col min="8" max="8" width="6.1015625" hidden="1" customWidth="1"/>
    <col min="9" max="64" width="2.5234375" customWidth="1"/>
    <col min="69" max="70" width="10.3125"/>
  </cols>
  <sheetData>
    <row r="1" spans="1:64" ht="30" customHeight="1" x14ac:dyDescent="1.05">
      <c r="A1" s="59" t="s">
        <v>34</v>
      </c>
      <c r="B1" s="62" t="s">
        <v>56</v>
      </c>
      <c r="C1" s="1"/>
      <c r="D1" s="2" t="s">
        <v>55</v>
      </c>
      <c r="E1" s="4"/>
      <c r="F1" s="47"/>
      <c r="H1" s="2"/>
      <c r="I1" s="80" t="s">
        <v>15</v>
      </c>
    </row>
    <row r="2" spans="1:64" ht="30" customHeight="1" x14ac:dyDescent="0.7">
      <c r="A2" s="58" t="s">
        <v>28</v>
      </c>
      <c r="B2" s="87" t="s">
        <v>58</v>
      </c>
      <c r="I2" s="81" t="s">
        <v>20</v>
      </c>
    </row>
    <row r="3" spans="1:64" ht="30" customHeight="1" x14ac:dyDescent="0.55000000000000004">
      <c r="A3" s="58" t="s">
        <v>35</v>
      </c>
      <c r="B3" s="86" t="s">
        <v>57</v>
      </c>
      <c r="C3" s="92" t="s">
        <v>6</v>
      </c>
      <c r="D3" s="93"/>
      <c r="E3" s="91">
        <v>44593</v>
      </c>
      <c r="F3" s="91"/>
    </row>
    <row r="4" spans="1:64" ht="30" customHeight="1" x14ac:dyDescent="0.55000000000000004">
      <c r="A4" s="59" t="s">
        <v>36</v>
      </c>
      <c r="C4" s="94" t="s">
        <v>61</v>
      </c>
      <c r="D4" s="93"/>
      <c r="E4" s="7">
        <v>3</v>
      </c>
      <c r="I4" s="88">
        <f>I5</f>
        <v>44606</v>
      </c>
      <c r="J4" s="89"/>
      <c r="K4" s="89"/>
      <c r="L4" s="89"/>
      <c r="M4" s="89"/>
      <c r="N4" s="89"/>
      <c r="O4" s="90"/>
      <c r="P4" s="88">
        <f>P5</f>
        <v>44613</v>
      </c>
      <c r="Q4" s="89"/>
      <c r="R4" s="89"/>
      <c r="S4" s="89"/>
      <c r="T4" s="89"/>
      <c r="U4" s="89"/>
      <c r="V4" s="90"/>
      <c r="W4" s="88">
        <f>W5</f>
        <v>44620</v>
      </c>
      <c r="X4" s="89"/>
      <c r="Y4" s="89"/>
      <c r="Z4" s="89"/>
      <c r="AA4" s="89"/>
      <c r="AB4" s="89"/>
      <c r="AC4" s="90"/>
      <c r="AD4" s="88">
        <f>AD5</f>
        <v>44627</v>
      </c>
      <c r="AE4" s="89"/>
      <c r="AF4" s="89"/>
      <c r="AG4" s="89"/>
      <c r="AH4" s="89"/>
      <c r="AI4" s="89"/>
      <c r="AJ4" s="90"/>
      <c r="AK4" s="88">
        <f>AK5</f>
        <v>44634</v>
      </c>
      <c r="AL4" s="89"/>
      <c r="AM4" s="89"/>
      <c r="AN4" s="89"/>
      <c r="AO4" s="89"/>
      <c r="AP4" s="89"/>
      <c r="AQ4" s="90"/>
      <c r="AR4" s="88">
        <f>AR5</f>
        <v>44641</v>
      </c>
      <c r="AS4" s="89"/>
      <c r="AT4" s="89"/>
      <c r="AU4" s="89"/>
      <c r="AV4" s="89"/>
      <c r="AW4" s="89"/>
      <c r="AX4" s="90"/>
      <c r="AY4" s="88">
        <f>AY5</f>
        <v>44648</v>
      </c>
      <c r="AZ4" s="89"/>
      <c r="BA4" s="89"/>
      <c r="BB4" s="89"/>
      <c r="BC4" s="89"/>
      <c r="BD4" s="89"/>
      <c r="BE4" s="90"/>
      <c r="BF4" s="88">
        <f>BF5</f>
        <v>44655</v>
      </c>
      <c r="BG4" s="89"/>
      <c r="BH4" s="89"/>
      <c r="BI4" s="89"/>
      <c r="BJ4" s="89"/>
      <c r="BK4" s="89"/>
      <c r="BL4" s="90"/>
    </row>
    <row r="5" spans="1:64" ht="15" customHeight="1" x14ac:dyDescent="0.55000000000000004">
      <c r="A5" s="59" t="s">
        <v>37</v>
      </c>
      <c r="B5" s="79"/>
      <c r="C5" s="79"/>
      <c r="D5" s="79"/>
      <c r="E5" s="79"/>
      <c r="F5" s="79"/>
      <c r="G5" s="79"/>
      <c r="I5" s="11">
        <f>Project_Start-WEEKDAY(Project_Start,1)+2+7*(Display_Week-1)</f>
        <v>44606</v>
      </c>
      <c r="J5" s="10">
        <f>I5+1</f>
        <v>44607</v>
      </c>
      <c r="K5" s="10">
        <f t="shared" ref="K5:AX5" si="0">J5+1</f>
        <v>44608</v>
      </c>
      <c r="L5" s="10">
        <f t="shared" si="0"/>
        <v>44609</v>
      </c>
      <c r="M5" s="10">
        <f t="shared" si="0"/>
        <v>44610</v>
      </c>
      <c r="N5" s="10">
        <f t="shared" si="0"/>
        <v>44611</v>
      </c>
      <c r="O5" s="12">
        <f t="shared" si="0"/>
        <v>44612</v>
      </c>
      <c r="P5" s="11">
        <f>O5+1</f>
        <v>44613</v>
      </c>
      <c r="Q5" s="10">
        <f>P5+1</f>
        <v>44614</v>
      </c>
      <c r="R5" s="10">
        <f t="shared" si="0"/>
        <v>44615</v>
      </c>
      <c r="S5" s="10">
        <f t="shared" si="0"/>
        <v>44616</v>
      </c>
      <c r="T5" s="10">
        <f t="shared" si="0"/>
        <v>44617</v>
      </c>
      <c r="U5" s="10">
        <f t="shared" si="0"/>
        <v>44618</v>
      </c>
      <c r="V5" s="12">
        <f t="shared" si="0"/>
        <v>44619</v>
      </c>
      <c r="W5" s="11">
        <f>V5+1</f>
        <v>44620</v>
      </c>
      <c r="X5" s="10">
        <f>W5+1</f>
        <v>44621</v>
      </c>
      <c r="Y5" s="10">
        <f t="shared" si="0"/>
        <v>44622</v>
      </c>
      <c r="Z5" s="10">
        <f t="shared" si="0"/>
        <v>44623</v>
      </c>
      <c r="AA5" s="10">
        <f t="shared" si="0"/>
        <v>44624</v>
      </c>
      <c r="AB5" s="10">
        <f t="shared" si="0"/>
        <v>44625</v>
      </c>
      <c r="AC5" s="12">
        <f t="shared" si="0"/>
        <v>44626</v>
      </c>
      <c r="AD5" s="11">
        <f>AC5+1</f>
        <v>44627</v>
      </c>
      <c r="AE5" s="10">
        <f>AD5+1</f>
        <v>44628</v>
      </c>
      <c r="AF5" s="10">
        <f t="shared" si="0"/>
        <v>44629</v>
      </c>
      <c r="AG5" s="10">
        <f t="shared" si="0"/>
        <v>44630</v>
      </c>
      <c r="AH5" s="10">
        <f t="shared" si="0"/>
        <v>44631</v>
      </c>
      <c r="AI5" s="10">
        <f t="shared" si="0"/>
        <v>44632</v>
      </c>
      <c r="AJ5" s="12">
        <f t="shared" si="0"/>
        <v>44633</v>
      </c>
      <c r="AK5" s="11">
        <f>AJ5+1</f>
        <v>44634</v>
      </c>
      <c r="AL5" s="10">
        <f>AK5+1</f>
        <v>44635</v>
      </c>
      <c r="AM5" s="10">
        <f t="shared" si="0"/>
        <v>44636</v>
      </c>
      <c r="AN5" s="10">
        <f t="shared" si="0"/>
        <v>44637</v>
      </c>
      <c r="AO5" s="10">
        <f t="shared" si="0"/>
        <v>44638</v>
      </c>
      <c r="AP5" s="10">
        <f t="shared" si="0"/>
        <v>44639</v>
      </c>
      <c r="AQ5" s="12">
        <f t="shared" si="0"/>
        <v>44640</v>
      </c>
      <c r="AR5" s="11">
        <f>AQ5+1</f>
        <v>44641</v>
      </c>
      <c r="AS5" s="10">
        <f>AR5+1</f>
        <v>44642</v>
      </c>
      <c r="AT5" s="10">
        <f t="shared" si="0"/>
        <v>44643</v>
      </c>
      <c r="AU5" s="10">
        <f t="shared" si="0"/>
        <v>44644</v>
      </c>
      <c r="AV5" s="10">
        <f t="shared" si="0"/>
        <v>44645</v>
      </c>
      <c r="AW5" s="10">
        <f t="shared" si="0"/>
        <v>44646</v>
      </c>
      <c r="AX5" s="12">
        <f t="shared" si="0"/>
        <v>44647</v>
      </c>
      <c r="AY5" s="11">
        <f>AX5+1</f>
        <v>44648</v>
      </c>
      <c r="AZ5" s="10">
        <f>AY5+1</f>
        <v>44649</v>
      </c>
      <c r="BA5" s="10">
        <f t="shared" ref="BA5:BE5" si="1">AZ5+1</f>
        <v>44650</v>
      </c>
      <c r="BB5" s="10">
        <f t="shared" si="1"/>
        <v>44651</v>
      </c>
      <c r="BC5" s="10">
        <f t="shared" si="1"/>
        <v>44652</v>
      </c>
      <c r="BD5" s="10">
        <f t="shared" si="1"/>
        <v>44653</v>
      </c>
      <c r="BE5" s="12">
        <f t="shared" si="1"/>
        <v>44654</v>
      </c>
      <c r="BF5" s="11">
        <f>BE5+1</f>
        <v>44655</v>
      </c>
      <c r="BG5" s="10">
        <f>BF5+1</f>
        <v>44656</v>
      </c>
      <c r="BH5" s="10">
        <f t="shared" ref="BH5:BL5" si="2">BG5+1</f>
        <v>44657</v>
      </c>
      <c r="BI5" s="10">
        <f t="shared" si="2"/>
        <v>44658</v>
      </c>
      <c r="BJ5" s="10">
        <f t="shared" si="2"/>
        <v>44659</v>
      </c>
      <c r="BK5" s="10">
        <f t="shared" si="2"/>
        <v>44660</v>
      </c>
      <c r="BL5" s="12">
        <f t="shared" si="2"/>
        <v>44661</v>
      </c>
    </row>
    <row r="6" spans="1:64" ht="30" customHeight="1" thickBot="1" x14ac:dyDescent="0.6">
      <c r="A6" s="59" t="s">
        <v>38</v>
      </c>
      <c r="B6" s="8" t="s">
        <v>12</v>
      </c>
      <c r="C6" s="9"/>
      <c r="D6" s="9" t="s">
        <v>7</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6">
      <c r="A7" s="58" t="s">
        <v>33</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6">
      <c r="A8" s="59" t="s">
        <v>39</v>
      </c>
      <c r="B8" s="18" t="s">
        <v>43</v>
      </c>
      <c r="C8" s="65"/>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6">
      <c r="A9" s="59" t="s">
        <v>40</v>
      </c>
      <c r="B9" s="74" t="s">
        <v>44</v>
      </c>
      <c r="C9" s="66"/>
      <c r="D9" s="22"/>
      <c r="E9" s="85">
        <f>Project_Start</f>
        <v>44593</v>
      </c>
      <c r="F9" s="85">
        <f>E9+31</f>
        <v>44624</v>
      </c>
      <c r="G9" s="17"/>
      <c r="H9" s="17">
        <f t="shared" si="6"/>
        <v>32</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6">
      <c r="A10" s="59" t="s">
        <v>41</v>
      </c>
      <c r="B10" s="74" t="s">
        <v>45</v>
      </c>
      <c r="C10" s="66"/>
      <c r="D10" s="22"/>
      <c r="E10" s="85">
        <f>F9</f>
        <v>44624</v>
      </c>
      <c r="F10" s="85">
        <f>E10+25</f>
        <v>44649</v>
      </c>
      <c r="G10" s="17"/>
      <c r="H10" s="17">
        <f t="shared" si="6"/>
        <v>26</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6">
      <c r="A11" s="58"/>
      <c r="B11" s="74" t="s">
        <v>46</v>
      </c>
      <c r="C11" s="66"/>
      <c r="D11" s="22"/>
      <c r="E11" s="85">
        <f>F9</f>
        <v>44624</v>
      </c>
      <c r="F11" s="85">
        <f>E11+7</f>
        <v>44631</v>
      </c>
      <c r="G11" s="17"/>
      <c r="H11" s="17">
        <f t="shared" si="6"/>
        <v>8</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6">
      <c r="A12" s="58"/>
      <c r="B12" s="74" t="s">
        <v>47</v>
      </c>
      <c r="C12" s="66"/>
      <c r="D12" s="22"/>
      <c r="E12" s="85">
        <f>F9+8</f>
        <v>44632</v>
      </c>
      <c r="F12" s="85">
        <f>E12+7</f>
        <v>44639</v>
      </c>
      <c r="G12" s="17"/>
      <c r="H12" s="17">
        <f t="shared" si="6"/>
        <v>8</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6">
      <c r="A13" s="58"/>
      <c r="B13" s="74" t="s">
        <v>60</v>
      </c>
      <c r="C13" s="66"/>
      <c r="D13" s="22"/>
      <c r="E13" s="85">
        <f>F12+1</f>
        <v>44640</v>
      </c>
      <c r="F13" s="85">
        <f>E13+9</f>
        <v>44649</v>
      </c>
      <c r="G13" s="17"/>
      <c r="H13" s="17">
        <f t="shared" si="6"/>
        <v>10</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6">
      <c r="A14" s="59" t="s">
        <v>42</v>
      </c>
      <c r="B14" s="23" t="s">
        <v>48</v>
      </c>
      <c r="C14" s="67"/>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6">
      <c r="A15" s="59"/>
      <c r="B15" s="75" t="s">
        <v>51</v>
      </c>
      <c r="C15" s="68"/>
      <c r="D15" s="27"/>
      <c r="E15" s="84">
        <f>F13+1</f>
        <v>44650</v>
      </c>
      <c r="F15" s="84">
        <f>E15+7</f>
        <v>44657</v>
      </c>
      <c r="G15" s="17"/>
      <c r="H15" s="17">
        <f t="shared" si="6"/>
        <v>8</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6">
      <c r="A16" s="58"/>
      <c r="B16" s="75" t="s">
        <v>49</v>
      </c>
      <c r="C16" s="68"/>
      <c r="D16" s="27"/>
      <c r="E16" s="84">
        <f>F15+1</f>
        <v>44658</v>
      </c>
      <c r="F16" s="84">
        <f>E16+7</f>
        <v>44665</v>
      </c>
      <c r="G16" s="17"/>
      <c r="H16" s="17">
        <f t="shared" si="6"/>
        <v>8</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6">
      <c r="A17" s="58"/>
      <c r="B17" s="75" t="s">
        <v>50</v>
      </c>
      <c r="C17" s="68"/>
      <c r="D17" s="27"/>
      <c r="E17" s="84">
        <f>F16+1</f>
        <v>44666</v>
      </c>
      <c r="F17" s="84">
        <f>E17+60</f>
        <v>44726</v>
      </c>
      <c r="G17" s="17"/>
      <c r="H17" s="17">
        <f t="shared" si="6"/>
        <v>61</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6">
      <c r="A18" s="58"/>
      <c r="B18" s="75" t="s">
        <v>52</v>
      </c>
      <c r="C18" s="68"/>
      <c r="D18" s="27"/>
      <c r="E18" s="84">
        <f>E17</f>
        <v>44666</v>
      </c>
      <c r="F18" s="84">
        <f>E18+60</f>
        <v>44726</v>
      </c>
      <c r="G18" s="17"/>
      <c r="H18" s="17">
        <f t="shared" si="6"/>
        <v>61</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6">
      <c r="A19" s="58"/>
      <c r="B19" s="75" t="s">
        <v>62</v>
      </c>
      <c r="C19" s="68"/>
      <c r="D19" s="27"/>
      <c r="E19" s="84">
        <f>F18+1</f>
        <v>44727</v>
      </c>
      <c r="F19" s="84">
        <f>E19+10</f>
        <v>44737</v>
      </c>
      <c r="G19" s="17"/>
      <c r="H19" s="17">
        <f t="shared" si="6"/>
        <v>11</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6">
      <c r="A20" s="58" t="s">
        <v>30</v>
      </c>
      <c r="B20" s="28" t="s">
        <v>53</v>
      </c>
      <c r="C20" s="69"/>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6">
      <c r="A21" s="58"/>
      <c r="B21" s="76" t="s">
        <v>54</v>
      </c>
      <c r="C21" s="70"/>
      <c r="D21" s="32"/>
      <c r="E21" s="83">
        <f>F19+1</f>
        <v>44738</v>
      </c>
      <c r="F21" s="83">
        <f>E21+15</f>
        <v>44753</v>
      </c>
      <c r="G21" s="17"/>
      <c r="H21" s="17">
        <f t="shared" si="6"/>
        <v>16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6">
      <c r="A22" s="58"/>
      <c r="B22" s="76" t="s">
        <v>65</v>
      </c>
      <c r="C22" s="70"/>
      <c r="D22" s="32"/>
      <c r="E22" s="83">
        <f>E21</f>
        <v>44738</v>
      </c>
      <c r="F22" s="83">
        <f>E22+15</f>
        <v>44753</v>
      </c>
      <c r="G22" s="17"/>
      <c r="H22" s="17">
        <f t="shared" si="6"/>
        <v>16</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6">
      <c r="A23" s="58"/>
      <c r="B23" s="76" t="s">
        <v>64</v>
      </c>
      <c r="C23" s="70"/>
      <c r="D23" s="32"/>
      <c r="E23" s="83">
        <f>F22+1</f>
        <v>44754</v>
      </c>
      <c r="F23" s="83">
        <f>E23+7</f>
        <v>44761</v>
      </c>
      <c r="G23" s="17"/>
      <c r="H23" s="17">
        <f t="shared" si="6"/>
        <v>8</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6">
      <c r="A24" s="58"/>
      <c r="B24" s="76" t="s">
        <v>63</v>
      </c>
      <c r="C24" s="70"/>
      <c r="D24" s="32"/>
      <c r="E24" s="83">
        <f>F23+1</f>
        <v>44762</v>
      </c>
      <c r="F24" s="83">
        <f>E24+4</f>
        <v>44766</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6">
      <c r="A25" s="58"/>
      <c r="B25" s="76" t="s">
        <v>59</v>
      </c>
      <c r="C25" s="70"/>
      <c r="D25" s="32"/>
      <c r="E25" s="83">
        <f>F24+1</f>
        <v>44767</v>
      </c>
      <c r="F25" s="83">
        <f>E25+11</f>
        <v>44778</v>
      </c>
      <c r="G25" s="17"/>
      <c r="H25" s="17">
        <f t="shared" si="6"/>
        <v>12</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6">
      <c r="A26" s="58" t="s">
        <v>30</v>
      </c>
      <c r="B26" s="33" t="s">
        <v>24</v>
      </c>
      <c r="C26" s="71"/>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6">
      <c r="A27" s="58"/>
      <c r="B27" s="77" t="s">
        <v>3</v>
      </c>
      <c r="C27" s="72"/>
      <c r="D27" s="37"/>
      <c r="E27" s="63" t="s">
        <v>29</v>
      </c>
      <c r="F27" s="63" t="s">
        <v>29</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6">
      <c r="A28" s="58"/>
      <c r="B28" s="77" t="s">
        <v>4</v>
      </c>
      <c r="C28" s="72"/>
      <c r="D28" s="37"/>
      <c r="E28" s="63" t="s">
        <v>29</v>
      </c>
      <c r="F28" s="63" t="s">
        <v>29</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6">
      <c r="A29" s="58"/>
      <c r="B29" s="77" t="s">
        <v>0</v>
      </c>
      <c r="C29" s="72"/>
      <c r="D29" s="37"/>
      <c r="E29" s="63" t="s">
        <v>29</v>
      </c>
      <c r="F29" s="63" t="s">
        <v>29</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6">
      <c r="A30" s="58"/>
      <c r="B30" s="77" t="s">
        <v>1</v>
      </c>
      <c r="C30" s="72"/>
      <c r="D30" s="37"/>
      <c r="E30" s="63" t="s">
        <v>29</v>
      </c>
      <c r="F30" s="63" t="s">
        <v>29</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6">
      <c r="A31" s="58"/>
      <c r="B31" s="77" t="s">
        <v>2</v>
      </c>
      <c r="C31" s="72"/>
      <c r="D31" s="37"/>
      <c r="E31" s="63" t="s">
        <v>29</v>
      </c>
      <c r="F31" s="63" t="s">
        <v>29</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6">
      <c r="A32" s="58" t="s">
        <v>32</v>
      </c>
      <c r="B32" s="78"/>
      <c r="C32" s="73"/>
      <c r="D32" s="16"/>
      <c r="E32" s="64"/>
      <c r="F32" s="64"/>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6">
      <c r="A33" s="59" t="s">
        <v>31</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55000000000000004">
      <c r="G34" s="6"/>
    </row>
    <row r="35" spans="1:64" ht="30" customHeight="1" x14ac:dyDescent="0.55000000000000004">
      <c r="C35" s="14"/>
      <c r="F35" s="60"/>
    </row>
    <row r="36" spans="1:64" ht="30" customHeight="1" x14ac:dyDescent="0.55000000000000004">
      <c r="C36"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0" zoomScaleNormal="100" workbookViewId="0"/>
  </sheetViews>
  <sheetFormatPr defaultColWidth="9.1015625" defaultRowHeight="12.9" x14ac:dyDescent="0.5"/>
  <cols>
    <col min="1" max="1" width="87.1015625" style="48" customWidth="1"/>
    <col min="2" max="16384" width="9.1015625" style="2"/>
  </cols>
  <sheetData>
    <row r="1" spans="1:2" ht="46.5" customHeight="1" x14ac:dyDescent="0.5"/>
    <row r="2" spans="1:2" s="50" customFormat="1" ht="15.6" x14ac:dyDescent="0.55000000000000004">
      <c r="A2" s="49" t="s">
        <v>15</v>
      </c>
      <c r="B2" s="49"/>
    </row>
    <row r="3" spans="1:2" s="54" customFormat="1" ht="27" customHeight="1" x14ac:dyDescent="0.55000000000000004">
      <c r="A3" s="82" t="s">
        <v>20</v>
      </c>
      <c r="B3" s="55"/>
    </row>
    <row r="4" spans="1:2" s="51" customFormat="1" ht="25.8" x14ac:dyDescent="0.95">
      <c r="A4" s="52" t="s">
        <v>14</v>
      </c>
    </row>
    <row r="5" spans="1:2" ht="74.099999999999994" customHeight="1" x14ac:dyDescent="0.5">
      <c r="A5" s="53" t="s">
        <v>23</v>
      </c>
    </row>
    <row r="6" spans="1:2" ht="26.25" customHeight="1" x14ac:dyDescent="0.5">
      <c r="A6" s="52" t="s">
        <v>27</v>
      </c>
    </row>
    <row r="7" spans="1:2" s="48" customFormat="1" ht="204.9" customHeight="1" x14ac:dyDescent="0.55000000000000004">
      <c r="A7" s="57" t="s">
        <v>26</v>
      </c>
    </row>
    <row r="8" spans="1:2" s="51" customFormat="1" ht="25.8" x14ac:dyDescent="0.95">
      <c r="A8" s="52" t="s">
        <v>16</v>
      </c>
    </row>
    <row r="9" spans="1:2" ht="43.2" x14ac:dyDescent="0.5">
      <c r="A9" s="53" t="s">
        <v>25</v>
      </c>
    </row>
    <row r="10" spans="1:2" s="48" customFormat="1" ht="27.9" customHeight="1" x14ac:dyDescent="0.55000000000000004">
      <c r="A10" s="56" t="s">
        <v>22</v>
      </c>
    </row>
    <row r="11" spans="1:2" s="51" customFormat="1" ht="25.8" x14ac:dyDescent="0.95">
      <c r="A11" s="52" t="s">
        <v>13</v>
      </c>
    </row>
    <row r="12" spans="1:2" ht="28.8" x14ac:dyDescent="0.5">
      <c r="A12" s="53" t="s">
        <v>21</v>
      </c>
    </row>
    <row r="13" spans="1:2" s="48" customFormat="1" ht="27.9" customHeight="1" x14ac:dyDescent="0.55000000000000004">
      <c r="A13" s="56" t="s">
        <v>8</v>
      </c>
    </row>
    <row r="14" spans="1:2" s="51" customFormat="1" ht="25.8" x14ac:dyDescent="0.95">
      <c r="A14" s="52" t="s">
        <v>17</v>
      </c>
    </row>
    <row r="15" spans="1:2" ht="75" customHeight="1" x14ac:dyDescent="0.5">
      <c r="A15" s="53" t="s">
        <v>18</v>
      </c>
    </row>
    <row r="16" spans="1:2" ht="57.6" x14ac:dyDescent="0.5">
      <c r="A16" s="53" t="s">
        <v>19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2022-03-02T22:25:15Z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