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123" documentId="8_{6C88B82E-3A87-40A6-9DC7-710158CC4674}" xr6:coauthVersionLast="47" xr6:coauthVersionMax="47" xr10:uidLastSave="{687143C8-CEB6-4ACB-AB6E-80F928978C5C}"/>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E25" i="11"/>
  <c r="F23" i="11"/>
  <c r="E23" i="11"/>
  <c r="F22" i="11"/>
  <c r="F21" i="11"/>
  <c r="E22" i="11"/>
  <c r="E21" i="11"/>
  <c r="E19" i="11"/>
  <c r="F19" i="11" s="1"/>
  <c r="F18" i="11"/>
  <c r="F17" i="11"/>
  <c r="E18" i="11"/>
  <c r="E17" i="11"/>
  <c r="E16" i="11"/>
  <c r="F16" i="11" s="1"/>
  <c r="F15" i="11"/>
  <c r="E15" i="11"/>
  <c r="F13" i="11"/>
  <c r="E13" i="11"/>
  <c r="E12" i="11"/>
  <c r="E11" i="11"/>
  <c r="F11" i="11"/>
  <c r="F9" i="11"/>
  <c r="E9" i="11"/>
  <c r="H7" i="11"/>
  <c r="H22" i="11" l="1"/>
  <c r="E10" i="11"/>
  <c r="F10" i="11" s="1"/>
  <c r="I5" i="11"/>
  <c r="H33" i="11"/>
  <c r="H32" i="11"/>
  <c r="H31" i="11"/>
  <c r="H30" i="11"/>
  <c r="H29" i="11"/>
  <c r="H28" i="11"/>
  <c r="H26" i="11"/>
  <c r="H21" i="11"/>
  <c r="H20" i="11"/>
  <c r="H14" i="11"/>
  <c r="H8" i="11"/>
  <c r="H9" i="11" l="1"/>
  <c r="E24" i="11"/>
  <c r="I6" i="11"/>
  <c r="H27" i="11" l="1"/>
  <c r="H25" i="11"/>
  <c r="H10" i="11"/>
  <c r="H23" i="11"/>
  <c r="F12" i="11"/>
  <c r="J5" i="11"/>
  <c r="K5" i="11" s="1"/>
  <c r="L5" i="11" s="1"/>
  <c r="M5" i="11" s="1"/>
  <c r="N5" i="11" s="1"/>
  <c r="O5" i="11" s="1"/>
  <c r="P5" i="11" s="1"/>
  <c r="I4" i="11"/>
  <c r="H13" i="11" l="1"/>
  <c r="F24" i="11"/>
  <c r="H24" i="11" s="1"/>
  <c r="H11" i="11"/>
  <c r="H12" i="11"/>
  <c r="P4" i="11"/>
  <c r="Q5" i="11"/>
  <c r="R5" i="11" s="1"/>
  <c r="S5" i="11" s="1"/>
  <c r="T5" i="11" s="1"/>
  <c r="U5" i="11" s="1"/>
  <c r="V5" i="11" s="1"/>
  <c r="W5" i="11" s="1"/>
  <c r="J6" i="11"/>
  <c r="H15" i="11" l="1"/>
  <c r="W4" i="11"/>
  <c r="X5" i="11"/>
  <c r="Y5" i="11" s="1"/>
  <c r="Z5" i="11" s="1"/>
  <c r="AA5" i="11" s="1"/>
  <c r="AB5" i="11" s="1"/>
  <c r="AC5" i="11" s="1"/>
  <c r="AD5" i="11" s="1"/>
  <c r="K6" i="11"/>
  <c r="AE5" i="11" l="1"/>
  <c r="AF5" i="11" s="1"/>
  <c r="AG5" i="11" s="1"/>
  <c r="AH5" i="11" s="1"/>
  <c r="AI5" i="11" s="1"/>
  <c r="AJ5" i="11" s="1"/>
  <c r="AD4" i="11"/>
  <c r="L6" i="11"/>
  <c r="H17" i="11" l="1"/>
  <c r="H16" i="11"/>
  <c r="AK5" i="11"/>
  <c r="AL5" i="11" s="1"/>
  <c r="AM5" i="11" s="1"/>
  <c r="AN5" i="11" s="1"/>
  <c r="AO5" i="11" s="1"/>
  <c r="AP5" i="11" s="1"/>
  <c r="AQ5" i="11" s="1"/>
  <c r="M6" i="11"/>
  <c r="H19" i="11" l="1"/>
  <c r="H18"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<sst xmlns="http://schemas.openxmlformats.org/spreadsheetml/2006/main" count="63" uniqueCount="60">
  <si>
    <t>Insert new rows ABOVE this one</t>
  </si>
  <si>
    <t>Project Start:</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</si>
  <si>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</si>
  <si>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</si>
  <si>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</si>
  <si>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</si>
  <si>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</si>
  <si>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</si>
  <si>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</si>
  <si>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</si>
  <si>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</si>
  <si>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</si>
  <si>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</si>
  <si>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</si>
  <si>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</si>
  <si>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</si>
  <si>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</si>
  <si>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</si>
  <si>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</si>
  <si>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</si>
  <si>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</si>
  <si>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</si>
  <si>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</si>
  <si>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</si>
  <si>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</si>
  <si>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</si>
  <si>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</si>
  <si>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</si>
  <si>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</si>
  <si>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</si>
  <si>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</si>
  <si>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</si>
  <si>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</si>
  <si>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</si>
  <si>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</si>
  <si>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</si>
  <si>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</si>
  <si>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Project Proposal</t>
  </si>
  <si>
    <t>Planning and Designing</t>
  </si>
  <si>
    <t>Screen designs and storyboards</t>
  </si>
  <si>
    <t>Data Dictionary and IPO Chart</t>
  </si>
  <si>
    <t>Implementation</t>
  </si>
  <si>
    <t>Javascript Structuring</t>
  </si>
  <si>
    <t>Main JS development</t>
  </si>
  <si>
    <t>HTML+CSS Structuring</t>
  </si>
  <si>
    <t>Main HTML development</t>
  </si>
  <si>
    <t>Testing and Evaluating</t>
  </si>
  <si>
    <t>JS test run and debugging</t>
  </si>
  <si>
    <t>ends 5/8/2022</t>
  </si>
  <si>
    <t>SDD Major Project</t>
  </si>
  <si>
    <t>Oscar Reinitz</t>
  </si>
  <si>
    <t>Gantt Chart</t>
  </si>
  <si>
    <t>Entire Project Finalisation</t>
  </si>
  <si>
    <t>Modelling Diagrams</t>
  </si>
  <si>
    <r>
      <t xml:space="preserve">Display Week:
</t>
    </r>
    <r>
      <rPr>
        <sz val="11"/>
        <color rgb="FFFF0000"/>
        <rFont val="Calibri"/>
        <family val="2"/>
        <scheme val="minor"/>
      </rPr>
      <t xml:space="preserve">(Change This Number to Scroll the Chart) </t>
    </r>
  </si>
  <si>
    <t>Code Finalisation</t>
  </si>
  <si>
    <t xml:space="preserve">Software evaluation </t>
  </si>
  <si>
    <t>Full software testing</t>
  </si>
  <si>
    <t>HTML operation tests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</si>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</sst>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4"/>
      <color theme="1"/>
      <name val="Calibri"/>
      <family val="2"/>
      <scheme val="minor"/>
    </font>
    <font>
      <sz val="11"/>
      <color rgb="FFFF0000"/>
      <name val="Calibri"/>
      <family val="2"/>
      <scheme val="minor"/>
    </font>
    <font>
      <sz val="11"/>
      <color theme="0" tint="0.89999084444715716"/>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top/>
      <bottom style="medium">
        <color theme="0" tint="-0.14996795556505021"/>
      </bottom>
      <diagonal/>
    </border>
    <border>
      <left style="thin">
        <color theme="1"/>
      </left>
      <right/>
      <top style="thin">
        <color theme="1"/>
      </top>
      <bottom style="medium">
        <color theme="0" tint="-0.14996795556505021"/>
      </bottom>
      <diagonal/>
    </border>
    <border>
      <left/>
      <right/>
      <top style="thin">
        <color theme="1"/>
      </top>
      <bottom style="medium">
        <color theme="0" tint="-0.14996795556505021"/>
      </bottom>
      <diagonal/>
    </border>
    <border>
      <left style="thin">
        <color theme="1"/>
      </left>
      <right/>
      <top style="medium">
        <color theme="0" tint="-0.14996795556505021"/>
      </top>
      <bottom style="medium">
        <color theme="0" tint="-0.14996795556505021"/>
      </bottom>
      <diagonal/>
    </border>
    <border>
      <left style="thin">
        <color theme="1"/>
      </left>
      <right/>
      <top style="medium">
        <color theme="0" tint="-0.14996795556505021"/>
      </top>
      <bottom style="thin">
        <color theme="1"/>
      </bottom>
      <diagonal/>
    </border>
    <border>
      <left/>
      <right/>
      <top style="medium">
        <color theme="0" tint="-0.14996795556505021"/>
      </top>
      <bottom style="thin">
        <color theme="1"/>
      </bottom>
      <diagonal/>
    </border>
    <border>
      <left/>
      <right/>
      <top style="thin">
        <color theme="0"/>
      </top>
      <bottom/>
      <diagonal/>
    </border>
    <border>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style="thin">
        <color theme="0"/>
      </bottom>
      <diagonal/>
    </border>
    <border>
      <left/>
      <right style="thin">
        <color theme="0"/>
      </right>
      <top/>
      <bottom/>
      <diagonal/>
    </border>
    <border>
      <left style="thin">
        <color theme="0"/>
      </left>
      <right/>
      <top/>
      <bottom style="thin">
        <color theme="0"/>
      </bottom>
      <diagonal/>
    </border>
    <border>
      <left style="thin">
        <color theme="0" tint="-0.14993743705557422"/>
      </left>
      <right style="thin">
        <color theme="0" tint="-0.14993743705557422"/>
      </right>
      <top/>
      <bottom style="thin">
        <color theme="1"/>
      </bottom>
      <diagonal/>
    </border>
    <border>
      <left style="thin">
        <color theme="0" tint="-0.14993743705557422"/>
      </left>
      <right style="thin">
        <color theme="1"/>
      </right>
      <top/>
      <bottom style="thin">
        <color theme="1"/>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4" fontId="9" fillId="9" borderId="2" xfId="10" applyNumberFormat="1" applyFill="1">
      <alignment horizontal="center" vertical="center"/>
    </xf>
    <xf numFmtId="14" fontId="9" fillId="4" borderId="2" xfId="10" applyNumberFormat="1" applyFill="1">
      <alignment horizontal="center" vertical="center"/>
    </xf>
    <xf numFmtId="14" fontId="9" fillId="3" borderId="2" xfId="10" applyNumberFormat="1" applyFill="1">
      <alignment horizontal="center" vertical="center"/>
    </xf>
    <xf numFmtId="0" fontId="10" fillId="0" borderId="0" xfId="7" applyAlignment="1">
      <alignment vertical="center"/>
    </xf>
    <xf numFmtId="0" fontId="25" fillId="0" borderId="0" xfId="6" applyFont="1"/>
    <xf numFmtId="0" fontId="27" fillId="0" borderId="3" xfId="0" applyFont="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0" xfId="0" applyBorder="1" applyAlignment="1">
      <alignment vertical="center"/>
    </xf>
    <xf numFmtId="0" fontId="0" fillId="0" borderId="21" xfId="0" applyBorder="1"/>
    <xf numFmtId="0" fontId="0" fillId="0" borderId="19" xfId="0" applyBorder="1"/>
    <xf numFmtId="0" fontId="0" fillId="0" borderId="22" xfId="0" applyBorder="1"/>
    <xf numFmtId="0" fontId="0" fillId="0" borderId="23" xfId="0" applyBorder="1"/>
    <xf numFmtId="0" fontId="0" fillId="0" borderId="0" xfId="0" applyBorder="1"/>
    <xf numFmtId="0" fontId="0" fillId="0" borderId="25" xfId="0" applyBorder="1"/>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29" xfId="0" applyBorder="1" applyAlignment="1">
      <alignment horizontal="right" vertical="center"/>
    </xf>
    <xf numFmtId="167" fontId="27" fillId="6" borderId="4" xfId="0" applyNumberFormat="1" applyFont="1" applyFill="1" applyBorder="1" applyAlignment="1">
      <alignment horizontal="left" vertical="center" wrapText="1" indent="1"/>
    </xf>
    <xf numFmtId="167" fontId="27" fillId="6" borderId="1" xfId="0" applyNumberFormat="1" applyFont="1" applyFill="1" applyBorder="1" applyAlignment="1">
      <alignment horizontal="left" vertical="center" wrapText="1" indent="1"/>
    </xf>
    <xf numFmtId="167" fontId="27" fillId="6" borderId="5" xfId="0" applyNumberFormat="1" applyFont="1" applyFill="1" applyBorder="1" applyAlignment="1">
      <alignment horizontal="left" vertical="center" wrapText="1" indent="1"/>
    </xf>
    <xf numFmtId="14" fontId="27" fillId="0" borderId="3" xfId="9" applyNumberFormat="1" applyFont="1">
      <alignment horizontal="center" vertical="center"/>
    </xf>
    <xf numFmtId="0" fontId="27" fillId="0" borderId="0" xfId="8" applyFont="1">
      <alignment horizontal="right" indent="1"/>
    </xf>
    <xf numFmtId="0" fontId="9" fillId="0" borderId="7" xfId="8" applyBorder="1">
      <alignment horizontal="right" indent="1"/>
    </xf>
    <xf numFmtId="0" fontId="0" fillId="0" borderId="0" xfId="8" applyFont="1" applyAlignment="1">
      <alignment horizontal="right" wrapText="1"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6">
      <a:dk1>
        <a:srgbClr val="191919"/>
      </a:dk1>
      <a:lt1>
        <a:sysClr val="window" lastClr="191919"/>
      </a:lt1>
      <a:dk2>
        <a:srgbClr val="44546A"/>
      </a:dk2>
      <a:lt2>
        <a:srgbClr val="525252"/>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6"/>
  <sheetViews>
    <sheetView showGridLines="0" tabSelected="1" showRuler="0" zoomScaleNormal="100" zoomScalePageLayoutView="70" workbookViewId="0">
      <pane ySplit="6" topLeftCell="A7" activePane="bottomLeft" state="frozen"/>
      <selection pane="bottomLeft" activeCell="BS14" sqref="BS14"/>
    </sheetView>
  </sheetViews>
  <sheetFormatPr defaultRowHeight="30" customHeight="1" x14ac:dyDescent="0.25"/>
  <cols>
    <col min="1" max="1" width="2.7109375" style="5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78" ht="30" customHeight="1" x14ac:dyDescent="0.45">
      <c r="A1" s="52" t="s">
        <v>27</v>
      </c>
      <c r="B1" s="55" t="s">
        <v>49</v>
      </c>
      <c r="C1" s="1"/>
      <c r="D1" s="2" t="s">
        <v>48</v>
      </c>
      <c r="E1" s="4"/>
      <c r="F1" s="40"/>
      <c r="H1" s="2"/>
      <c r="I1" s="69" t="s">
        <v>10</v>
      </c>
      <c r="BN1" s="95"/>
      <c r="BO1" s="96"/>
      <c r="BP1" s="96"/>
      <c r="BQ1" s="96"/>
      <c r="BR1" s="96"/>
      <c r="BS1" s="96"/>
      <c r="BT1" s="96"/>
      <c r="BU1" s="96"/>
      <c r="BV1" s="96"/>
      <c r="BW1" s="96"/>
      <c r="BX1" s="96"/>
      <c r="BY1" s="96"/>
      <c r="BZ1" s="97"/>
    </row>
    <row r="2" spans="1:78" ht="30" customHeight="1" x14ac:dyDescent="0.3">
      <c r="A2" s="51" t="s">
        <v>22</v>
      </c>
      <c r="B2" s="76" t="s">
        <v>51</v>
      </c>
      <c r="I2" s="70" t="s">
        <v>15</v>
      </c>
      <c r="BN2" s="98"/>
      <c r="BO2" s="99"/>
      <c r="BP2" s="99"/>
      <c r="BQ2" s="99"/>
      <c r="BR2" s="99"/>
      <c r="BS2" s="99"/>
      <c r="BT2" s="99"/>
      <c r="BU2" s="99"/>
      <c r="BV2" s="99"/>
      <c r="BW2" s="99"/>
      <c r="BX2" s="99"/>
      <c r="BY2" s="99"/>
      <c r="BZ2" s="100"/>
    </row>
    <row r="3" spans="1:78" ht="30" customHeight="1" x14ac:dyDescent="0.25">
      <c r="A3" s="51" t="s">
        <v>28</v>
      </c>
      <c r="B3" s="75" t="s">
        <v>50</v>
      </c>
      <c r="C3" s="109" t="s">
        <v>1</v>
      </c>
      <c r="D3" s="110"/>
      <c r="E3" s="108">
        <v>44593</v>
      </c>
      <c r="F3" s="108"/>
      <c r="BN3" s="98"/>
      <c r="BO3" s="99"/>
      <c r="BP3" s="99"/>
      <c r="BQ3" s="99"/>
      <c r="BR3" s="99"/>
      <c r="BS3" s="99"/>
      <c r="BT3" s="99"/>
      <c r="BU3" s="99"/>
      <c r="BV3" s="99"/>
      <c r="BW3" s="99"/>
      <c r="BX3" s="99"/>
      <c r="BY3" s="99"/>
      <c r="BZ3" s="100"/>
    </row>
    <row r="4" spans="1:78" ht="30" customHeight="1" x14ac:dyDescent="0.25">
      <c r="A4" s="52" t="s">
        <v>29</v>
      </c>
      <c r="C4" s="111" t="s">
        <v>54</v>
      </c>
      <c r="D4" s="110"/>
      <c r="E4" s="77">
        <v>25</v>
      </c>
      <c r="I4" s="105">
        <f>I5</f>
        <v>44760</v>
      </c>
      <c r="J4" s="106"/>
      <c r="K4" s="106"/>
      <c r="L4" s="106"/>
      <c r="M4" s="106"/>
      <c r="N4" s="106"/>
      <c r="O4" s="107"/>
      <c r="P4" s="105">
        <f>P5</f>
        <v>44767</v>
      </c>
      <c r="Q4" s="106"/>
      <c r="R4" s="106"/>
      <c r="S4" s="106"/>
      <c r="T4" s="106"/>
      <c r="U4" s="106"/>
      <c r="V4" s="107"/>
      <c r="W4" s="105">
        <f>W5</f>
        <v>44774</v>
      </c>
      <c r="X4" s="106"/>
      <c r="Y4" s="106"/>
      <c r="Z4" s="106"/>
      <c r="AA4" s="106"/>
      <c r="AB4" s="106"/>
      <c r="AC4" s="107"/>
      <c r="AD4" s="105">
        <f>AD5</f>
        <v>44781</v>
      </c>
      <c r="AE4" s="106"/>
      <c r="AF4" s="106"/>
      <c r="AG4" s="106"/>
      <c r="AH4" s="106"/>
      <c r="AI4" s="106"/>
      <c r="AJ4" s="107"/>
      <c r="AK4" s="105">
        <f>AK5</f>
        <v>44788</v>
      </c>
      <c r="AL4" s="106"/>
      <c r="AM4" s="106"/>
      <c r="AN4" s="106"/>
      <c r="AO4" s="106"/>
      <c r="AP4" s="106"/>
      <c r="AQ4" s="107"/>
      <c r="AR4" s="105">
        <f>AR5</f>
        <v>44795</v>
      </c>
      <c r="AS4" s="106"/>
      <c r="AT4" s="106"/>
      <c r="AU4" s="106"/>
      <c r="AV4" s="106"/>
      <c r="AW4" s="106"/>
      <c r="AX4" s="107"/>
      <c r="AY4" s="105">
        <f>AY5</f>
        <v>44802</v>
      </c>
      <c r="AZ4" s="106"/>
      <c r="BA4" s="106"/>
      <c r="BB4" s="106"/>
      <c r="BC4" s="106"/>
      <c r="BD4" s="106"/>
      <c r="BE4" s="107"/>
      <c r="BF4" s="105">
        <f>BF5</f>
        <v>44809</v>
      </c>
      <c r="BG4" s="106"/>
      <c r="BH4" s="106"/>
      <c r="BI4" s="106"/>
      <c r="BJ4" s="106"/>
      <c r="BK4" s="106"/>
      <c r="BL4" s="107"/>
      <c r="BN4" s="98"/>
      <c r="BO4" s="99"/>
      <c r="BP4" s="99"/>
      <c r="BQ4" s="99"/>
      <c r="BR4" s="99"/>
      <c r="BS4" s="99"/>
      <c r="BT4" s="99"/>
      <c r="BU4" s="99"/>
      <c r="BV4" s="99"/>
      <c r="BW4" s="99"/>
      <c r="BX4" s="99"/>
      <c r="BY4" s="99"/>
      <c r="BZ4" s="100"/>
    </row>
    <row r="5" spans="1:78" ht="15" customHeight="1" x14ac:dyDescent="0.25">
      <c r="A5" s="52" t="s">
        <v>30</v>
      </c>
      <c r="B5" s="68"/>
      <c r="C5" s="68"/>
      <c r="D5" s="68"/>
      <c r="E5" s="68"/>
      <c r="F5" s="68"/>
      <c r="G5" s="68"/>
      <c r="I5" s="10">
        <f>Project_Start-WEEKDAY(Project_Start,1)+2+7*(Display_Week-1)</f>
        <v>44760</v>
      </c>
      <c r="J5" s="9">
        <f>I5+1</f>
        <v>44761</v>
      </c>
      <c r="K5" s="9">
        <f t="shared" ref="K5:AX5" si="0">J5+1</f>
        <v>44762</v>
      </c>
      <c r="L5" s="9">
        <f t="shared" si="0"/>
        <v>44763</v>
      </c>
      <c r="M5" s="9">
        <f t="shared" si="0"/>
        <v>44764</v>
      </c>
      <c r="N5" s="9">
        <f t="shared" si="0"/>
        <v>44765</v>
      </c>
      <c r="O5" s="11">
        <f t="shared" si="0"/>
        <v>44766</v>
      </c>
      <c r="P5" s="10">
        <f>O5+1</f>
        <v>44767</v>
      </c>
      <c r="Q5" s="9">
        <f>P5+1</f>
        <v>44768</v>
      </c>
      <c r="R5" s="9">
        <f t="shared" si="0"/>
        <v>44769</v>
      </c>
      <c r="S5" s="9">
        <f t="shared" si="0"/>
        <v>44770</v>
      </c>
      <c r="T5" s="9">
        <f t="shared" si="0"/>
        <v>44771</v>
      </c>
      <c r="U5" s="9">
        <f t="shared" si="0"/>
        <v>44772</v>
      </c>
      <c r="V5" s="11">
        <f t="shared" si="0"/>
        <v>44773</v>
      </c>
      <c r="W5" s="10">
        <f>V5+1</f>
        <v>44774</v>
      </c>
      <c r="X5" s="9">
        <f>W5+1</f>
        <v>44775</v>
      </c>
      <c r="Y5" s="9">
        <f t="shared" si="0"/>
        <v>44776</v>
      </c>
      <c r="Z5" s="9">
        <f t="shared" si="0"/>
        <v>44777</v>
      </c>
      <c r="AA5" s="9">
        <f t="shared" si="0"/>
        <v>44778</v>
      </c>
      <c r="AB5" s="9">
        <f t="shared" si="0"/>
        <v>44779</v>
      </c>
      <c r="AC5" s="11">
        <f t="shared" si="0"/>
        <v>44780</v>
      </c>
      <c r="AD5" s="10">
        <f>AC5+1</f>
        <v>44781</v>
      </c>
      <c r="AE5" s="9">
        <f>AD5+1</f>
        <v>44782</v>
      </c>
      <c r="AF5" s="9">
        <f t="shared" si="0"/>
        <v>44783</v>
      </c>
      <c r="AG5" s="9">
        <f t="shared" si="0"/>
        <v>44784</v>
      </c>
      <c r="AH5" s="9">
        <f t="shared" si="0"/>
        <v>44785</v>
      </c>
      <c r="AI5" s="9">
        <f t="shared" si="0"/>
        <v>44786</v>
      </c>
      <c r="AJ5" s="11">
        <f t="shared" si="0"/>
        <v>44787</v>
      </c>
      <c r="AK5" s="10">
        <f>AJ5+1</f>
        <v>44788</v>
      </c>
      <c r="AL5" s="9">
        <f>AK5+1</f>
        <v>44789</v>
      </c>
      <c r="AM5" s="9">
        <f t="shared" si="0"/>
        <v>44790</v>
      </c>
      <c r="AN5" s="9">
        <f t="shared" si="0"/>
        <v>44791</v>
      </c>
      <c r="AO5" s="9">
        <f t="shared" si="0"/>
        <v>44792</v>
      </c>
      <c r="AP5" s="9">
        <f t="shared" si="0"/>
        <v>44793</v>
      </c>
      <c r="AQ5" s="11">
        <f t="shared" si="0"/>
        <v>44794</v>
      </c>
      <c r="AR5" s="10">
        <f>AQ5+1</f>
        <v>44795</v>
      </c>
      <c r="AS5" s="9">
        <f>AR5+1</f>
        <v>44796</v>
      </c>
      <c r="AT5" s="9">
        <f t="shared" si="0"/>
        <v>44797</v>
      </c>
      <c r="AU5" s="9">
        <f t="shared" si="0"/>
        <v>44798</v>
      </c>
      <c r="AV5" s="9">
        <f t="shared" si="0"/>
        <v>44799</v>
      </c>
      <c r="AW5" s="9">
        <f t="shared" si="0"/>
        <v>44800</v>
      </c>
      <c r="AX5" s="11">
        <f t="shared" si="0"/>
        <v>44801</v>
      </c>
      <c r="AY5" s="10">
        <f>AX5+1</f>
        <v>44802</v>
      </c>
      <c r="AZ5" s="9">
        <f>AY5+1</f>
        <v>44803</v>
      </c>
      <c r="BA5" s="9">
        <f t="shared" ref="BA5:BE5" si="1">AZ5+1</f>
        <v>44804</v>
      </c>
      <c r="BB5" s="9">
        <f t="shared" si="1"/>
        <v>44805</v>
      </c>
      <c r="BC5" s="9">
        <f t="shared" si="1"/>
        <v>44806</v>
      </c>
      <c r="BD5" s="9">
        <f t="shared" si="1"/>
        <v>44807</v>
      </c>
      <c r="BE5" s="11">
        <f t="shared" si="1"/>
        <v>44808</v>
      </c>
      <c r="BF5" s="10">
        <f>BE5+1</f>
        <v>44809</v>
      </c>
      <c r="BG5" s="9">
        <f>BF5+1</f>
        <v>44810</v>
      </c>
      <c r="BH5" s="9">
        <f t="shared" ref="BH5:BL5" si="2">BG5+1</f>
        <v>44811</v>
      </c>
      <c r="BI5" s="9">
        <f t="shared" si="2"/>
        <v>44812</v>
      </c>
      <c r="BJ5" s="9">
        <f t="shared" si="2"/>
        <v>44813</v>
      </c>
      <c r="BK5" s="9">
        <f t="shared" si="2"/>
        <v>44814</v>
      </c>
      <c r="BL5" s="11">
        <f t="shared" si="2"/>
        <v>44815</v>
      </c>
      <c r="BN5" s="98"/>
      <c r="BO5" s="99"/>
      <c r="BP5" s="99"/>
      <c r="BQ5" s="99"/>
      <c r="BR5" s="99"/>
      <c r="BS5" s="99"/>
      <c r="BT5" s="99"/>
      <c r="BU5" s="99"/>
      <c r="BV5" s="99"/>
      <c r="BW5" s="99"/>
      <c r="BX5" s="99"/>
      <c r="BY5" s="99"/>
      <c r="BZ5" s="100"/>
    </row>
    <row r="6" spans="1:78" ht="30" customHeight="1" thickBot="1" x14ac:dyDescent="0.3">
      <c r="A6" s="52" t="s">
        <v>31</v>
      </c>
      <c r="B6" s="7" t="s">
        <v>7</v>
      </c>
      <c r="C6" s="8"/>
      <c r="D6" s="8" t="s">
        <v>2</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c r="BN6" s="98"/>
      <c r="BO6" s="99"/>
      <c r="BP6" s="99"/>
      <c r="BQ6" s="99"/>
      <c r="BR6" s="99"/>
      <c r="BS6" s="99"/>
      <c r="BT6" s="99"/>
      <c r="BU6" s="99"/>
      <c r="BV6" s="99"/>
      <c r="BW6" s="99"/>
      <c r="BX6" s="99"/>
      <c r="BY6" s="99"/>
      <c r="BZ6" s="100"/>
    </row>
    <row r="7" spans="1:78" ht="30" hidden="1" customHeight="1" thickBot="1" x14ac:dyDescent="0.3">
      <c r="A7" s="51" t="s">
        <v>26</v>
      </c>
      <c r="C7" s="54"/>
      <c r="E7"/>
      <c r="H7" t="str">
        <f>IF(OR(ISBLANK(task_start),ISBLANK(task_end)),"",task_end-task_start+1)</f>
        <v/>
      </c>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N7" s="98"/>
      <c r="BO7" s="99"/>
      <c r="BP7" s="99"/>
      <c r="BQ7" s="99"/>
      <c r="BR7" s="99"/>
      <c r="BS7" s="99"/>
      <c r="BT7" s="99"/>
      <c r="BU7" s="99"/>
      <c r="BV7" s="99"/>
      <c r="BW7" s="99"/>
      <c r="BX7" s="99"/>
      <c r="BY7" s="99"/>
      <c r="BZ7" s="100"/>
    </row>
    <row r="8" spans="1:78" s="3" customFormat="1" ht="30" customHeight="1" thickBot="1" x14ac:dyDescent="0.3">
      <c r="A8" s="52" t="s">
        <v>32</v>
      </c>
      <c r="B8" s="17" t="s">
        <v>36</v>
      </c>
      <c r="C8" s="57"/>
      <c r="D8" s="18"/>
      <c r="E8" s="19"/>
      <c r="F8" s="20"/>
      <c r="G8" s="81"/>
      <c r="H8" s="82" t="str">
        <f t="shared" ref="H8:H33" si="6">IF(OR(ISBLANK(task_start),ISBLANK(task_end)),"",task_end-task_start+1)</f>
        <v/>
      </c>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N8" s="88"/>
      <c r="BO8" s="86"/>
      <c r="BP8" s="86"/>
      <c r="BQ8" s="86"/>
      <c r="BR8" s="86"/>
      <c r="BS8" s="86"/>
      <c r="BT8" s="86"/>
      <c r="BU8" s="86"/>
      <c r="BV8" s="89"/>
      <c r="BW8" s="94"/>
      <c r="BX8" s="94"/>
      <c r="BY8" s="94"/>
      <c r="BZ8" s="92"/>
    </row>
    <row r="9" spans="1:78" s="3" customFormat="1" ht="30" customHeight="1" thickBot="1" x14ac:dyDescent="0.3">
      <c r="A9" s="52" t="s">
        <v>33</v>
      </c>
      <c r="B9" s="64" t="s">
        <v>37</v>
      </c>
      <c r="C9" s="58"/>
      <c r="D9" s="21"/>
      <c r="E9" s="74">
        <f>Project_Start</f>
        <v>44593</v>
      </c>
      <c r="F9" s="74">
        <f>E9+31</f>
        <v>44624</v>
      </c>
      <c r="G9" s="83"/>
      <c r="H9" s="16">
        <f t="shared" si="6"/>
        <v>32</v>
      </c>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N9" s="90"/>
      <c r="BO9" s="94"/>
      <c r="BP9" s="94"/>
      <c r="BQ9" s="94"/>
      <c r="BR9" s="94"/>
      <c r="BS9" s="94"/>
      <c r="BT9" s="94"/>
      <c r="BU9" s="94"/>
      <c r="BV9" s="92"/>
      <c r="BW9" s="94"/>
      <c r="BX9" s="94"/>
      <c r="BY9" s="94"/>
      <c r="BZ9" s="92"/>
    </row>
    <row r="10" spans="1:78" s="3" customFormat="1" ht="30" customHeight="1" thickBot="1" x14ac:dyDescent="0.3">
      <c r="A10" s="52" t="s">
        <v>34</v>
      </c>
      <c r="B10" s="64" t="s">
        <v>38</v>
      </c>
      <c r="C10" s="58"/>
      <c r="D10" s="21"/>
      <c r="E10" s="74">
        <f>F9</f>
        <v>44624</v>
      </c>
      <c r="F10" s="74">
        <f>E10+25</f>
        <v>44649</v>
      </c>
      <c r="G10" s="83"/>
      <c r="H10" s="16">
        <f t="shared" si="6"/>
        <v>26</v>
      </c>
      <c r="I10" s="103"/>
      <c r="J10" s="103"/>
      <c r="K10" s="103"/>
      <c r="L10" s="103"/>
      <c r="M10" s="103"/>
      <c r="N10" s="103"/>
      <c r="O10" s="103"/>
      <c r="P10" s="103"/>
      <c r="Q10" s="103"/>
      <c r="R10" s="103"/>
      <c r="S10" s="103"/>
      <c r="T10" s="103"/>
      <c r="U10" s="104"/>
      <c r="V10" s="104"/>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N10" s="90"/>
      <c r="BO10" s="94"/>
      <c r="BP10" s="94"/>
      <c r="BQ10" s="94"/>
      <c r="BR10" s="94"/>
      <c r="BS10" s="94"/>
      <c r="BT10" s="94"/>
      <c r="BU10" s="94"/>
      <c r="BV10" s="92"/>
      <c r="BW10" s="94"/>
      <c r="BX10" s="94"/>
      <c r="BY10" s="94"/>
      <c r="BZ10" s="92"/>
    </row>
    <row r="11" spans="1:78" s="3" customFormat="1" ht="30" customHeight="1" thickBot="1" x14ac:dyDescent="0.3">
      <c r="A11" s="51"/>
      <c r="B11" s="64" t="s">
        <v>39</v>
      </c>
      <c r="C11" s="58"/>
      <c r="D11" s="21"/>
      <c r="E11" s="74">
        <f>F9</f>
        <v>44624</v>
      </c>
      <c r="F11" s="74">
        <f>E11+7</f>
        <v>44631</v>
      </c>
      <c r="G11" s="83"/>
      <c r="H11" s="16">
        <f t="shared" si="6"/>
        <v>8</v>
      </c>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N11" s="90"/>
      <c r="BO11" s="94"/>
      <c r="BP11" s="94"/>
      <c r="BQ11" s="94"/>
      <c r="BR11" s="94"/>
      <c r="BS11" s="94"/>
      <c r="BT11" s="94"/>
      <c r="BU11" s="94"/>
      <c r="BV11" s="92"/>
      <c r="BW11" s="94"/>
      <c r="BX11" s="94"/>
      <c r="BY11" s="94"/>
      <c r="BZ11" s="92"/>
    </row>
    <row r="12" spans="1:78" s="3" customFormat="1" ht="30" customHeight="1" thickBot="1" x14ac:dyDescent="0.3">
      <c r="A12" s="51"/>
      <c r="B12" s="64" t="s">
        <v>40</v>
      </c>
      <c r="C12" s="58"/>
      <c r="D12" s="21"/>
      <c r="E12" s="74">
        <f>F9+8</f>
        <v>44632</v>
      </c>
      <c r="F12" s="74">
        <f>E12+7</f>
        <v>44639</v>
      </c>
      <c r="G12" s="83"/>
      <c r="H12" s="16">
        <f t="shared" si="6"/>
        <v>8</v>
      </c>
      <c r="I12" s="103"/>
      <c r="J12" s="103"/>
      <c r="K12" s="103"/>
      <c r="L12" s="103"/>
      <c r="M12" s="103"/>
      <c r="N12" s="103"/>
      <c r="O12" s="103"/>
      <c r="P12" s="103"/>
      <c r="Q12" s="103"/>
      <c r="R12" s="103"/>
      <c r="S12" s="103"/>
      <c r="T12" s="103"/>
      <c r="U12" s="103"/>
      <c r="V12" s="103"/>
      <c r="W12" s="103"/>
      <c r="X12" s="103"/>
      <c r="Y12" s="104"/>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N12" s="90"/>
      <c r="BO12" s="94"/>
      <c r="BP12" s="94"/>
      <c r="BQ12" s="94"/>
      <c r="BR12" s="94"/>
      <c r="BS12" s="94"/>
      <c r="BT12" s="94"/>
      <c r="BU12" s="94"/>
      <c r="BV12" s="92"/>
      <c r="BW12" s="94"/>
      <c r="BX12" s="94"/>
      <c r="BY12" s="94"/>
      <c r="BZ12" s="92"/>
    </row>
    <row r="13" spans="1:78" s="3" customFormat="1" ht="30" customHeight="1" thickBot="1" x14ac:dyDescent="0.3">
      <c r="A13" s="51"/>
      <c r="B13" s="64" t="s">
        <v>53</v>
      </c>
      <c r="C13" s="58"/>
      <c r="D13" s="21"/>
      <c r="E13" s="74">
        <f>F12+1</f>
        <v>44640</v>
      </c>
      <c r="F13" s="74">
        <f>E13+9</f>
        <v>44649</v>
      </c>
      <c r="G13" s="83"/>
      <c r="H13" s="16">
        <f t="shared" si="6"/>
        <v>10</v>
      </c>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N13" s="90"/>
      <c r="BO13" s="94"/>
      <c r="BP13" s="94"/>
      <c r="BQ13" s="94"/>
      <c r="BR13" s="94"/>
      <c r="BS13" s="94"/>
      <c r="BT13" s="94"/>
      <c r="BU13" s="94"/>
      <c r="BV13" s="92"/>
      <c r="BW13" s="94"/>
      <c r="BX13" s="94"/>
      <c r="BY13" s="94"/>
      <c r="BZ13" s="92"/>
    </row>
    <row r="14" spans="1:78" s="3" customFormat="1" ht="30" customHeight="1" thickBot="1" x14ac:dyDescent="0.3">
      <c r="A14" s="52" t="s">
        <v>35</v>
      </c>
      <c r="B14" s="22" t="s">
        <v>41</v>
      </c>
      <c r="C14" s="59"/>
      <c r="D14" s="23"/>
      <c r="E14" s="24"/>
      <c r="F14" s="25"/>
      <c r="G14" s="83"/>
      <c r="H14" s="16" t="str">
        <f t="shared" si="6"/>
        <v/>
      </c>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N14" s="90"/>
      <c r="BO14" s="88"/>
      <c r="BP14" s="89"/>
      <c r="BQ14" s="94"/>
      <c r="BR14" s="94"/>
      <c r="BS14" s="94"/>
      <c r="BT14" s="94"/>
      <c r="BU14" s="94"/>
      <c r="BV14" s="92"/>
      <c r="BW14" s="94"/>
      <c r="BX14" s="94"/>
      <c r="BY14" s="94"/>
      <c r="BZ14" s="92"/>
    </row>
    <row r="15" spans="1:78" s="3" customFormat="1" ht="30" customHeight="1" thickBot="1" x14ac:dyDescent="0.3">
      <c r="A15" s="52"/>
      <c r="B15" s="65" t="s">
        <v>44</v>
      </c>
      <c r="C15" s="60"/>
      <c r="D15" s="26"/>
      <c r="E15" s="73">
        <f>F13+1</f>
        <v>44650</v>
      </c>
      <c r="F15" s="73">
        <f>E15+7</f>
        <v>44657</v>
      </c>
      <c r="G15" s="83"/>
      <c r="H15" s="16">
        <f t="shared" si="6"/>
        <v>8</v>
      </c>
      <c r="I15" s="103"/>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N15" s="90"/>
      <c r="BO15" s="90"/>
      <c r="BP15" s="91"/>
      <c r="BQ15" s="94"/>
      <c r="BR15" s="94"/>
      <c r="BS15" s="94"/>
      <c r="BT15" s="94"/>
      <c r="BU15" s="94"/>
      <c r="BV15" s="92"/>
      <c r="BW15" s="94"/>
      <c r="BX15" s="94"/>
      <c r="BY15" s="94"/>
      <c r="BZ15" s="92"/>
    </row>
    <row r="16" spans="1:78" s="3" customFormat="1" ht="30" customHeight="1" thickBot="1" x14ac:dyDescent="0.3">
      <c r="A16" s="51"/>
      <c r="B16" s="65" t="s">
        <v>42</v>
      </c>
      <c r="C16" s="60"/>
      <c r="D16" s="26"/>
      <c r="E16" s="73">
        <f>F15+1</f>
        <v>44658</v>
      </c>
      <c r="F16" s="73">
        <f>E16+7</f>
        <v>44665</v>
      </c>
      <c r="G16" s="83"/>
      <c r="H16" s="16">
        <f t="shared" si="6"/>
        <v>8</v>
      </c>
      <c r="I16" s="103"/>
      <c r="J16" s="103"/>
      <c r="K16" s="103"/>
      <c r="L16" s="103"/>
      <c r="M16" s="103"/>
      <c r="N16" s="103"/>
      <c r="O16" s="103"/>
      <c r="P16" s="103"/>
      <c r="Q16" s="103"/>
      <c r="R16" s="103"/>
      <c r="S16" s="103"/>
      <c r="T16" s="103"/>
      <c r="U16" s="104"/>
      <c r="V16" s="104"/>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N16" s="90"/>
      <c r="BO16" s="90"/>
      <c r="BP16" s="89"/>
      <c r="BQ16" s="94"/>
      <c r="BR16" s="94"/>
      <c r="BS16" s="94"/>
      <c r="BT16" s="94"/>
      <c r="BU16" s="94"/>
      <c r="BV16" s="92"/>
      <c r="BW16" s="94"/>
      <c r="BX16" s="94"/>
      <c r="BY16" s="94"/>
      <c r="BZ16" s="92"/>
    </row>
    <row r="17" spans="1:78" s="3" customFormat="1" ht="30" customHeight="1" thickBot="1" x14ac:dyDescent="0.3">
      <c r="A17" s="51"/>
      <c r="B17" s="65" t="s">
        <v>43</v>
      </c>
      <c r="C17" s="60"/>
      <c r="D17" s="26"/>
      <c r="E17" s="73">
        <f>F16+1</f>
        <v>44666</v>
      </c>
      <c r="F17" s="73">
        <f>E17+60</f>
        <v>44726</v>
      </c>
      <c r="G17" s="83"/>
      <c r="H17" s="16">
        <f t="shared" si="6"/>
        <v>61</v>
      </c>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N17" s="90"/>
      <c r="BO17" s="90"/>
      <c r="BP17" s="92"/>
      <c r="BQ17" s="94"/>
      <c r="BR17" s="94"/>
      <c r="BS17" s="94"/>
      <c r="BT17" s="94"/>
      <c r="BU17" s="94"/>
      <c r="BV17" s="92"/>
      <c r="BW17" s="94"/>
      <c r="BX17" s="94"/>
      <c r="BY17" s="94"/>
      <c r="BZ17" s="92"/>
    </row>
    <row r="18" spans="1:78" s="3" customFormat="1" ht="30" customHeight="1" thickBot="1" x14ac:dyDescent="0.3">
      <c r="A18" s="51"/>
      <c r="B18" s="65" t="s">
        <v>45</v>
      </c>
      <c r="C18" s="60"/>
      <c r="D18" s="26"/>
      <c r="E18" s="73">
        <f>E17</f>
        <v>44666</v>
      </c>
      <c r="F18" s="73">
        <f>E18+60</f>
        <v>44726</v>
      </c>
      <c r="G18" s="83"/>
      <c r="H18" s="16">
        <f t="shared" si="6"/>
        <v>61</v>
      </c>
      <c r="I18" s="103"/>
      <c r="J18" s="103"/>
      <c r="K18" s="103"/>
      <c r="L18" s="103"/>
      <c r="M18" s="103"/>
      <c r="N18" s="103"/>
      <c r="O18" s="103"/>
      <c r="P18" s="103"/>
      <c r="Q18" s="103"/>
      <c r="R18" s="103"/>
      <c r="S18" s="103"/>
      <c r="T18" s="103"/>
      <c r="U18" s="103"/>
      <c r="V18" s="103"/>
      <c r="W18" s="103"/>
      <c r="X18" s="103"/>
      <c r="Y18" s="104"/>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N18" s="90"/>
      <c r="BO18" s="90"/>
      <c r="BP18" s="92"/>
      <c r="BQ18" s="94"/>
      <c r="BR18" s="94"/>
      <c r="BS18" s="94"/>
      <c r="BT18" s="94"/>
      <c r="BU18" s="94"/>
      <c r="BV18" s="92"/>
      <c r="BW18" s="94"/>
      <c r="BX18" s="94"/>
      <c r="BY18" s="94"/>
      <c r="BZ18" s="92"/>
    </row>
    <row r="19" spans="1:78" s="3" customFormat="1" ht="30" customHeight="1" thickBot="1" x14ac:dyDescent="0.3">
      <c r="A19" s="51"/>
      <c r="B19" s="65" t="s">
        <v>55</v>
      </c>
      <c r="C19" s="60"/>
      <c r="D19" s="26"/>
      <c r="E19" s="73">
        <f>F18+1</f>
        <v>44727</v>
      </c>
      <c r="F19" s="73">
        <f>E19+10</f>
        <v>44737</v>
      </c>
      <c r="G19" s="83"/>
      <c r="H19" s="16">
        <f t="shared" si="6"/>
        <v>11</v>
      </c>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N19" s="90"/>
      <c r="BO19" s="90"/>
      <c r="BP19" s="92"/>
      <c r="BQ19" s="94" t="s">
        <v>59</v>
      </c>
      <c r="BR19" s="94"/>
      <c r="BS19" s="94"/>
      <c r="BT19" s="94"/>
      <c r="BU19" s="94"/>
      <c r="BV19" s="92"/>
      <c r="BW19" s="94"/>
      <c r="BX19" s="94"/>
      <c r="BY19" s="94"/>
      <c r="BZ19" s="92"/>
    </row>
    <row r="20" spans="1:78" s="3" customFormat="1" ht="30" customHeight="1" thickBot="1" x14ac:dyDescent="0.3">
      <c r="A20" s="51" t="s">
        <v>23</v>
      </c>
      <c r="B20" s="27" t="s">
        <v>46</v>
      </c>
      <c r="C20" s="61"/>
      <c r="D20" s="28"/>
      <c r="E20" s="29"/>
      <c r="F20" s="30"/>
      <c r="G20" s="83"/>
      <c r="H20" s="16" t="str">
        <f t="shared" si="6"/>
        <v/>
      </c>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N20" s="90"/>
      <c r="BO20" s="90"/>
      <c r="BP20" s="92"/>
      <c r="BQ20" s="94"/>
      <c r="BR20" s="94"/>
      <c r="BS20" s="94"/>
      <c r="BT20" s="94"/>
      <c r="BU20" s="94"/>
      <c r="BV20" s="92"/>
      <c r="BW20" s="94"/>
      <c r="BX20" s="94"/>
      <c r="BY20" s="94"/>
      <c r="BZ20" s="92"/>
    </row>
    <row r="21" spans="1:78" s="3" customFormat="1" ht="30" customHeight="1" thickBot="1" x14ac:dyDescent="0.3">
      <c r="A21" s="51"/>
      <c r="B21" s="66" t="s">
        <v>47</v>
      </c>
      <c r="C21" s="62"/>
      <c r="D21" s="31"/>
      <c r="E21" s="72">
        <f>F19+1</f>
        <v>44738</v>
      </c>
      <c r="F21" s="72">
        <f>E21+15</f>
        <v>44753</v>
      </c>
      <c r="G21" s="83"/>
      <c r="H21" s="16">
        <f t="shared" si="6"/>
        <v>16</v>
      </c>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N21" s="90"/>
      <c r="BO21" s="93"/>
      <c r="BP21" s="91"/>
      <c r="BQ21" s="94"/>
      <c r="BR21" s="94"/>
      <c r="BS21" s="94"/>
      <c r="BT21" s="94"/>
      <c r="BU21" s="94"/>
      <c r="BV21" s="92"/>
      <c r="BW21" s="94"/>
      <c r="BX21" s="94"/>
      <c r="BY21" s="94"/>
      <c r="BZ21" s="92"/>
    </row>
    <row r="22" spans="1:78" s="3" customFormat="1" ht="30" customHeight="1" thickBot="1" x14ac:dyDescent="0.3">
      <c r="A22" s="51"/>
      <c r="B22" s="66" t="s">
        <v>58</v>
      </c>
      <c r="C22" s="62"/>
      <c r="D22" s="31"/>
      <c r="E22" s="72">
        <f>E21</f>
        <v>44738</v>
      </c>
      <c r="F22" s="72">
        <f>E22+15</f>
        <v>44753</v>
      </c>
      <c r="G22" s="83"/>
      <c r="H22" s="16">
        <f t="shared" si="6"/>
        <v>16</v>
      </c>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N22" s="90"/>
      <c r="BO22" s="94"/>
      <c r="BP22" s="94"/>
      <c r="BQ22" s="94"/>
      <c r="BR22" s="94"/>
      <c r="BS22" s="94"/>
      <c r="BT22" s="94"/>
      <c r="BU22" s="94"/>
      <c r="BV22" s="92"/>
      <c r="BW22" s="94"/>
      <c r="BX22" s="94"/>
      <c r="BY22" s="94"/>
      <c r="BZ22" s="92"/>
    </row>
    <row r="23" spans="1:78" s="3" customFormat="1" ht="30" customHeight="1" thickBot="1" x14ac:dyDescent="0.3">
      <c r="A23" s="51"/>
      <c r="B23" s="66" t="s">
        <v>57</v>
      </c>
      <c r="C23" s="62"/>
      <c r="D23" s="31"/>
      <c r="E23" s="72">
        <f>F22+1</f>
        <v>44754</v>
      </c>
      <c r="F23" s="72">
        <f>E23+7</f>
        <v>44761</v>
      </c>
      <c r="G23" s="83"/>
      <c r="H23" s="16">
        <f t="shared" si="6"/>
        <v>8</v>
      </c>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N23" s="90"/>
      <c r="BO23" s="94"/>
      <c r="BP23" s="94"/>
      <c r="BQ23" s="94"/>
      <c r="BR23" s="94"/>
      <c r="BS23" s="94"/>
      <c r="BT23" s="94"/>
      <c r="BU23" s="94"/>
      <c r="BV23" s="92"/>
      <c r="BW23" s="94"/>
      <c r="BX23" s="94"/>
      <c r="BY23" s="94"/>
      <c r="BZ23" s="92"/>
    </row>
    <row r="24" spans="1:78" s="3" customFormat="1" ht="30" customHeight="1" thickBot="1" x14ac:dyDescent="0.3">
      <c r="A24" s="51"/>
      <c r="B24" s="66" t="s">
        <v>56</v>
      </c>
      <c r="C24" s="62"/>
      <c r="D24" s="31"/>
      <c r="E24" s="72">
        <f>F23+1</f>
        <v>44762</v>
      </c>
      <c r="F24" s="72">
        <f>E24+4</f>
        <v>44766</v>
      </c>
      <c r="G24" s="83"/>
      <c r="H24" s="16">
        <f t="shared" si="6"/>
        <v>5</v>
      </c>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94"/>
      <c r="BN24" s="90"/>
      <c r="BO24" s="94"/>
      <c r="BP24" s="94"/>
      <c r="BQ24" s="94"/>
      <c r="BR24" s="94"/>
      <c r="BS24" s="94"/>
      <c r="BT24" s="94"/>
      <c r="BU24" s="94"/>
      <c r="BV24" s="92"/>
      <c r="BW24" s="94"/>
      <c r="BX24" s="94"/>
      <c r="BY24" s="94"/>
      <c r="BZ24" s="92"/>
    </row>
    <row r="25" spans="1:78" s="3" customFormat="1" ht="30" customHeight="1" thickBot="1" x14ac:dyDescent="0.3">
      <c r="A25" s="51"/>
      <c r="B25" s="66" t="s">
        <v>52</v>
      </c>
      <c r="C25" s="62"/>
      <c r="D25" s="31"/>
      <c r="E25" s="72">
        <f>F24+1</f>
        <v>44767</v>
      </c>
      <c r="F25" s="72">
        <f>E25+11</f>
        <v>44778</v>
      </c>
      <c r="G25" s="83"/>
      <c r="H25" s="16">
        <f t="shared" si="6"/>
        <v>12</v>
      </c>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N25" s="93"/>
      <c r="BO25" s="87"/>
      <c r="BP25" s="87"/>
      <c r="BQ25" s="87"/>
      <c r="BR25" s="87"/>
      <c r="BS25" s="87"/>
      <c r="BT25" s="87"/>
      <c r="BU25" s="87"/>
      <c r="BV25" s="91"/>
      <c r="BW25" s="94"/>
      <c r="BX25" s="94"/>
      <c r="BY25" s="94"/>
      <c r="BZ25" s="92"/>
    </row>
    <row r="26" spans="1:78" s="3" customFormat="1" ht="30" customHeight="1" thickBot="1" x14ac:dyDescent="0.3">
      <c r="A26" s="51" t="s">
        <v>23</v>
      </c>
      <c r="B26" s="67"/>
      <c r="C26" s="67"/>
      <c r="D26" s="67"/>
      <c r="E26" s="67"/>
      <c r="F26" s="67"/>
      <c r="G26" s="83"/>
      <c r="H26" s="16" t="str">
        <f t="shared" si="6"/>
        <v/>
      </c>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N26" s="90"/>
      <c r="BO26" s="94"/>
      <c r="BP26" s="94"/>
      <c r="BQ26" s="94"/>
      <c r="BR26" s="94"/>
      <c r="BS26" s="94"/>
      <c r="BT26" s="94"/>
      <c r="BU26" s="94"/>
      <c r="BV26" s="94"/>
      <c r="BW26" s="94"/>
      <c r="BX26" s="94"/>
      <c r="BY26" s="94"/>
      <c r="BZ26" s="92"/>
    </row>
    <row r="27" spans="1:78" s="3" customFormat="1" ht="30" customHeight="1" thickBot="1" x14ac:dyDescent="0.3">
      <c r="A27" s="51"/>
      <c r="B27" s="67"/>
      <c r="C27" s="67"/>
      <c r="D27" s="67"/>
      <c r="E27" s="67"/>
      <c r="F27" s="67"/>
      <c r="G27" s="83"/>
      <c r="H27" s="16" t="str">
        <f t="shared" si="6"/>
        <v/>
      </c>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N27" s="90"/>
      <c r="BO27" s="94"/>
      <c r="BP27" s="94"/>
      <c r="BQ27" s="94"/>
      <c r="BR27" s="94"/>
      <c r="BS27" s="94"/>
      <c r="BT27" s="94"/>
      <c r="BU27" s="94"/>
      <c r="BV27" s="94"/>
      <c r="BW27" s="94"/>
      <c r="BX27" s="94"/>
      <c r="BY27" s="94"/>
      <c r="BZ27" s="92"/>
    </row>
    <row r="28" spans="1:78" s="3" customFormat="1" ht="30" customHeight="1" thickBot="1" x14ac:dyDescent="0.3">
      <c r="A28" s="51"/>
      <c r="B28" s="67"/>
      <c r="C28" s="67"/>
      <c r="D28" s="67"/>
      <c r="E28" s="67"/>
      <c r="F28" s="67"/>
      <c r="G28" s="84"/>
      <c r="H28" s="85" t="str">
        <f t="shared" si="6"/>
        <v/>
      </c>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2"/>
      <c r="BN28" s="93"/>
      <c r="BO28" s="87"/>
      <c r="BP28" s="87"/>
      <c r="BQ28" s="87"/>
      <c r="BR28" s="87"/>
      <c r="BS28" s="87"/>
      <c r="BT28" s="87"/>
      <c r="BU28" s="87"/>
      <c r="BV28" s="87"/>
      <c r="BW28" s="87"/>
      <c r="BX28" s="87"/>
      <c r="BY28" s="87"/>
      <c r="BZ28" s="91"/>
    </row>
    <row r="29" spans="1:78" s="3" customFormat="1" ht="30" customHeight="1" thickBot="1" x14ac:dyDescent="0.3">
      <c r="A29" s="51"/>
      <c r="B29" s="67"/>
      <c r="C29" s="67"/>
      <c r="D29" s="67"/>
      <c r="E29" s="67"/>
      <c r="F29" s="67"/>
      <c r="G29" s="80"/>
      <c r="H29" s="80" t="str">
        <f t="shared" si="6"/>
        <v/>
      </c>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row>
    <row r="30" spans="1:78" s="3" customFormat="1" ht="30" customHeight="1" thickBot="1" x14ac:dyDescent="0.3">
      <c r="A30" s="51"/>
      <c r="B30" s="67"/>
      <c r="C30" s="67"/>
      <c r="D30" s="67"/>
      <c r="E30" s="67"/>
      <c r="F30" s="67"/>
      <c r="G30" s="16"/>
      <c r="H30" s="16"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78" s="3" customFormat="1" ht="30" customHeight="1" thickBot="1" x14ac:dyDescent="0.3">
      <c r="A31" s="51"/>
      <c r="B31" s="67"/>
      <c r="C31" s="67"/>
      <c r="D31" s="67"/>
      <c r="E31" s="67"/>
      <c r="F31" s="67"/>
      <c r="G31" s="16"/>
      <c r="H31" s="16" t="str">
        <f t="shared" si="6"/>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78" s="3" customFormat="1" ht="30" customHeight="1" thickBot="1" x14ac:dyDescent="0.3">
      <c r="A32" s="51" t="s">
        <v>25</v>
      </c>
      <c r="B32" s="67"/>
      <c r="C32" s="63"/>
      <c r="D32" s="15"/>
      <c r="E32" s="56"/>
      <c r="F32" s="56"/>
      <c r="G32" s="16"/>
      <c r="H32" s="16" t="str">
        <f t="shared" si="6"/>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3">
      <c r="A33" s="52" t="s">
        <v>24</v>
      </c>
      <c r="B33" s="32" t="s">
        <v>0</v>
      </c>
      <c r="C33" s="33"/>
      <c r="D33" s="34"/>
      <c r="E33" s="35"/>
      <c r="F33" s="36"/>
      <c r="G33" s="37"/>
      <c r="H33" s="3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ht="30" customHeight="1" x14ac:dyDescent="0.25">
      <c r="G34" s="6"/>
    </row>
    <row r="35" spans="1:64" ht="30" customHeight="1" x14ac:dyDescent="0.25">
      <c r="C35" s="13"/>
      <c r="F35" s="53"/>
    </row>
    <row r="36" spans="1:64" ht="30" customHeight="1" x14ac:dyDescent="0.25">
      <c r="C36" s="14"/>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5 D32: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D32:D33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ColWidth="9.140625" defaultRowHeight="12.75" x14ac:dyDescent="0.2"/>
  <cols>
    <col min="1" max="1" width="87.140625" style="41" customWidth="1"/>
    <col min="2" max="16384" width="9.140625" style="2"/>
  </cols>
  <sheetData>
    <row r="1" spans="1:2" ht="46.5" customHeight="1" x14ac:dyDescent="0.2"/>
    <row r="2" spans="1:2" s="43" customFormat="1" ht="15.75" x14ac:dyDescent="0.25">
      <c r="A2" s="42" t="s">
        <v>10</v>
      </c>
      <c r="B2" s="42"/>
    </row>
    <row r="3" spans="1:2" s="47" customFormat="1" ht="27" customHeight="1" x14ac:dyDescent="0.25">
      <c r="A3" s="71" t="s">
        <v>15</v>
      </c>
      <c r="B3" s="48"/>
    </row>
    <row r="4" spans="1:2" s="44" customFormat="1" ht="26.25" x14ac:dyDescent="0.4">
      <c r="A4" s="45" t="s">
        <v>9</v>
      </c>
    </row>
    <row r="5" spans="1:2" ht="74.099999999999994" customHeight="1" x14ac:dyDescent="0.2">
      <c r="A5" s="46" t="s">
        <v>18</v>
      </c>
    </row>
    <row r="6" spans="1:2" ht="26.25" customHeight="1" x14ac:dyDescent="0.2">
      <c r="A6" s="45" t="s">
        <v>21</v>
      </c>
    </row>
    <row r="7" spans="1:2" s="41" customFormat="1" ht="204.95" customHeight="1" x14ac:dyDescent="0.25">
      <c r="A7" s="50" t="s">
        <v>20</v>
      </c>
    </row>
    <row r="8" spans="1:2" s="44" customFormat="1" ht="26.25" x14ac:dyDescent="0.4">
      <c r="A8" s="45" t="s">
        <v>11</v>
      </c>
    </row>
    <row r="9" spans="1:2" ht="60" x14ac:dyDescent="0.2">
      <c r="A9" s="46" t="s">
        <v>19</v>
      </c>
    </row>
    <row r="10" spans="1:2" s="41" customFormat="1" ht="27.95" customHeight="1" x14ac:dyDescent="0.25">
      <c r="A10" s="49" t="s">
        <v>17</v>
      </c>
    </row>
    <row r="11" spans="1:2" s="44" customFormat="1" ht="26.25" x14ac:dyDescent="0.4">
      <c r="A11" s="45" t="s">
        <v>8</v>
      </c>
    </row>
    <row r="12" spans="1:2" ht="30" x14ac:dyDescent="0.2">
      <c r="A12" s="46" t="s">
        <v>16</v>
      </c>
    </row>
    <row r="13" spans="1:2" s="41" customFormat="1" ht="27.95" customHeight="1" x14ac:dyDescent="0.25">
      <c r="A13" s="49" t="s">
        <v>3</v>
      </c>
    </row>
    <row r="14" spans="1:2" s="44" customFormat="1" ht="26.25" x14ac:dyDescent="0.4">
      <c r="A14" s="45" t="s">
        <v>12</v>
      </c>
    </row>
    <row r="15" spans="1:2" ht="75" customHeight="1" x14ac:dyDescent="0.2">
      <c r="A15" s="46" t="s">
        <v>13</v>
      </c>
    </row>
    <row r="16" spans="1:2" ht="75" x14ac:dyDescent="0.2">
      <c r="A16" s="46"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2022-03-03T12:43:21Z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