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65C7A67D-5B50-4AC9-B4DA-ED03CD451B0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9" i="1"/>
  <c r="C59" i="1"/>
  <c r="B11" i="2" s="1"/>
  <c r="I11" i="2" s="1"/>
  <c r="J12" i="2" s="1"/>
  <c r="J50" i="1"/>
  <c r="C50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W8" i="1"/>
  <c r="X8" i="1"/>
  <c r="Y8" i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<sst xmlns="http://schemas.openxmlformats.org/spreadsheetml/2006/main" count="480" uniqueCount="113">
  <si>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</si>
  <si>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</si>
  <si>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</si>
  <si>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</si>
  <si>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</si>
  <si>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</si>
  <si>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</si>
  <si>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</si>
  <si>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</si>
  <si>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</si>
  <si>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</si>
  <si>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</si>
  <si>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</si>
  <si>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</si>
  <si>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</si>
  <si>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</si>
  <si>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</si>
  <si>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</si>
  <si>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</si>
  <si>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</si>
  <si>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</si>
  <si>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</si>
  <si>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</si>
  <si>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</si>
  <si>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</si>
  <si>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</si>
  <si>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</si>
  <si>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</si>
  <si>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</si>
  <si>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</si>
  <si>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</si>
  <si>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</si>
  <si>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</si>
  <si>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</si>
  <si>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</si>
  <si>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</si>
  <si>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</si>
  <si>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</si>
  <si>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</si>
  <si>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</si>
  <si>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</si>
  <si>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</si>
  <si>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</si>
  <si>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</si>
  <si>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</si>
  <si>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</si>
  <si>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</si>
  <si>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</si>
  <si>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</si>
  <si>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</si>
  <si>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</si>
  <si>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</si>
  <si>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</si>
  <si>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</si>
  <si>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</si>
  <si>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</si>
  <si>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</si>
  <si>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</si>
  <si>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</si>
  <si>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</si>
  <si>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</si>
  <si>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</si>
  <si>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</si>
  <si>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</si>
  <si>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</si>
  <si>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</si>
  <si>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</si>
  <si>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</si>
  <si>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SE 1</t>
  </si>
  <si>
    <t>SE 2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</si>
  <si>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</si>
  <si>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</si>
  <si>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</si>
  <si>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</si>
  <si>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</si>
  <si>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</si>
  <si>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</si>
  <si>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</si>
  <si>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</si>
  <si>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</si>
  <si>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</si>
  <si>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</si>
  <si>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</si>
  <si>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</si>
  <si>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</si>
  <si>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</si>
  <si>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</si>
  <si>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</si>
  <si>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</si>
  <si>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</si>
  <si>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</si>
  <si>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</si>
  <si>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</si>
  <si>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</si>
  <si>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</si>
  <si>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</si>
  <si>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</si>
  <si>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</si>
  <si>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</si>
  <si>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</si>
  <si>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</si>
  <si>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</si>
  <si>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</si>
  <si>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Equivalentes</t>
  </si>
  <si>
    <t>Lado SE A</t>
  </si>
  <si>
    <t>Lado SE B</t>
  </si>
  <si>
    <t>TIE</t>
  </si>
  <si>
    <t>R (pu)</t>
  </si>
  <si>
    <t>X (pu)</t>
  </si>
  <si>
    <t>R0 (pu)</t>
  </si>
  <si>
    <t>X0 (pu)</t>
  </si>
  <si>
    <t>Curto circuito bifásico envolvendo as Fases A e C ocasionado por descarga atmosférica</t>
  </si>
  <si>
    <t>RP-V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</si>
</sst>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/>
    <xf numFmtId="0" fontId="0" fillId="8" borderId="12" xfId="0" applyFill="1" applyBorder="1"/>
    <xf numFmtId="0" fontId="0" fillId="7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0" xfId="0" applyFill="1" applyAlignment="1" applyProtection="1">
      <alignment horizontal="center"/>
      <protection locked="0"/>
    </xf>
    <xf numFmtId="0" fontId="0" fillId="4" borderId="0" xfId="0" applyFill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VA_SE 1_Pré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0-4126-AB98-F1EC88A92E5C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VB_SE 1_Pré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20-4126-AB98-F1EC88A92E5C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VC_SE 1_Pré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20-4126-AB98-F1EC88A92E5C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IA_SE 1_Pré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20-4126-AB98-F1EC88A92E5C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IB_SE 1_Pré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20-4126-AB98-F1EC88A92E5C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IC_SE 1_Pré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20-4126-AB98-F1EC88A9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6560"/>
        <c:axId val="83348480"/>
      </c:scatterChart>
      <c:valAx>
        <c:axId val="833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348480"/>
        <c:crosses val="autoZero"/>
        <c:crossBetween val="midCat"/>
      </c:valAx>
      <c:valAx>
        <c:axId val="83348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34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VA_SE 1_Falta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2-470E-9A36-13162B5C0084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VB_SE 1_Falta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2-470E-9A36-13162B5C0084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VC_SE 1_Falta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32-470E-9A36-13162B5C0084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IA_SE 1_Falta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32-470E-9A36-13162B5C0084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IB_SE 1_Falta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32-470E-9A36-13162B5C0084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IC_SE 1_Falta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32-470E-9A36-13162B5C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2640"/>
        <c:axId val="96527104"/>
      </c:scatterChart>
      <c:valAx>
        <c:axId val="96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527104"/>
        <c:crosses val="autoZero"/>
        <c:crossBetween val="midCat"/>
      </c:valAx>
      <c:valAx>
        <c:axId val="96527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51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VA_SE 2_Pré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F-4437-AAFE-EB4C5971C09E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VB_SE 2_Pré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F-4437-AAFE-EB4C5971C09E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VC_SE 2_Pré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F-4437-AAFE-EB4C5971C09E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IA_SE 2_Pré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F-4437-AAFE-EB4C5971C09E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IB_SE 2_Pré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F-4437-AAFE-EB4C5971C09E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IC_SE 2_Pré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F-4437-AAFE-EB4C5971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5824"/>
        <c:axId val="96847744"/>
      </c:scatterChart>
      <c:valAx>
        <c:axId val="968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847744"/>
        <c:crosses val="autoZero"/>
        <c:crossBetween val="midCat"/>
      </c:valAx>
      <c:valAx>
        <c:axId val="96847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84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VA_SE 2_Falta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C-4A06-94BC-C3530D79FBA2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VB_SE 2_Falta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C-4A06-94BC-C3530D79FBA2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VC_SE 2_Falta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9C-4A06-94BC-C3530D79FBA2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IA_SE 2_Falta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9C-4A06-94BC-C3530D79FBA2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IB_SE 2_Falta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9C-4A06-94BC-C3530D79FBA2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IC_SE 2_Falta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9C-4A06-94BC-C3530D79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5056"/>
        <c:axId val="98286976"/>
      </c:scatterChart>
      <c:valAx>
        <c:axId val="982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286976"/>
        <c:crosses val="autoZero"/>
        <c:crossBetween val="midCat"/>
      </c:valAx>
      <c:valAx>
        <c:axId val="9828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28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"/>
  <sheetViews>
    <sheetView tabSelected="1" zoomScale="55" zoomScaleNormal="55" workbookViewId="0">
      <selection activeCell="K4" sqref="K4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4" max="24" width="8.81640625" bestFit="1" customWidth="1"/>
    <col min="25" max="25" width="12" bestFit="1" customWidth="1"/>
    <col min="26" max="26" width="9.81640625" bestFit="1" customWidth="1"/>
    <col min="27" max="27" width="10" bestFit="1" customWidth="1"/>
  </cols>
  <sheetData>
    <row r="1" spans="1:33" x14ac:dyDescent="0.35">
      <c r="A1" s="80" t="s">
        <v>0</v>
      </c>
      <c r="B1" s="80"/>
      <c r="C1" s="80"/>
      <c r="D1" s="80"/>
      <c r="E1" s="80"/>
      <c r="F1" s="80"/>
      <c r="G1" s="80"/>
      <c r="I1" s="8"/>
      <c r="J1" s="69" t="s">
        <v>30</v>
      </c>
      <c r="K1" s="69"/>
      <c r="L1" s="69"/>
      <c r="M1" s="69"/>
      <c r="N1" s="69"/>
      <c r="O1" s="8"/>
      <c r="P1" s="8"/>
      <c r="Q1" s="8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82</v>
      </c>
    </row>
    <row r="2" spans="1:33" x14ac:dyDescent="0.35">
      <c r="A2" s="3"/>
      <c r="B2" s="3"/>
      <c r="C2" s="3"/>
      <c r="D2" s="3"/>
      <c r="E2" s="3"/>
      <c r="F2" s="3"/>
      <c r="G2" s="3"/>
      <c r="I2" s="8"/>
      <c r="J2" s="9" t="s">
        <v>60</v>
      </c>
      <c r="K2" s="26" t="s">
        <v>62</v>
      </c>
      <c r="L2" s="8"/>
      <c r="M2" s="84" t="s">
        <v>64</v>
      </c>
      <c r="N2" s="85"/>
      <c r="O2" s="86"/>
      <c r="P2" s="82" t="s">
        <v>67</v>
      </c>
      <c r="Q2" s="82"/>
      <c r="R2" s="82"/>
      <c r="S2" s="82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83</v>
      </c>
    </row>
    <row r="3" spans="1:33" x14ac:dyDescent="0.35">
      <c r="A3" s="4" t="s">
        <v>1</v>
      </c>
      <c r="B3" s="4" t="s">
        <v>2</v>
      </c>
      <c r="C3" s="4" t="s">
        <v>63</v>
      </c>
      <c r="D3" s="4" t="s">
        <v>70</v>
      </c>
      <c r="E3" s="3"/>
      <c r="F3" s="3"/>
      <c r="G3" s="3"/>
      <c r="I3" s="8"/>
      <c r="J3" s="9" t="s">
        <v>61</v>
      </c>
      <c r="K3" s="31" t="s">
        <v>112</v>
      </c>
      <c r="L3" s="8"/>
      <c r="M3" s="10" t="s">
        <v>14</v>
      </c>
      <c r="N3" s="10" t="str">
        <f>A4</f>
        <v>SE 1</v>
      </c>
      <c r="O3" s="30">
        <v>64.3</v>
      </c>
      <c r="P3" s="82">
        <f>IF(C15="Não Houve","Não Houve",100*(C15-O3)/O3)</f>
        <v>-4.6656298600311041</v>
      </c>
      <c r="Q3" s="82"/>
      <c r="R3" s="82"/>
      <c r="S3" s="82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 x14ac:dyDescent="0.35">
      <c r="A4" s="15" t="s">
        <v>68</v>
      </c>
      <c r="B4" s="15" t="s">
        <v>69</v>
      </c>
      <c r="C4" s="15">
        <v>525</v>
      </c>
      <c r="D4" s="15">
        <v>367.9</v>
      </c>
      <c r="E4" s="3"/>
      <c r="F4" s="3"/>
      <c r="G4" s="3"/>
      <c r="I4" s="8"/>
      <c r="J4" s="8"/>
      <c r="K4" s="8"/>
      <c r="L4" s="8"/>
      <c r="M4" s="7" t="s">
        <v>15</v>
      </c>
      <c r="N4" s="7" t="str">
        <f>B4</f>
        <v>SE 2</v>
      </c>
      <c r="O4" s="30">
        <v>353</v>
      </c>
      <c r="P4" s="82">
        <f>IF(C15="Não Houve","Não Houve",100*(C15-O4)/O4)</f>
        <v>-82.634560906515574</v>
      </c>
      <c r="Q4" s="82"/>
      <c r="R4" s="82"/>
      <c r="S4" s="82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3"/>
      <c r="G5" s="3"/>
      <c r="I5" s="8"/>
      <c r="J5" s="8"/>
      <c r="K5" s="8"/>
      <c r="L5" s="8"/>
      <c r="M5" s="8"/>
      <c r="N5" s="8"/>
      <c r="O5" s="8"/>
      <c r="P5" s="8"/>
      <c r="Q5" s="8"/>
      <c r="U5" s="1"/>
      <c r="V5" s="1"/>
      <c r="W5" s="1"/>
      <c r="X5" s="1"/>
      <c r="Y5" s="1"/>
      <c r="Z5" s="1"/>
    </row>
    <row r="6" spans="1:33" x14ac:dyDescent="0.35">
      <c r="A6" s="56" t="s">
        <v>4</v>
      </c>
      <c r="B6" s="57"/>
      <c r="C6" s="57"/>
      <c r="D6" s="57"/>
      <c r="E6" s="57"/>
      <c r="F6" s="57"/>
      <c r="G6" s="57"/>
      <c r="I6" s="8"/>
      <c r="J6" s="58" t="s">
        <v>92</v>
      </c>
      <c r="K6" s="59"/>
      <c r="L6" s="59"/>
      <c r="M6" s="59"/>
      <c r="N6" s="60"/>
      <c r="O6" s="8"/>
      <c r="P6" s="8"/>
      <c r="Q6" s="8"/>
      <c r="U6" s="1"/>
      <c r="V6" s="52" t="s">
        <v>4</v>
      </c>
      <c r="W6" s="53"/>
      <c r="X6" s="53"/>
      <c r="Y6" s="54"/>
      <c r="Z6" s="1"/>
    </row>
    <row r="7" spans="1:33" x14ac:dyDescent="0.35">
      <c r="A7" s="4" t="s">
        <v>91</v>
      </c>
      <c r="B7" s="4" t="s">
        <v>94</v>
      </c>
      <c r="C7" s="4" t="s">
        <v>95</v>
      </c>
      <c r="D7" s="4" t="s">
        <v>96</v>
      </c>
      <c r="E7" s="4" t="s">
        <v>97</v>
      </c>
      <c r="F7" s="4" t="s">
        <v>98</v>
      </c>
      <c r="G7" s="4" t="s">
        <v>99</v>
      </c>
      <c r="I7" s="8"/>
      <c r="J7" s="10" t="s">
        <v>14</v>
      </c>
      <c r="K7" s="10" t="str">
        <f>A4</f>
        <v>SE 1</v>
      </c>
      <c r="L7" s="24"/>
      <c r="M7" s="24"/>
      <c r="N7" s="25"/>
      <c r="O7" s="8"/>
      <c r="P7" s="8"/>
      <c r="Q7" s="8"/>
      <c r="U7" s="1"/>
      <c r="V7" s="4" t="s">
        <v>26</v>
      </c>
      <c r="W7" s="4" t="s">
        <v>27</v>
      </c>
      <c r="X7" s="4" t="s">
        <v>28</v>
      </c>
      <c r="Y7" s="4" t="s">
        <v>29</v>
      </c>
      <c r="Z7" s="1"/>
    </row>
    <row r="8" spans="1:33" x14ac:dyDescent="0.35">
      <c r="A8" s="15" t="s">
        <v>100</v>
      </c>
      <c r="B8" s="15">
        <v>2.5934799850783996E-3</v>
      </c>
      <c r="C8" s="15">
        <v>3.9187094508047998E-2</v>
      </c>
      <c r="D8" s="15">
        <v>5.3818138978816002E-2</v>
      </c>
      <c r="E8" s="15">
        <v>0.18312546816116002</v>
      </c>
      <c r="F8" s="15">
        <f>0.002/2500</f>
        <v>7.9999999999999996E-7</v>
      </c>
      <c r="G8" s="15">
        <f>0.001002/2500</f>
        <v>4.0080000000000004E-7</v>
      </c>
      <c r="I8" s="8"/>
      <c r="J8" s="9" t="s">
        <v>31</v>
      </c>
      <c r="K8" s="9" t="s">
        <v>32</v>
      </c>
      <c r="L8" s="9" t="s">
        <v>33</v>
      </c>
      <c r="M8" s="9" t="s">
        <v>34</v>
      </c>
      <c r="N8" s="9" t="s">
        <v>35</v>
      </c>
      <c r="O8" s="8"/>
      <c r="P8" s="8"/>
      <c r="Q8" s="8"/>
      <c r="U8" s="1"/>
      <c r="V8" s="32">
        <f>B8*$W$4</f>
        <v>7.1482792088723386</v>
      </c>
      <c r="W8" s="32">
        <f>C8*$W$4</f>
        <v>108.0094292378073</v>
      </c>
      <c r="X8" s="32">
        <f>D8*$W$4</f>
        <v>148.33624556036162</v>
      </c>
      <c r="Y8" s="32">
        <f>E8*$W$4</f>
        <v>504.73957161919731</v>
      </c>
      <c r="Z8" s="1"/>
    </row>
    <row r="9" spans="1:33" x14ac:dyDescent="0.35">
      <c r="A9" s="15" t="s">
        <v>101</v>
      </c>
      <c r="B9" s="15"/>
      <c r="C9" s="15"/>
      <c r="D9" s="15"/>
      <c r="E9" s="15"/>
      <c r="F9" s="15"/>
      <c r="G9" s="15"/>
      <c r="I9" s="8"/>
      <c r="J9" s="23"/>
      <c r="K9" s="23"/>
      <c r="L9" s="23"/>
      <c r="M9" s="23"/>
      <c r="N9" s="23"/>
      <c r="O9" s="8"/>
      <c r="P9" s="8"/>
      <c r="Q9" s="8"/>
      <c r="U9" s="1"/>
      <c r="V9" s="1"/>
      <c r="W9" s="1"/>
      <c r="X9" s="1"/>
      <c r="Y9" s="1"/>
      <c r="Z9" s="1"/>
    </row>
    <row r="10" spans="1:33" ht="15" customHeight="1" x14ac:dyDescent="0.35">
      <c r="A10" s="3"/>
      <c r="B10" s="3"/>
      <c r="C10" s="33"/>
      <c r="D10" s="33"/>
      <c r="E10" s="33"/>
      <c r="F10" s="33"/>
      <c r="G10" s="3"/>
      <c r="I10" s="8"/>
      <c r="J10" s="7" t="s">
        <v>15</v>
      </c>
      <c r="K10" s="7" t="str">
        <f>B4</f>
        <v>SE 2</v>
      </c>
      <c r="L10" s="24"/>
      <c r="M10" s="24"/>
      <c r="N10" s="25"/>
      <c r="O10" s="8"/>
      <c r="P10" s="8"/>
      <c r="Q10" s="8"/>
    </row>
    <row r="11" spans="1:33" ht="15" customHeight="1" x14ac:dyDescent="0.35">
      <c r="A11" s="3"/>
      <c r="B11" s="3"/>
      <c r="C11" s="3"/>
      <c r="D11" s="3"/>
      <c r="E11" s="3"/>
      <c r="F11" s="3"/>
      <c r="G11" s="3"/>
      <c r="I11" s="8"/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35</v>
      </c>
      <c r="O11" s="8"/>
      <c r="P11" s="8"/>
      <c r="Q11" s="8"/>
    </row>
    <row r="12" spans="1:33" ht="15" customHeight="1" x14ac:dyDescent="0.35">
      <c r="A12" s="55" t="s">
        <v>80</v>
      </c>
      <c r="B12" s="55"/>
      <c r="C12" s="15" t="s">
        <v>83</v>
      </c>
      <c r="D12" s="33"/>
      <c r="E12" s="33"/>
      <c r="F12" s="33"/>
      <c r="G12" s="3"/>
      <c r="I12" s="8"/>
      <c r="J12" s="23"/>
      <c r="K12" s="23"/>
      <c r="L12" s="23"/>
      <c r="M12" s="23"/>
      <c r="N12" s="23"/>
      <c r="O12" s="8"/>
      <c r="P12" s="8"/>
      <c r="Q12" s="8"/>
    </row>
    <row r="13" spans="1:33" ht="15" customHeight="1" x14ac:dyDescent="0.35">
      <c r="A13" s="55" t="s">
        <v>81</v>
      </c>
      <c r="B13" s="55"/>
      <c r="C13" s="15" t="s">
        <v>83</v>
      </c>
      <c r="D13" s="3"/>
      <c r="E13" s="3"/>
      <c r="F13" s="3"/>
      <c r="G13" s="3"/>
      <c r="I13" s="8"/>
      <c r="J13" s="34"/>
      <c r="K13" s="34"/>
      <c r="L13" s="34"/>
      <c r="M13" s="34"/>
      <c r="N13" s="34"/>
      <c r="O13" s="8"/>
      <c r="P13" s="8"/>
      <c r="Q13" s="8"/>
    </row>
    <row r="14" spans="1:33" x14ac:dyDescent="0.35">
      <c r="A14" s="3"/>
      <c r="B14" s="3"/>
      <c r="C14" s="3"/>
      <c r="D14" s="3"/>
      <c r="E14" s="3"/>
      <c r="F14" s="3"/>
      <c r="G14" s="3"/>
      <c r="I14" s="8"/>
      <c r="J14" s="8"/>
      <c r="K14" s="8"/>
      <c r="L14" s="8"/>
      <c r="M14" s="8"/>
      <c r="N14" s="8"/>
      <c r="O14" s="8"/>
      <c r="P14" s="8"/>
      <c r="Q14" s="8"/>
    </row>
    <row r="15" spans="1:33" ht="15" customHeight="1" x14ac:dyDescent="0.35">
      <c r="A15" s="64" t="s">
        <v>65</v>
      </c>
      <c r="B15" s="65"/>
      <c r="C15" s="15">
        <v>61.3</v>
      </c>
      <c r="D15" s="62" t="s">
        <v>66</v>
      </c>
      <c r="E15" s="63"/>
      <c r="F15" s="35"/>
      <c r="G15" s="35"/>
      <c r="I15" s="8"/>
      <c r="J15" s="8"/>
      <c r="K15" s="8"/>
      <c r="L15" s="8"/>
      <c r="M15" s="8"/>
      <c r="N15" s="8"/>
      <c r="O15" s="8"/>
      <c r="P15" s="8"/>
      <c r="Q15" s="8"/>
    </row>
    <row r="16" spans="1:33" x14ac:dyDescent="0.35">
      <c r="A16" s="1"/>
      <c r="B16" s="1"/>
      <c r="C16" s="1"/>
      <c r="D16" s="33"/>
      <c r="E16" s="33"/>
      <c r="F16" s="33"/>
      <c r="G16" s="33"/>
      <c r="I16" s="8"/>
      <c r="J16" s="58" t="s">
        <v>93</v>
      </c>
      <c r="K16" s="59"/>
      <c r="L16" s="59"/>
      <c r="M16" s="59"/>
      <c r="N16" s="60"/>
      <c r="O16" s="8"/>
      <c r="P16" s="8"/>
      <c r="Q16" s="8"/>
    </row>
    <row r="17" spans="1:23" x14ac:dyDescent="0.35">
      <c r="I17" s="8"/>
      <c r="J17" s="10" t="s">
        <v>14</v>
      </c>
      <c r="K17" s="10">
        <f>A16</f>
        <v>0</v>
      </c>
      <c r="L17" s="24"/>
      <c r="M17" s="24"/>
      <c r="N17" s="25"/>
      <c r="O17" s="8"/>
      <c r="P17" s="8"/>
      <c r="Q17" s="8"/>
    </row>
    <row r="18" spans="1:23" x14ac:dyDescent="0.35">
      <c r="A18" s="56" t="s">
        <v>103</v>
      </c>
      <c r="B18" s="57"/>
      <c r="C18" s="57"/>
      <c r="D18" s="57"/>
      <c r="E18" s="57"/>
      <c r="F18" s="1"/>
      <c r="G18" s="1"/>
      <c r="I18" s="8"/>
      <c r="J18" s="9" t="s">
        <v>31</v>
      </c>
      <c r="K18" s="9" t="s">
        <v>32</v>
      </c>
      <c r="L18" s="9" t="s">
        <v>33</v>
      </c>
      <c r="M18" s="9" t="s">
        <v>34</v>
      </c>
      <c r="N18" s="9" t="s">
        <v>35</v>
      </c>
      <c r="O18" s="8"/>
      <c r="P18" s="8"/>
      <c r="Q18" s="8"/>
    </row>
    <row r="19" spans="1:23" ht="15" customHeight="1" x14ac:dyDescent="0.35">
      <c r="A19" s="3"/>
      <c r="B19" s="4" t="s">
        <v>107</v>
      </c>
      <c r="C19" s="4" t="s">
        <v>108</v>
      </c>
      <c r="D19" s="4" t="s">
        <v>109</v>
      </c>
      <c r="E19" s="4" t="s">
        <v>110</v>
      </c>
      <c r="F19" s="1"/>
      <c r="G19" s="1"/>
      <c r="I19" s="8"/>
      <c r="J19" s="23"/>
      <c r="K19" s="23"/>
      <c r="L19" s="23"/>
      <c r="M19" s="23"/>
      <c r="N19" s="23"/>
      <c r="O19" s="8"/>
      <c r="P19" s="8"/>
      <c r="Q19" s="8"/>
    </row>
    <row r="20" spans="1:23" x14ac:dyDescent="0.35">
      <c r="A20" s="32" t="s">
        <v>104</v>
      </c>
      <c r="B20" s="15"/>
      <c r="C20" s="15"/>
      <c r="D20" s="15"/>
      <c r="E20" s="15"/>
      <c r="F20" s="1"/>
      <c r="G20" s="1"/>
      <c r="I20" s="8"/>
      <c r="J20" s="7" t="s">
        <v>15</v>
      </c>
      <c r="K20" s="7">
        <f>B16</f>
        <v>0</v>
      </c>
      <c r="L20" s="24"/>
      <c r="M20" s="24"/>
      <c r="N20" s="25"/>
      <c r="O20" s="8"/>
      <c r="P20" s="8"/>
      <c r="Q20" s="8"/>
    </row>
    <row r="21" spans="1:23" x14ac:dyDescent="0.35">
      <c r="A21" s="32" t="s">
        <v>105</v>
      </c>
      <c r="B21" s="15"/>
      <c r="C21" s="15"/>
      <c r="D21" s="15"/>
      <c r="E21" s="15"/>
      <c r="F21" s="1"/>
      <c r="G21" s="1"/>
      <c r="I21" s="8"/>
      <c r="J21" s="9" t="s">
        <v>31</v>
      </c>
      <c r="K21" s="9" t="s">
        <v>32</v>
      </c>
      <c r="L21" s="9" t="s">
        <v>33</v>
      </c>
      <c r="M21" s="9" t="s">
        <v>34</v>
      </c>
      <c r="N21" s="9" t="s">
        <v>35</v>
      </c>
      <c r="O21" s="8"/>
      <c r="P21" s="8"/>
      <c r="Q21" s="8"/>
    </row>
    <row r="22" spans="1:23" x14ac:dyDescent="0.35">
      <c r="A22" s="32" t="s">
        <v>106</v>
      </c>
      <c r="B22" s="15"/>
      <c r="C22" s="15"/>
      <c r="D22" s="15"/>
      <c r="E22" s="15"/>
      <c r="F22" s="1"/>
      <c r="G22" s="1"/>
      <c r="I22" s="8"/>
      <c r="J22" s="23"/>
      <c r="K22" s="23"/>
      <c r="L22" s="23"/>
      <c r="M22" s="23"/>
      <c r="N22" s="23"/>
      <c r="O22" s="8"/>
      <c r="P22" s="8"/>
      <c r="Q22" s="8"/>
    </row>
    <row r="23" spans="1:23" x14ac:dyDescent="0.35">
      <c r="I23" s="8"/>
      <c r="J23" s="34"/>
      <c r="K23" s="34"/>
      <c r="L23" s="34"/>
      <c r="M23" s="34"/>
      <c r="N23" s="34"/>
      <c r="O23" s="8"/>
      <c r="P23" s="8"/>
      <c r="Q23" s="8"/>
    </row>
    <row r="24" spans="1:23" x14ac:dyDescent="0.35">
      <c r="A24" s="61" t="s">
        <v>71</v>
      </c>
      <c r="B24" s="61"/>
      <c r="C24" s="61"/>
      <c r="D24" s="61"/>
      <c r="E24" s="61"/>
      <c r="F24" s="61"/>
      <c r="G24" s="61"/>
      <c r="I24" s="8"/>
      <c r="J24" s="8"/>
      <c r="K24" s="8"/>
      <c r="L24" s="8"/>
      <c r="M24" s="8"/>
      <c r="N24" s="8"/>
      <c r="O24" s="8"/>
      <c r="P24" s="8"/>
      <c r="Q24" s="8"/>
    </row>
    <row r="25" spans="1:23" x14ac:dyDescent="0.35">
      <c r="A25" s="36"/>
      <c r="B25" s="36"/>
      <c r="C25" s="36"/>
      <c r="D25" s="36"/>
      <c r="E25" s="36"/>
      <c r="F25" s="36"/>
      <c r="G25" s="3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x14ac:dyDescent="0.35">
      <c r="A26" s="48" t="s">
        <v>72</v>
      </c>
      <c r="B26" s="49"/>
      <c r="C26" s="50"/>
      <c r="D26" s="36"/>
      <c r="E26" s="41" t="s">
        <v>90</v>
      </c>
      <c r="F26" s="45"/>
      <c r="G26" s="42"/>
      <c r="H26" s="3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</row>
    <row r="27" spans="1:23" x14ac:dyDescent="0.35">
      <c r="A27" s="48" t="s">
        <v>73</v>
      </c>
      <c r="B27" s="50"/>
      <c r="C27" s="51" t="s">
        <v>74</v>
      </c>
      <c r="D27" s="36"/>
      <c r="E27" s="41" t="s">
        <v>73</v>
      </c>
      <c r="F27" s="42"/>
      <c r="G27" s="32" t="s">
        <v>74</v>
      </c>
      <c r="H27" s="38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</row>
    <row r="28" spans="1:23" x14ac:dyDescent="0.35">
      <c r="A28" s="43" t="s">
        <v>89</v>
      </c>
      <c r="B28" s="44"/>
      <c r="C28" s="39">
        <v>8</v>
      </c>
      <c r="D28" s="36"/>
      <c r="E28" s="46" t="s">
        <v>89</v>
      </c>
      <c r="F28" s="47"/>
      <c r="G28" s="40">
        <v>4</v>
      </c>
      <c r="H28" s="38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</row>
    <row r="29" spans="1:23" x14ac:dyDescent="0.35">
      <c r="A29" s="43" t="s">
        <v>88</v>
      </c>
      <c r="B29" s="44"/>
      <c r="C29" s="39"/>
      <c r="D29" s="36"/>
      <c r="E29" s="46" t="s">
        <v>88</v>
      </c>
      <c r="F29" s="47"/>
      <c r="G29" s="40"/>
      <c r="H29" s="38"/>
      <c r="I29" s="37"/>
      <c r="J29" s="37"/>
      <c r="K29" s="37" t="s">
        <v>102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</row>
    <row r="30" spans="1:23" x14ac:dyDescent="0.35">
      <c r="A30" s="43" t="s">
        <v>76</v>
      </c>
      <c r="B30" s="44"/>
      <c r="C30" s="39">
        <v>2</v>
      </c>
      <c r="D30" s="36"/>
      <c r="E30" s="46" t="s">
        <v>76</v>
      </c>
      <c r="F30" s="47"/>
      <c r="G30" s="40">
        <v>2</v>
      </c>
      <c r="H30" s="38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</row>
    <row r="31" spans="1:23" x14ac:dyDescent="0.35">
      <c r="A31" s="43" t="s">
        <v>77</v>
      </c>
      <c r="B31" s="44"/>
      <c r="C31" s="39"/>
      <c r="D31" s="36"/>
      <c r="E31" s="46" t="s">
        <v>77</v>
      </c>
      <c r="F31" s="47"/>
      <c r="G31" s="40"/>
      <c r="H31" s="38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</row>
    <row r="32" spans="1:23" x14ac:dyDescent="0.35">
      <c r="A32" s="43" t="s">
        <v>84</v>
      </c>
      <c r="B32" s="44"/>
      <c r="C32" s="39"/>
      <c r="D32" s="36"/>
      <c r="E32" s="46" t="s">
        <v>84</v>
      </c>
      <c r="F32" s="47"/>
      <c r="G32" s="40"/>
      <c r="H32" s="38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</row>
    <row r="33" spans="1:23" x14ac:dyDescent="0.35">
      <c r="A33" s="43" t="s">
        <v>85</v>
      </c>
      <c r="B33" s="44"/>
      <c r="C33" s="39"/>
      <c r="D33" s="36"/>
      <c r="E33" s="46" t="s">
        <v>85</v>
      </c>
      <c r="F33" s="47"/>
      <c r="G33" s="40"/>
      <c r="H33" s="38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</row>
    <row r="34" spans="1:23" x14ac:dyDescent="0.35">
      <c r="A34" s="43" t="s">
        <v>87</v>
      </c>
      <c r="B34" s="44"/>
      <c r="C34" s="39"/>
      <c r="D34" s="36"/>
      <c r="E34" s="46" t="s">
        <v>87</v>
      </c>
      <c r="F34" s="47"/>
      <c r="G34" s="40"/>
      <c r="H34" s="38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</row>
    <row r="35" spans="1:23" x14ac:dyDescent="0.35">
      <c r="A35" s="43" t="s">
        <v>86</v>
      </c>
      <c r="B35" s="44"/>
      <c r="C35" s="39"/>
      <c r="D35" s="36"/>
      <c r="E35" s="46" t="s">
        <v>86</v>
      </c>
      <c r="F35" s="47"/>
      <c r="G35" s="40"/>
      <c r="H35" s="38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</row>
    <row r="36" spans="1:23" x14ac:dyDescent="0.35">
      <c r="A36" s="43" t="s">
        <v>79</v>
      </c>
      <c r="B36" s="44"/>
      <c r="C36" s="39">
        <v>5</v>
      </c>
      <c r="D36" s="36"/>
      <c r="E36" s="46" t="s">
        <v>79</v>
      </c>
      <c r="F36" s="47"/>
      <c r="G36" s="40"/>
      <c r="H36" s="38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</row>
    <row r="37" spans="1:23" x14ac:dyDescent="0.35">
      <c r="A37" s="43" t="s">
        <v>78</v>
      </c>
      <c r="B37" s="44"/>
      <c r="C37" s="39">
        <v>2</v>
      </c>
      <c r="D37" s="36"/>
      <c r="E37" s="46" t="s">
        <v>78</v>
      </c>
      <c r="F37" s="47"/>
      <c r="G37" s="40">
        <v>4</v>
      </c>
      <c r="H37" s="38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</row>
    <row r="38" spans="1:23" x14ac:dyDescent="0.35">
      <c r="A38" s="43" t="s">
        <v>75</v>
      </c>
      <c r="B38" s="44"/>
      <c r="C38" s="39">
        <v>5</v>
      </c>
      <c r="D38" s="36"/>
      <c r="E38" s="46" t="s">
        <v>75</v>
      </c>
      <c r="F38" s="47"/>
      <c r="G38" s="40">
        <v>4</v>
      </c>
      <c r="H38" s="38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</row>
    <row r="39" spans="1:23" x14ac:dyDescent="0.35">
      <c r="A39" s="36"/>
      <c r="B39" s="36"/>
      <c r="C39" s="36"/>
      <c r="D39" s="36"/>
      <c r="E39" s="36"/>
      <c r="F39" s="36"/>
      <c r="G39" s="36"/>
      <c r="H39" s="38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</row>
    <row r="40" spans="1:23" x14ac:dyDescent="0.35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x14ac:dyDescent="0.35">
      <c r="A41" s="52" t="s">
        <v>5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4"/>
    </row>
    <row r="42" spans="1:23" ht="15" customHeight="1" x14ac:dyDescent="0.35">
      <c r="A42" s="70" t="s">
        <v>111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2"/>
    </row>
    <row r="43" spans="1:23" x14ac:dyDescent="0.35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5"/>
    </row>
    <row r="44" spans="1:23" x14ac:dyDescent="0.35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5"/>
    </row>
    <row r="45" spans="1:23" x14ac:dyDescent="0.35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5"/>
    </row>
    <row r="46" spans="1:23" x14ac:dyDescent="0.35">
      <c r="A46" s="76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8"/>
    </row>
    <row r="48" spans="1:23" x14ac:dyDescent="0.35">
      <c r="A48" s="81" t="s">
        <v>13</v>
      </c>
      <c r="B48" s="81"/>
      <c r="C48" s="81"/>
      <c r="D48" s="81"/>
      <c r="E48" s="81"/>
      <c r="F48" s="81"/>
      <c r="G48" s="6"/>
      <c r="H48" s="55" t="s">
        <v>12</v>
      </c>
      <c r="I48" s="55"/>
      <c r="J48" s="55"/>
      <c r="K48" s="55"/>
      <c r="L48" s="55"/>
      <c r="M48" s="55"/>
    </row>
    <row r="49" spans="1:13" x14ac:dyDescent="0.35">
      <c r="A49" s="5"/>
      <c r="B49" s="5"/>
      <c r="C49" s="5"/>
      <c r="D49" s="5"/>
      <c r="E49" s="5"/>
      <c r="F49" s="5"/>
      <c r="G49" s="6"/>
      <c r="H49" s="3"/>
      <c r="I49" s="3"/>
      <c r="J49" s="3"/>
      <c r="K49" s="3"/>
      <c r="L49" s="3"/>
      <c r="M49" s="3"/>
    </row>
    <row r="50" spans="1:13" x14ac:dyDescent="0.35">
      <c r="A50" s="79" t="s">
        <v>14</v>
      </c>
      <c r="B50" s="79"/>
      <c r="C50" s="10" t="str">
        <f>A4</f>
        <v>SE 1</v>
      </c>
      <c r="D50" s="16"/>
      <c r="E50" s="16"/>
      <c r="F50" s="16"/>
      <c r="G50" s="6"/>
      <c r="H50" s="79" t="s">
        <v>14</v>
      </c>
      <c r="I50" s="79"/>
      <c r="J50" s="10" t="str">
        <f>A4</f>
        <v>SE 1</v>
      </c>
      <c r="K50" s="16"/>
      <c r="L50" s="16"/>
      <c r="M50" s="16"/>
    </row>
    <row r="51" spans="1:13" x14ac:dyDescent="0.35">
      <c r="A51" s="66" t="s">
        <v>6</v>
      </c>
      <c r="B51" s="66"/>
      <c r="C51" s="67" t="s">
        <v>7</v>
      </c>
      <c r="D51" s="67"/>
      <c r="E51" s="68" t="s">
        <v>8</v>
      </c>
      <c r="F51" s="68"/>
      <c r="G51" s="6"/>
      <c r="H51" s="66" t="s">
        <v>6</v>
      </c>
      <c r="I51" s="66"/>
      <c r="J51" s="67" t="s">
        <v>7</v>
      </c>
      <c r="K51" s="67"/>
      <c r="L51" s="68" t="s">
        <v>8</v>
      </c>
      <c r="M51" s="68"/>
    </row>
    <row r="52" spans="1:13" x14ac:dyDescent="0.35">
      <c r="A52" s="27" t="s">
        <v>16</v>
      </c>
      <c r="B52" s="27" t="s">
        <v>17</v>
      </c>
      <c r="C52" s="28" t="s">
        <v>16</v>
      </c>
      <c r="D52" s="28" t="s">
        <v>17</v>
      </c>
      <c r="E52" s="29" t="s">
        <v>16</v>
      </c>
      <c r="F52" s="29" t="s">
        <v>17</v>
      </c>
      <c r="G52" s="6"/>
      <c r="H52" s="27" t="s">
        <v>16</v>
      </c>
      <c r="I52" s="27" t="s">
        <v>17</v>
      </c>
      <c r="J52" s="28" t="s">
        <v>16</v>
      </c>
      <c r="K52" s="28" t="s">
        <v>17</v>
      </c>
      <c r="L52" s="29" t="s">
        <v>16</v>
      </c>
      <c r="M52" s="29" t="s">
        <v>17</v>
      </c>
    </row>
    <row r="53" spans="1:13" x14ac:dyDescent="0.35">
      <c r="A53" s="17"/>
      <c r="B53" s="17"/>
      <c r="C53" s="17"/>
      <c r="D53" s="17"/>
      <c r="E53" s="17"/>
      <c r="F53" s="17"/>
      <c r="G53" s="6"/>
      <c r="H53" s="17"/>
      <c r="I53" s="17"/>
      <c r="J53" s="17"/>
      <c r="K53" s="17"/>
      <c r="L53" s="17"/>
      <c r="M53" s="17"/>
    </row>
    <row r="54" spans="1:13" x14ac:dyDescent="0.35">
      <c r="A54" s="18"/>
      <c r="B54" s="18"/>
      <c r="C54" s="18"/>
      <c r="D54" s="18"/>
      <c r="E54" s="18"/>
      <c r="F54" s="18"/>
      <c r="G54" s="6"/>
      <c r="H54" s="18"/>
      <c r="I54" s="18"/>
      <c r="J54" s="18"/>
      <c r="K54" s="18"/>
      <c r="L54" s="18"/>
      <c r="M54" s="18"/>
    </row>
    <row r="55" spans="1:13" x14ac:dyDescent="0.35">
      <c r="A55" s="66" t="s">
        <v>9</v>
      </c>
      <c r="B55" s="66"/>
      <c r="C55" s="67" t="s">
        <v>10</v>
      </c>
      <c r="D55" s="67"/>
      <c r="E55" s="68" t="s">
        <v>11</v>
      </c>
      <c r="F55" s="68"/>
      <c r="G55" s="6"/>
      <c r="H55" s="66" t="s">
        <v>9</v>
      </c>
      <c r="I55" s="66"/>
      <c r="J55" s="67" t="s">
        <v>10</v>
      </c>
      <c r="K55" s="67"/>
      <c r="L55" s="68" t="s">
        <v>11</v>
      </c>
      <c r="M55" s="68"/>
    </row>
    <row r="56" spans="1:13" x14ac:dyDescent="0.35">
      <c r="A56" s="27" t="s">
        <v>18</v>
      </c>
      <c r="B56" s="27" t="s">
        <v>17</v>
      </c>
      <c r="C56" s="28" t="s">
        <v>18</v>
      </c>
      <c r="D56" s="28" t="s">
        <v>17</v>
      </c>
      <c r="E56" s="29" t="s">
        <v>18</v>
      </c>
      <c r="F56" s="29" t="s">
        <v>17</v>
      </c>
      <c r="G56" s="6"/>
      <c r="H56" s="27" t="s">
        <v>18</v>
      </c>
      <c r="I56" s="27" t="s">
        <v>17</v>
      </c>
      <c r="J56" s="28" t="s">
        <v>18</v>
      </c>
      <c r="K56" s="28" t="s">
        <v>17</v>
      </c>
      <c r="L56" s="29" t="s">
        <v>18</v>
      </c>
      <c r="M56" s="29" t="s">
        <v>17</v>
      </c>
    </row>
    <row r="57" spans="1:13" x14ac:dyDescent="0.35">
      <c r="A57" s="17"/>
      <c r="B57" s="17"/>
      <c r="C57" s="17"/>
      <c r="D57" s="17"/>
      <c r="E57" s="17"/>
      <c r="F57" s="17"/>
      <c r="G57" s="6"/>
      <c r="H57" s="17"/>
      <c r="I57" s="17"/>
      <c r="J57" s="17"/>
      <c r="K57" s="17"/>
      <c r="L57" s="17"/>
      <c r="M57" s="17"/>
    </row>
    <row r="58" spans="1:13" x14ac:dyDescent="0.35">
      <c r="A58" s="5"/>
      <c r="B58" s="5"/>
      <c r="C58" s="5"/>
      <c r="D58" s="5"/>
      <c r="E58" s="5"/>
      <c r="F58" s="5"/>
      <c r="G58" s="6"/>
      <c r="H58" s="3"/>
      <c r="I58" s="3"/>
      <c r="J58" s="3"/>
      <c r="K58" s="3"/>
      <c r="L58" s="3"/>
      <c r="M58" s="3"/>
    </row>
    <row r="59" spans="1:13" x14ac:dyDescent="0.35">
      <c r="A59" s="83" t="s">
        <v>15</v>
      </c>
      <c r="B59" s="83"/>
      <c r="C59" s="7" t="str">
        <f>B4</f>
        <v>SE 2</v>
      </c>
      <c r="D59" s="19"/>
      <c r="E59" s="19"/>
      <c r="F59" s="19"/>
      <c r="G59" s="6"/>
      <c r="H59" s="83" t="s">
        <v>15</v>
      </c>
      <c r="I59" s="83"/>
      <c r="J59" s="7" t="str">
        <f>B4</f>
        <v>SE 2</v>
      </c>
      <c r="K59" s="19"/>
      <c r="L59" s="19"/>
      <c r="M59" s="19"/>
    </row>
    <row r="60" spans="1:13" x14ac:dyDescent="0.35">
      <c r="A60" s="66" t="s">
        <v>6</v>
      </c>
      <c r="B60" s="66"/>
      <c r="C60" s="67" t="s">
        <v>7</v>
      </c>
      <c r="D60" s="67"/>
      <c r="E60" s="68" t="s">
        <v>8</v>
      </c>
      <c r="F60" s="68"/>
      <c r="G60" s="6"/>
      <c r="H60" s="66" t="s">
        <v>6</v>
      </c>
      <c r="I60" s="66"/>
      <c r="J60" s="67" t="s">
        <v>7</v>
      </c>
      <c r="K60" s="67"/>
      <c r="L60" s="68" t="s">
        <v>8</v>
      </c>
      <c r="M60" s="68"/>
    </row>
    <row r="61" spans="1:13" x14ac:dyDescent="0.35">
      <c r="A61" s="27" t="s">
        <v>16</v>
      </c>
      <c r="B61" s="27" t="s">
        <v>17</v>
      </c>
      <c r="C61" s="28" t="s">
        <v>16</v>
      </c>
      <c r="D61" s="28" t="s">
        <v>17</v>
      </c>
      <c r="E61" s="29" t="s">
        <v>16</v>
      </c>
      <c r="F61" s="29" t="s">
        <v>17</v>
      </c>
      <c r="G61" s="6"/>
      <c r="H61" s="27" t="s">
        <v>16</v>
      </c>
      <c r="I61" s="27" t="s">
        <v>17</v>
      </c>
      <c r="J61" s="28" t="s">
        <v>16</v>
      </c>
      <c r="K61" s="28" t="s">
        <v>17</v>
      </c>
      <c r="L61" s="29" t="s">
        <v>16</v>
      </c>
      <c r="M61" s="29" t="s">
        <v>17</v>
      </c>
    </row>
    <row r="62" spans="1:13" x14ac:dyDescent="0.35">
      <c r="A62" s="20"/>
      <c r="B62" s="20"/>
      <c r="C62" s="20"/>
      <c r="D62" s="20"/>
      <c r="E62" s="20"/>
      <c r="F62" s="20"/>
      <c r="G62" s="6"/>
      <c r="H62" s="20"/>
      <c r="I62" s="20"/>
      <c r="J62" s="20"/>
      <c r="K62" s="20"/>
      <c r="L62" s="20"/>
      <c r="M62" s="20"/>
    </row>
    <row r="63" spans="1:13" x14ac:dyDescent="0.35">
      <c r="A63" s="21"/>
      <c r="B63" s="21"/>
      <c r="C63" s="21"/>
      <c r="D63" s="21"/>
      <c r="E63" s="21"/>
      <c r="F63" s="21"/>
      <c r="G63" s="6"/>
      <c r="H63" s="21"/>
      <c r="I63" s="21"/>
      <c r="J63" s="21"/>
      <c r="K63" s="21"/>
      <c r="L63" s="21"/>
      <c r="M63" s="21"/>
    </row>
    <row r="64" spans="1:13" x14ac:dyDescent="0.35">
      <c r="A64" s="66" t="s">
        <v>9</v>
      </c>
      <c r="B64" s="66"/>
      <c r="C64" s="67" t="s">
        <v>10</v>
      </c>
      <c r="D64" s="67"/>
      <c r="E64" s="68" t="s">
        <v>11</v>
      </c>
      <c r="F64" s="68"/>
      <c r="G64" s="6"/>
      <c r="H64" s="66" t="s">
        <v>9</v>
      </c>
      <c r="I64" s="66"/>
      <c r="J64" s="67" t="s">
        <v>10</v>
      </c>
      <c r="K64" s="67"/>
      <c r="L64" s="68" t="s">
        <v>11</v>
      </c>
      <c r="M64" s="68"/>
    </row>
    <row r="65" spans="1:13" x14ac:dyDescent="0.35">
      <c r="A65" s="27" t="s">
        <v>18</v>
      </c>
      <c r="B65" s="27" t="s">
        <v>17</v>
      </c>
      <c r="C65" s="28" t="s">
        <v>18</v>
      </c>
      <c r="D65" s="28" t="s">
        <v>17</v>
      </c>
      <c r="E65" s="29" t="s">
        <v>18</v>
      </c>
      <c r="F65" s="29" t="s">
        <v>17</v>
      </c>
      <c r="G65" s="6"/>
      <c r="H65" s="27" t="s">
        <v>18</v>
      </c>
      <c r="I65" s="27" t="s">
        <v>17</v>
      </c>
      <c r="J65" s="28" t="s">
        <v>18</v>
      </c>
      <c r="K65" s="28" t="s">
        <v>17</v>
      </c>
      <c r="L65" s="29" t="s">
        <v>18</v>
      </c>
      <c r="M65" s="29" t="s">
        <v>17</v>
      </c>
    </row>
    <row r="66" spans="1:13" x14ac:dyDescent="0.35">
      <c r="A66" s="20"/>
      <c r="B66" s="20"/>
      <c r="C66" s="20"/>
      <c r="D66" s="20"/>
      <c r="E66" s="20"/>
      <c r="F66" s="20"/>
      <c r="G66" s="6"/>
      <c r="H66" s="20"/>
      <c r="I66" s="20"/>
      <c r="J66" s="20"/>
      <c r="K66" s="20"/>
      <c r="L66" s="20"/>
      <c r="M66" s="20"/>
    </row>
    <row r="67" spans="1:13" x14ac:dyDescent="0.35">
      <c r="A67" s="5"/>
      <c r="B67" s="5"/>
      <c r="C67" s="5"/>
      <c r="D67" s="5"/>
      <c r="E67" s="5"/>
      <c r="F67" s="5"/>
      <c r="H67" s="3"/>
      <c r="I67" s="3"/>
      <c r="J67" s="3"/>
      <c r="K67" s="3"/>
      <c r="L67" s="3"/>
      <c r="M67" s="3"/>
    </row>
  </sheetData>
  <sheetProtection password="CC3D" sheet="1" objects="1" scenarios="1"/>
  <mergeCells count="48">
    <mergeCell ref="L64:M64"/>
    <mergeCell ref="P2:S2"/>
    <mergeCell ref="P3:S3"/>
    <mergeCell ref="P4:S4"/>
    <mergeCell ref="A59:B59"/>
    <mergeCell ref="H59:I59"/>
    <mergeCell ref="M2:O2"/>
    <mergeCell ref="A13:B13"/>
    <mergeCell ref="H60:I60"/>
    <mergeCell ref="J60:K60"/>
    <mergeCell ref="A64:B64"/>
    <mergeCell ref="C64:D64"/>
    <mergeCell ref="E64:F64"/>
    <mergeCell ref="H64:I64"/>
    <mergeCell ref="L60:M60"/>
    <mergeCell ref="J64:K64"/>
    <mergeCell ref="A55:B55"/>
    <mergeCell ref="H48:M48"/>
    <mergeCell ref="H51:I51"/>
    <mergeCell ref="J51:K51"/>
    <mergeCell ref="L51:M51"/>
    <mergeCell ref="H55:I55"/>
    <mergeCell ref="J55:K55"/>
    <mergeCell ref="L55:M55"/>
    <mergeCell ref="A60:B60"/>
    <mergeCell ref="C60:D60"/>
    <mergeCell ref="E60:F60"/>
    <mergeCell ref="J1:N1"/>
    <mergeCell ref="A51:B51"/>
    <mergeCell ref="C51:D51"/>
    <mergeCell ref="E51:F51"/>
    <mergeCell ref="A42:M46"/>
    <mergeCell ref="A41:M41"/>
    <mergeCell ref="A50:B50"/>
    <mergeCell ref="H50:I50"/>
    <mergeCell ref="J16:N16"/>
    <mergeCell ref="A1:G1"/>
    <mergeCell ref="A48:F48"/>
    <mergeCell ref="E55:F55"/>
    <mergeCell ref="C55:D55"/>
    <mergeCell ref="V6:Y6"/>
    <mergeCell ref="A12:B12"/>
    <mergeCell ref="A6:G6"/>
    <mergeCell ref="J6:N6"/>
    <mergeCell ref="A24:G24"/>
    <mergeCell ref="A18:E18"/>
    <mergeCell ref="D15:E15"/>
    <mergeCell ref="A15:B15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M5" sqref="M5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87" t="s">
        <v>36</v>
      </c>
      <c r="B1" s="87"/>
      <c r="C1" s="87"/>
      <c r="D1" s="87"/>
      <c r="E1" t="s">
        <v>59</v>
      </c>
      <c r="H1" s="87" t="s">
        <v>40</v>
      </c>
      <c r="I1" s="87"/>
      <c r="J1" s="87"/>
      <c r="K1" s="87"/>
      <c r="L1" t="s">
        <v>59</v>
      </c>
      <c r="O1" s="11" t="s">
        <v>42</v>
      </c>
      <c r="Z1" t="s">
        <v>41</v>
      </c>
    </row>
    <row r="2" spans="1:40" x14ac:dyDescent="0.35">
      <c r="A2" s="10" t="str">
        <f>'Dados de Entrada'!A50:B50</f>
        <v>Terminal A</v>
      </c>
      <c r="B2" s="10" t="str">
        <f>'Dados de Entrada'!A4</f>
        <v>SE 1</v>
      </c>
      <c r="C2" s="6"/>
      <c r="D2" s="6"/>
      <c r="E2" s="6"/>
      <c r="F2" s="6"/>
      <c r="G2" s="6"/>
      <c r="H2" s="10" t="s">
        <v>37</v>
      </c>
      <c r="I2" s="10" t="str">
        <f>B2</f>
        <v>SE 1</v>
      </c>
      <c r="J2" s="6"/>
      <c r="K2" s="6"/>
      <c r="L2" s="6"/>
      <c r="M2" s="6"/>
      <c r="O2" s="22" t="s">
        <v>6</v>
      </c>
      <c r="Z2" t="s">
        <v>6</v>
      </c>
    </row>
    <row r="3" spans="1:40" x14ac:dyDescent="0.35">
      <c r="A3" s="79" t="str">
        <f>CONCATENATE('Dados de Entrada'!A51:B51,'Visualização dos Fasores'!$E$1,'Visualização dos Fasores'!$B$2,$E$1,$A$1)</f>
        <v>VA_SE 1_Pré Falta</v>
      </c>
      <c r="B3" s="79"/>
      <c r="C3" s="79" t="str">
        <f>CONCATENATE('Dados de Entrada'!C51:D51,'Visualização dos Fasores'!$E$1,'Visualização dos Fasores'!$B$2,$E$1,$A$1)</f>
        <v>VB_SE 1_Pré Falta</v>
      </c>
      <c r="D3" s="79"/>
      <c r="E3" s="79" t="str">
        <f>CONCATENATE('Dados de Entrada'!E51:F51,'Visualização dos Fasores'!$E$1,'Visualização dos Fasores'!$B$2,$E$1,$A$1)</f>
        <v>VC_SE 1_Pré Falta</v>
      </c>
      <c r="F3" s="79"/>
      <c r="G3" s="6"/>
      <c r="H3" s="79" t="str">
        <f>CONCATENATE('Dados de Entrada'!H51:I51,'Visualização dos Fasores'!$L$1,$I$2,$L$1,$H$1)</f>
        <v>VA_SE 1_Falta</v>
      </c>
      <c r="I3" s="79"/>
      <c r="J3" s="79" t="str">
        <f>CONCATENATE('Dados de Entrada'!J51:K51,'Visualização dos Fasores'!$L$1,$I$2,$L$1,$H$1)</f>
        <v>VB_SE 1_Falta</v>
      </c>
      <c r="K3" s="79"/>
      <c r="L3" s="79" t="str">
        <f>CONCATENATE('Dados de Entrada'!L51:M51,'Visualização dos Fasores'!$L$1,$I$2,$L$1,$H$1)</f>
        <v>VC_SE 1_Falta</v>
      </c>
      <c r="M3" s="79"/>
      <c r="Z3" t="s">
        <v>7</v>
      </c>
      <c r="AB3" s="87" t="s">
        <v>36</v>
      </c>
      <c r="AC3" s="87"/>
      <c r="AD3" s="87"/>
      <c r="AE3" s="87"/>
      <c r="AF3" s="87"/>
      <c r="AG3" s="87"/>
      <c r="AI3" s="87" t="s">
        <v>40</v>
      </c>
      <c r="AJ3" s="87"/>
      <c r="AK3" s="87"/>
      <c r="AL3" s="87"/>
      <c r="AM3" s="87"/>
      <c r="AN3" s="87"/>
    </row>
    <row r="4" spans="1:40" x14ac:dyDescent="0.35">
      <c r="A4" s="10" t="s">
        <v>38</v>
      </c>
      <c r="B4" s="10" t="s">
        <v>39</v>
      </c>
      <c r="C4" s="10" t="s">
        <v>38</v>
      </c>
      <c r="D4" s="10" t="s">
        <v>39</v>
      </c>
      <c r="E4" s="10" t="s">
        <v>38</v>
      </c>
      <c r="F4" s="10" t="s">
        <v>39</v>
      </c>
      <c r="G4" s="6"/>
      <c r="H4" s="10" t="s">
        <v>38</v>
      </c>
      <c r="I4" s="10" t="s">
        <v>39</v>
      </c>
      <c r="J4" s="10" t="s">
        <v>38</v>
      </c>
      <c r="K4" s="10" t="s">
        <v>39</v>
      </c>
      <c r="L4" s="10" t="s">
        <v>38</v>
      </c>
      <c r="M4" s="10" t="s">
        <v>39</v>
      </c>
      <c r="O4" s="11" t="s">
        <v>43</v>
      </c>
      <c r="Z4" t="s">
        <v>8</v>
      </c>
      <c r="AB4" s="10" t="str">
        <f>A2</f>
        <v>Terminal A</v>
      </c>
      <c r="AC4" s="10" t="str">
        <f>B2</f>
        <v>SE 1</v>
      </c>
      <c r="AD4" s="6"/>
      <c r="AE4" s="6"/>
      <c r="AF4" s="6"/>
      <c r="AG4" s="6"/>
      <c r="AH4" s="6"/>
      <c r="AI4" s="10" t="s">
        <v>37</v>
      </c>
      <c r="AJ4" s="10" t="str">
        <f>AC4</f>
        <v>SE 1</v>
      </c>
      <c r="AK4" s="6"/>
      <c r="AL4" s="6"/>
      <c r="AM4" s="6"/>
      <c r="AN4" s="6"/>
    </row>
    <row r="5" spans="1:40" x14ac:dyDescent="0.35">
      <c r="A5" s="10">
        <f>AB7*COS(AC7*PI()/180)/('Dados de Entrada'!$W$2/SQRT(3))</f>
        <v>0</v>
      </c>
      <c r="B5" s="10">
        <f>AB7*SIN(AC7*PI()/180)/('Dados de Entrada'!$W$2/SQRT(3))</f>
        <v>0</v>
      </c>
      <c r="C5" s="10">
        <f>AD7*COS(AE7*PI()/180)/('Dados de Entrada'!$W$2/SQRT(3))</f>
        <v>0</v>
      </c>
      <c r="D5" s="10">
        <f>AD7*SIN(AE7*PI()/180)/('Dados de Entrada'!$W$2/SQRT(3))</f>
        <v>0</v>
      </c>
      <c r="E5" s="10">
        <f>AF7*COS(AG7*PI()/180)/('Dados de Entrada'!$W$2/SQRT(3))</f>
        <v>0</v>
      </c>
      <c r="F5" s="10">
        <f>AF7*SIN(AG7*PI()/180)/('Dados de Entrada'!$W$2/SQRT(3))</f>
        <v>0</v>
      </c>
      <c r="G5" s="6"/>
      <c r="H5" s="10">
        <f>AI7*COS(AJ7*PI()/180)/('Dados de Entrada'!$W$2/SQRT(3))</f>
        <v>0</v>
      </c>
      <c r="I5" s="10">
        <f>AI7*SIN(AJ7*PI()/180)/('Dados de Entrada'!$W$2/SQRT(3))</f>
        <v>0</v>
      </c>
      <c r="J5" s="10">
        <f>AK7*COS(AL7*PI()/180)/('Dados de Entrada'!$W$2/SQRT(3))</f>
        <v>0</v>
      </c>
      <c r="K5" s="10">
        <f>AK7*SIN(AL7*PI()/180)/('Dados de Entrada'!$W$2/SQRT(3))</f>
        <v>0</v>
      </c>
      <c r="L5" s="10">
        <f>AM7*COS(AN7*PI()/180)/('Dados de Entrada'!$W$2/SQRT(3))</f>
        <v>0</v>
      </c>
      <c r="M5" s="10">
        <f>AM7*SIN(AN7*PI()/180)/('Dados de Entrada'!$W$2/SQRT(3))</f>
        <v>0</v>
      </c>
      <c r="O5" s="22" t="s">
        <v>7</v>
      </c>
      <c r="Z5" t="s">
        <v>9</v>
      </c>
      <c r="AB5" s="79" t="str">
        <f>A3</f>
        <v>VA_SE 1_Pré Falta</v>
      </c>
      <c r="AC5" s="79"/>
      <c r="AD5" s="79" t="str">
        <f t="shared" ref="AD5" si="0">C3</f>
        <v>VB_SE 1_Pré Falta</v>
      </c>
      <c r="AE5" s="79"/>
      <c r="AF5" s="79" t="str">
        <f t="shared" ref="AF5" si="1">E3</f>
        <v>VC_SE 1_Pré Falta</v>
      </c>
      <c r="AG5" s="79"/>
      <c r="AH5" s="6"/>
      <c r="AI5" s="79" t="str">
        <f>AB5</f>
        <v>VA_SE 1_Pré Falta</v>
      </c>
      <c r="AJ5" s="79"/>
      <c r="AK5" s="79" t="str">
        <f t="shared" ref="AK5" si="2">AD5</f>
        <v>VB_SE 1_Pré Falta</v>
      </c>
      <c r="AL5" s="79"/>
      <c r="AM5" s="79" t="str">
        <f t="shared" ref="AM5" si="3">AF5</f>
        <v>VC_SE 1_Pré Falta</v>
      </c>
      <c r="AN5" s="79"/>
    </row>
    <row r="6" spans="1:40" x14ac:dyDescent="0.3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Z6" t="s">
        <v>10</v>
      </c>
      <c r="AB6" s="10" t="s">
        <v>44</v>
      </c>
      <c r="AC6" s="10" t="s">
        <v>45</v>
      </c>
      <c r="AD6" s="10" t="s">
        <v>44</v>
      </c>
      <c r="AE6" s="10" t="s">
        <v>45</v>
      </c>
      <c r="AF6" s="10" t="s">
        <v>44</v>
      </c>
      <c r="AG6" s="10" t="s">
        <v>45</v>
      </c>
      <c r="AH6" s="6"/>
      <c r="AI6" s="10" t="s">
        <v>44</v>
      </c>
      <c r="AJ6" s="10" t="s">
        <v>45</v>
      </c>
      <c r="AK6" s="10" t="s">
        <v>44</v>
      </c>
      <c r="AL6" s="10" t="s">
        <v>45</v>
      </c>
      <c r="AM6" s="10" t="s">
        <v>44</v>
      </c>
      <c r="AN6" s="10" t="s">
        <v>45</v>
      </c>
    </row>
    <row r="7" spans="1:40" x14ac:dyDescent="0.35">
      <c r="A7" s="79" t="str">
        <f>CONCATENATE('Dados de Entrada'!A55:B55,'Visualização dos Fasores'!$E$1,'Visualização dos Fasores'!$B$2,$E$1,$A$1)</f>
        <v>IA_SE 1_Pré Falta</v>
      </c>
      <c r="B7" s="79"/>
      <c r="C7" s="79" t="str">
        <f>CONCATENATE('Dados de Entrada'!C55:D55,'Visualização dos Fasores'!$E$1,'Visualização dos Fasores'!$B$2,$E$1,$A$1)</f>
        <v>IB_SE 1_Pré Falta</v>
      </c>
      <c r="D7" s="79"/>
      <c r="E7" s="79" t="str">
        <f>CONCATENATE('Dados de Entrada'!E55:F55,'Visualização dos Fasores'!$E$1,'Visualização dos Fasores'!$B$2,$E$1,$A$1)</f>
        <v>IC_SE 1_Pré Falta</v>
      </c>
      <c r="F7" s="79"/>
      <c r="G7" s="6"/>
      <c r="H7" s="79" t="str">
        <f>CONCATENATE('Dados de Entrada'!H55:I55,'Visualização dos Fasores'!$L$1,$I$2,$L$1,$H$1)</f>
        <v>IA_SE 1_Falta</v>
      </c>
      <c r="I7" s="79"/>
      <c r="J7" s="79" t="str">
        <f>CONCATENATE('Dados de Entrada'!J55:K55,'Visualização dos Fasores'!$L$1,$I$2,$L$1,$H$1)</f>
        <v>IB_SE 1_Falta</v>
      </c>
      <c r="K7" s="79"/>
      <c r="L7" s="79" t="str">
        <f>CONCATENATE('Dados de Entrada'!L55:M55,'Visualização dos Fasores'!$L$1,$I$2,$L$1,$H$1)</f>
        <v>IC_SE 1_Falta</v>
      </c>
      <c r="M7" s="79"/>
      <c r="Z7" t="s">
        <v>11</v>
      </c>
      <c r="AB7" s="10">
        <f>'Dados de Entrada'!A53</f>
        <v>0</v>
      </c>
      <c r="AC7" s="10">
        <f>IF($O$2="VA",AC26,IF($O$2="VB",AE26,IF($O$2="VC",AG26,IF($O$2="IA",AC34,IF($O$2="IB",AE34,AG34)))))</f>
        <v>0</v>
      </c>
      <c r="AD7" s="10">
        <f>'Dados de Entrada'!C53</f>
        <v>0</v>
      </c>
      <c r="AE7" s="10">
        <f>IF($O$2="VA",AC27,IF($O$2="VB",AE27,IF($O$2="VC",AG27,IF($O$2="IA",AC35,IF($O$2="IB",AE35,AG35)))))</f>
        <v>0</v>
      </c>
      <c r="AF7" s="10">
        <f>'Dados de Entrada'!E53</f>
        <v>0</v>
      </c>
      <c r="AG7" s="10">
        <f>IF($O$2="VA",AC28,IF($O$2="VB",AE28,IF($O$2="VC",AG28,IF($O$2="IA",AC36,IF($O$2="IB",AE36,AG36)))))</f>
        <v>0</v>
      </c>
      <c r="AH7" s="6"/>
      <c r="AI7" s="10">
        <f>'Dados de Entrada'!H53</f>
        <v>0</v>
      </c>
      <c r="AJ7" s="10">
        <f>IF($O$5="VA",AJ26,IF($O$5="VB",AL26,IF($O$5="VC",AN26,IF($O$5="IA",AJ34,IF($O$5="IB",AL34,AN34)))))</f>
        <v>0</v>
      </c>
      <c r="AK7" s="10">
        <f>'Dados de Entrada'!J53</f>
        <v>0</v>
      </c>
      <c r="AL7" s="10">
        <f>IF($O$5="VA",AJ27,IF($O$5="VB",AL27,IF($O$5="VC",AN27,IF($O$5="IA",AJ35,IF($O$5="IB",AL35,AN35)))))</f>
        <v>0</v>
      </c>
      <c r="AM7" s="10">
        <f>'Dados de Entrada'!L53</f>
        <v>0</v>
      </c>
      <c r="AN7" s="10">
        <f>IF($O$5="VA",AJ28,IF($O$5="VB",AL28,IF($O$5="VC",AN28,IF($O$5="IA",AJ36,IF($O$5="IB",AL36,AN36)))))</f>
        <v>0</v>
      </c>
    </row>
    <row r="8" spans="1:40" x14ac:dyDescent="0.35">
      <c r="A8" s="10" t="s">
        <v>38</v>
      </c>
      <c r="B8" s="10" t="s">
        <v>39</v>
      </c>
      <c r="C8" s="10" t="s">
        <v>38</v>
      </c>
      <c r="D8" s="10" t="s">
        <v>39</v>
      </c>
      <c r="E8" s="10" t="s">
        <v>38</v>
      </c>
      <c r="F8" s="10" t="s">
        <v>39</v>
      </c>
      <c r="G8" s="6"/>
      <c r="H8" s="10" t="s">
        <v>38</v>
      </c>
      <c r="I8" s="10" t="s">
        <v>39</v>
      </c>
      <c r="J8" s="10" t="s">
        <v>38</v>
      </c>
      <c r="K8" s="10" t="s">
        <v>39</v>
      </c>
      <c r="L8" s="10" t="s">
        <v>38</v>
      </c>
      <c r="M8" s="10" t="s">
        <v>39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/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</row>
    <row r="9" spans="1:40" x14ac:dyDescent="0.35">
      <c r="A9" s="10">
        <f>AB11*COS(AC11*PI()/180)/('Dados de Entrada'!$W$2/SQRT(3))</f>
        <v>0</v>
      </c>
      <c r="B9" s="10">
        <f>AB11*SIN(AC11*PI()/180)/('Dados de Entrada'!$W$2/SQRT(3))</f>
        <v>0</v>
      </c>
      <c r="C9" s="10">
        <f>AD11*COS(AE11*PI()/180)/('Dados de Entrada'!$W$2/SQRT(3))</f>
        <v>0</v>
      </c>
      <c r="D9" s="10">
        <f>AD11*SIN(AE11*PI()/180)/('Dados de Entrada'!$W$2/SQRT(3))</f>
        <v>0</v>
      </c>
      <c r="E9" s="10">
        <f>AF11*COS(AG11*PI()/180)/('Dados de Entrada'!$W$2/SQRT(3))</f>
        <v>0</v>
      </c>
      <c r="F9" s="10">
        <f>AF11*SIN(AG11*PI()/180)/('Dados de Entrada'!$W$2/SQRT(3))</f>
        <v>0</v>
      </c>
      <c r="G9" s="6"/>
      <c r="H9" s="10">
        <f>AI11*COS(AJ11*PI()/180)/('Dados de Entrada'!$W$2/SQRT(3))</f>
        <v>0</v>
      </c>
      <c r="I9" s="10">
        <f>AI11*SIN(AJ11*PI()/180)/('Dados de Entrada'!$W$2/SQRT(3))</f>
        <v>0</v>
      </c>
      <c r="J9" s="10">
        <f>AK11*COS(AL11*PI()/180)/('Dados de Entrada'!$W$2/SQRT(3))</f>
        <v>0</v>
      </c>
      <c r="K9" s="10">
        <f>AK11*SIN(AL11*PI()/180)/('Dados de Entrada'!$W$2/SQRT(3))</f>
        <v>0</v>
      </c>
      <c r="L9" s="10">
        <f>AM11*COS(AN11*PI()/180)/('Dados de Entrada'!$W$2/SQRT(3))</f>
        <v>0</v>
      </c>
      <c r="M9" s="10">
        <f>AM11*SIN(AN11*PI()/180)/('Dados de Entrada'!$W$2/SQRT(3))</f>
        <v>0</v>
      </c>
      <c r="AB9" s="79" t="str">
        <f>A7</f>
        <v>IA_SE 1_Pré Falta</v>
      </c>
      <c r="AC9" s="79"/>
      <c r="AD9" s="79" t="str">
        <f t="shared" ref="AD9" si="4">C7</f>
        <v>IB_SE 1_Pré Falta</v>
      </c>
      <c r="AE9" s="79"/>
      <c r="AF9" s="79" t="str">
        <f t="shared" ref="AF9" si="5">E7</f>
        <v>IC_SE 1_Pré Falta</v>
      </c>
      <c r="AG9" s="79"/>
      <c r="AH9" s="6"/>
      <c r="AI9" s="79" t="str">
        <f>AB9</f>
        <v>IA_SE 1_Pré Falta</v>
      </c>
      <c r="AJ9" s="79"/>
      <c r="AK9" s="79" t="str">
        <f t="shared" ref="AK9" si="6">AD9</f>
        <v>IB_SE 1_Pré Falta</v>
      </c>
      <c r="AL9" s="79"/>
      <c r="AM9" s="79" t="str">
        <f t="shared" ref="AM9" si="7">AF9</f>
        <v>IC_SE 1_Pré Falta</v>
      </c>
      <c r="AN9" s="79"/>
    </row>
    <row r="10" spans="1:40" x14ac:dyDescent="0.3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AB10" s="10" t="s">
        <v>44</v>
      </c>
      <c r="AC10" s="10" t="s">
        <v>45</v>
      </c>
      <c r="AD10" s="10" t="s">
        <v>44</v>
      </c>
      <c r="AE10" s="10" t="s">
        <v>45</v>
      </c>
      <c r="AF10" s="10" t="s">
        <v>44</v>
      </c>
      <c r="AG10" s="10" t="s">
        <v>45</v>
      </c>
      <c r="AH10" s="6"/>
      <c r="AI10" s="10" t="s">
        <v>44</v>
      </c>
      <c r="AJ10" s="10" t="s">
        <v>45</v>
      </c>
      <c r="AK10" s="10" t="s">
        <v>44</v>
      </c>
      <c r="AL10" s="10" t="s">
        <v>45</v>
      </c>
      <c r="AM10" s="10" t="s">
        <v>44</v>
      </c>
      <c r="AN10" s="10" t="s">
        <v>45</v>
      </c>
    </row>
    <row r="11" spans="1:40" x14ac:dyDescent="0.35">
      <c r="A11" s="7" t="str">
        <f>'Dados de Entrada'!A59:B59</f>
        <v>Terminal B</v>
      </c>
      <c r="B11" s="7" t="str">
        <f>'Dados de Entrada'!C59</f>
        <v>SE 2</v>
      </c>
      <c r="C11" s="6"/>
      <c r="D11" s="6"/>
      <c r="E11" s="6"/>
      <c r="F11" s="6"/>
      <c r="G11" s="6"/>
      <c r="H11" s="7" t="s">
        <v>37</v>
      </c>
      <c r="I11" s="7" t="str">
        <f>B11</f>
        <v>SE 2</v>
      </c>
      <c r="J11" s="6"/>
      <c r="K11" s="6"/>
      <c r="L11" s="6"/>
      <c r="M11" s="6"/>
      <c r="AB11" s="10">
        <f>'Dados de Entrada'!A57</f>
        <v>0</v>
      </c>
      <c r="AC11" s="10">
        <f>IF($O$2="VA",AC29,IF($O$2="VB",AE29,IF($O$2="VC",AG29,IF($O$2="IA",AC37,IF($O$2="IB",AE37,AG37)))))</f>
        <v>0</v>
      </c>
      <c r="AD11" s="10">
        <f>'Dados de Entrada'!C57</f>
        <v>0</v>
      </c>
      <c r="AE11" s="10">
        <f>IF($O$2="VA",AC30,IF($O$2="VB",AE30,IF($O$2="VC",AG30,IF($O$2="IA",AC38,IF($O$2="IB",AE38,AG38)))))</f>
        <v>0</v>
      </c>
      <c r="AF11" s="10">
        <f>'Dados de Entrada'!E57</f>
        <v>0</v>
      </c>
      <c r="AG11" s="10">
        <f>IF($O$2="VA",AC31,IF($O$2="VB",AE31,IF($O$2="VC",AG31,IF($O$2="IA",AC39,IF($O$2="IB",AE39,AG39)))))</f>
        <v>0</v>
      </c>
      <c r="AH11" s="6"/>
      <c r="AI11" s="10">
        <f>'Dados de Entrada'!H57</f>
        <v>0</v>
      </c>
      <c r="AJ11" s="10">
        <f>IF($O$5="VA",AJ29,IF($O$5="VB",AL29,IF($O$5="VC",AN29,IF($O$5="IA",AJ37,IF($O$5="IB",AL37,AN37)))))</f>
        <v>0</v>
      </c>
      <c r="AK11" s="10">
        <f>'Dados de Entrada'!J57</f>
        <v>0</v>
      </c>
      <c r="AL11" s="10">
        <f>IF($O$5="VA",AJ30,IF($O$5="VB",AL30,IF($O$5="VC",AN30,IF($O$5="IA",AJ38,IF($O$5="IB",AL38,AN38)))))</f>
        <v>0</v>
      </c>
      <c r="AM11" s="10">
        <f>'Dados de Entrada'!L57</f>
        <v>0</v>
      </c>
      <c r="AN11" s="10">
        <f>IF($O$5="VA",AJ31,IF($O$5="VB",AL31,IF($O$5="VC",AN31,IF($O$5="IA",AJ39,IF($O$5="IB",AL39,AN39)))))</f>
        <v>0</v>
      </c>
    </row>
    <row r="12" spans="1:40" x14ac:dyDescent="0.35">
      <c r="A12" s="83" t="str">
        <f>CONCATENATE('Dados de Entrada'!A60:B60,'Visualização dos Fasores'!$E$1,'Visualização dos Fasores'!$B$11,$E$1,$A$1)</f>
        <v>VA_SE 2_Pré Falta</v>
      </c>
      <c r="B12" s="83"/>
      <c r="C12" s="83" t="str">
        <f>CONCATENATE('Dados de Entrada'!C60:D60,'Visualização dos Fasores'!$E$1,'Visualização dos Fasores'!$B$11,$E$1,$A$1)</f>
        <v>VB_SE 2_Pré Falta</v>
      </c>
      <c r="D12" s="83"/>
      <c r="E12" s="83" t="str">
        <f>CONCATENATE('Dados de Entrada'!E60:F60,'Visualização dos Fasores'!$E$1,'Visualização dos Fasores'!$B$11,$E$1,$A$1)</f>
        <v>VC_SE 2_Pré Falta</v>
      </c>
      <c r="F12" s="83"/>
      <c r="G12" s="6"/>
      <c r="H12" s="83" t="str">
        <f>CONCATENATE('Dados de Entrada'!H60:I60,'Visualização dos Fasores'!$L$1,$I$11,$L$1,$H$1)</f>
        <v>VA_SE 2_Falta</v>
      </c>
      <c r="I12" s="83"/>
      <c r="J12" s="83" t="str">
        <f>CONCATENATE('Dados de Entrada'!J60:K60,'Visualização dos Fasores'!$L$1,$I$11,$L$1,$H$1)</f>
        <v>VB_SE 2_Falta</v>
      </c>
      <c r="K12" s="83"/>
      <c r="L12" s="83" t="str">
        <f>CONCATENATE('Dados de Entrada'!L60:M60,'Visualização dos Fasores'!$L$1,$I$11,$L$1,$H$1)</f>
        <v>VC_SE 2_Falta</v>
      </c>
      <c r="M12" s="83"/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/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</row>
    <row r="13" spans="1:40" x14ac:dyDescent="0.35">
      <c r="A13" s="7" t="s">
        <v>38</v>
      </c>
      <c r="B13" s="7" t="s">
        <v>39</v>
      </c>
      <c r="C13" s="7" t="s">
        <v>38</v>
      </c>
      <c r="D13" s="7" t="s">
        <v>39</v>
      </c>
      <c r="E13" s="7" t="s">
        <v>38</v>
      </c>
      <c r="F13" s="7" t="s">
        <v>39</v>
      </c>
      <c r="G13" s="6"/>
      <c r="H13" s="7" t="s">
        <v>38</v>
      </c>
      <c r="I13" s="7" t="s">
        <v>39</v>
      </c>
      <c r="J13" s="7" t="s">
        <v>38</v>
      </c>
      <c r="K13" s="7" t="s">
        <v>39</v>
      </c>
      <c r="L13" s="7" t="s">
        <v>38</v>
      </c>
      <c r="M13" s="7" t="s">
        <v>39</v>
      </c>
      <c r="AB13" s="7" t="str">
        <f>A11</f>
        <v>Terminal B</v>
      </c>
      <c r="AC13" s="7" t="str">
        <f>B11</f>
        <v>SE 2</v>
      </c>
      <c r="AD13" s="6"/>
      <c r="AE13" s="6"/>
      <c r="AF13" s="6"/>
      <c r="AG13" s="6"/>
      <c r="AH13" s="6"/>
      <c r="AI13" s="7" t="s">
        <v>37</v>
      </c>
      <c r="AJ13" s="7" t="str">
        <f>AC13</f>
        <v>SE 2</v>
      </c>
      <c r="AK13" s="6"/>
      <c r="AL13" s="6"/>
      <c r="AM13" s="6"/>
      <c r="AN13" s="6"/>
    </row>
    <row r="14" spans="1:40" x14ac:dyDescent="0.35">
      <c r="A14" s="7">
        <f>AB16*COS(AC16*PI()/180)/('Dados de Entrada'!$W$2/SQRT(3))</f>
        <v>0</v>
      </c>
      <c r="B14" s="7">
        <f>AB16*SIN(AC16*PI()/180)/('Dados de Entrada'!$W$2/SQRT(3))</f>
        <v>0</v>
      </c>
      <c r="C14" s="7">
        <f>AD16*COS(AE16*PI()/180)/('Dados de Entrada'!$W$2/SQRT(3))</f>
        <v>0</v>
      </c>
      <c r="D14" s="7">
        <f>AD16*SIN(AE16*PI()/180)/('Dados de Entrada'!$W$2/SQRT(3))</f>
        <v>0</v>
      </c>
      <c r="E14" s="7">
        <f>AF16*COS(AG16*PI()/180)/('Dados de Entrada'!$W$2/SQRT(3))</f>
        <v>0</v>
      </c>
      <c r="F14" s="7">
        <f>AF16*SIN(AG16*PI()/180)/('Dados de Entrada'!$W$2/SQRT(3))</f>
        <v>0</v>
      </c>
      <c r="G14" s="6"/>
      <c r="H14" s="7">
        <f>AI16*COS(AJ16*PI()/180)/('Dados de Entrada'!$W$2/SQRT(3))</f>
        <v>0</v>
      </c>
      <c r="I14" s="7">
        <f>AI16*SIN(AJ16*PI()/180)/('Dados de Entrada'!$W$2/SQRT(3))</f>
        <v>0</v>
      </c>
      <c r="J14" s="7">
        <f>AK16*COS(AL16*PI()/180)/('Dados de Entrada'!$W$2/SQRT(3))</f>
        <v>0</v>
      </c>
      <c r="K14" s="7">
        <f>AK16*SIN(AL16*PI()/180)/('Dados de Entrada'!$W$2/SQRT(3))</f>
        <v>0</v>
      </c>
      <c r="L14" s="7">
        <f>AM16*COS(AN16*PI()/180)/('Dados de Entrada'!$W$2/SQRT(3))</f>
        <v>0</v>
      </c>
      <c r="M14" s="7">
        <f>AM16*SIN(AN16*PI()/180)/('Dados de Entrada'!$W$2/SQRT(3))</f>
        <v>0</v>
      </c>
      <c r="AB14" s="83" t="str">
        <f>A12</f>
        <v>VA_SE 2_Pré Falta</v>
      </c>
      <c r="AC14" s="83"/>
      <c r="AD14" s="83" t="str">
        <f t="shared" ref="AD14" si="8">C12</f>
        <v>VB_SE 2_Pré Falta</v>
      </c>
      <c r="AE14" s="83"/>
      <c r="AF14" s="83" t="str">
        <f t="shared" ref="AF14" si="9">E12</f>
        <v>VC_SE 2_Pré Falta</v>
      </c>
      <c r="AG14" s="83"/>
      <c r="AH14" s="6"/>
      <c r="AI14" s="83" t="str">
        <f>AB14</f>
        <v>VA_SE 2_Pré Falta</v>
      </c>
      <c r="AJ14" s="83"/>
      <c r="AK14" s="83" t="str">
        <f t="shared" ref="AK14" si="10">AD14</f>
        <v>VB_SE 2_Pré Falta</v>
      </c>
      <c r="AL14" s="83"/>
      <c r="AM14" s="83" t="str">
        <f t="shared" ref="AM14" si="11">AF14</f>
        <v>VC_SE 2_Pré Falta</v>
      </c>
      <c r="AN14" s="83"/>
    </row>
    <row r="15" spans="1:40" x14ac:dyDescent="0.35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/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AB15" s="7" t="s">
        <v>44</v>
      </c>
      <c r="AC15" s="7" t="s">
        <v>45</v>
      </c>
      <c r="AD15" s="7" t="s">
        <v>44</v>
      </c>
      <c r="AE15" s="7" t="s">
        <v>45</v>
      </c>
      <c r="AF15" s="7" t="s">
        <v>44</v>
      </c>
      <c r="AG15" s="7" t="s">
        <v>45</v>
      </c>
      <c r="AH15" s="6"/>
      <c r="AI15" s="7" t="s">
        <v>44</v>
      </c>
      <c r="AJ15" s="7" t="s">
        <v>45</v>
      </c>
      <c r="AK15" s="7" t="s">
        <v>44</v>
      </c>
      <c r="AL15" s="7" t="s">
        <v>45</v>
      </c>
      <c r="AM15" s="7" t="s">
        <v>44</v>
      </c>
      <c r="AN15" s="7" t="s">
        <v>45</v>
      </c>
    </row>
    <row r="16" spans="1:40" x14ac:dyDescent="0.35">
      <c r="A16" s="83" t="str">
        <f>CONCATENATE('Dados de Entrada'!A64:B64,'Visualização dos Fasores'!$E$1,'Visualização dos Fasores'!$B$11,$E$1,$A$1)</f>
        <v>IA_SE 2_Pré Falta</v>
      </c>
      <c r="B16" s="83"/>
      <c r="C16" s="83" t="str">
        <f>CONCATENATE('Dados de Entrada'!C64:D64,'Visualização dos Fasores'!$E$1,'Visualização dos Fasores'!$B$11,$E$1,$A$1)</f>
        <v>IB_SE 2_Pré Falta</v>
      </c>
      <c r="D16" s="83"/>
      <c r="E16" s="83" t="str">
        <f>CONCATENATE('Dados de Entrada'!E64:F64,'Visualização dos Fasores'!$E$1,'Visualização dos Fasores'!$B$11,$E$1,$A$1)</f>
        <v>IC_SE 2_Pré Falta</v>
      </c>
      <c r="F16" s="83"/>
      <c r="G16" s="6"/>
      <c r="H16" s="83" t="str">
        <f>CONCATENATE('Dados de Entrada'!H64:I64,'Visualização dos Fasores'!$L$1,$I$11,$L$1,$H$1)</f>
        <v>IA_SE 2_Falta</v>
      </c>
      <c r="I16" s="83"/>
      <c r="J16" s="83" t="str">
        <f>CONCATENATE('Dados de Entrada'!J64:K64,'Visualização dos Fasores'!$L$1,$I$11,$L$1,$H$1)</f>
        <v>IB_SE 2_Falta</v>
      </c>
      <c r="K16" s="83"/>
      <c r="L16" s="83" t="str">
        <f>CONCATENATE('Dados de Entrada'!L64:M64,'Visualização dos Fasores'!$L$1,$I$11,$L$1,$H$1)</f>
        <v>IC_SE 2_Falta</v>
      </c>
      <c r="M16" s="83"/>
      <c r="AB16" s="7">
        <f>'Dados de Entrada'!A62</f>
        <v>0</v>
      </c>
      <c r="AC16" s="7">
        <f>IF($O$2="VA",AC44,IF($O$2="VB",AE44,IF($O$2="VC",AG44,IF($O$2="IA",AC52,IF($O$2="IB",AE52,AG52)))))</f>
        <v>0</v>
      </c>
      <c r="AD16" s="7">
        <f>'Dados de Entrada'!C62</f>
        <v>0</v>
      </c>
      <c r="AE16" s="7">
        <f>IF($O$2="VA",AC45,IF($O$2="VB",AE45,IF($O$2="VC",AG45,IF($O$2="IA",AC53,IF($O$2="IB",AE53,AG53)))))</f>
        <v>0</v>
      </c>
      <c r="AF16" s="7">
        <f>'Dados de Entrada'!E62</f>
        <v>0</v>
      </c>
      <c r="AG16" s="7">
        <f>IF($O$2="VA",AC46,IF($O$2="VB",AE46,IF($O$2="VC",AG46,IF($O$2="IA",AC54,IF($O$2="IB",AE54,AG54)))))</f>
        <v>0</v>
      </c>
      <c r="AH16" s="6"/>
      <c r="AI16" s="7">
        <f>'Dados de Entrada'!H62</f>
        <v>0</v>
      </c>
      <c r="AJ16" s="7">
        <f>IF($O$5="VA",AJ44,IF($O$5="VB",AL44,IF($O$5="VC",AN44,IF($O$5="IA",AJ52,IF($O$5="IB",AL52,AN52)))))</f>
        <v>0</v>
      </c>
      <c r="AK16" s="7">
        <f>'Dados de Entrada'!J62</f>
        <v>0</v>
      </c>
      <c r="AL16" s="7">
        <f>IF($O$5="VA",AJ45,IF($O$5="VB",AL45,IF($O$5="VC",AN45,IF($O$5="IA",AJ53,IF($O$5="IB",AL53,AN53)))))</f>
        <v>0</v>
      </c>
      <c r="AM16" s="7">
        <f>'Dados de Entrada'!L62</f>
        <v>0</v>
      </c>
      <c r="AN16" s="7">
        <f>IF($O$5="VA",AJ46,IF($O$5="VB",AL46,IF($O$5="VC",AN46,IF($O$5="IA",AJ54,IF($O$5="IB",AL54,AN54)))))</f>
        <v>0</v>
      </c>
    </row>
    <row r="17" spans="1:40" x14ac:dyDescent="0.35">
      <c r="A17" s="7" t="s">
        <v>38</v>
      </c>
      <c r="B17" s="7" t="s">
        <v>39</v>
      </c>
      <c r="C17" s="7" t="s">
        <v>38</v>
      </c>
      <c r="D17" s="7" t="s">
        <v>39</v>
      </c>
      <c r="E17" s="7" t="s">
        <v>38</v>
      </c>
      <c r="F17" s="7" t="s">
        <v>39</v>
      </c>
      <c r="G17" s="6"/>
      <c r="H17" s="7" t="s">
        <v>38</v>
      </c>
      <c r="I17" s="7" t="s">
        <v>39</v>
      </c>
      <c r="J17" s="7" t="s">
        <v>38</v>
      </c>
      <c r="K17" s="7" t="s">
        <v>39</v>
      </c>
      <c r="L17" s="7" t="s">
        <v>38</v>
      </c>
      <c r="M17" s="7" t="s">
        <v>39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/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</row>
    <row r="18" spans="1:40" x14ac:dyDescent="0.35">
      <c r="A18" s="7">
        <f>AB20*COS(AC20*PI()/180)/('Dados de Entrada'!$W$2/SQRT(3))</f>
        <v>0</v>
      </c>
      <c r="B18" s="7">
        <f>AB20*SIN(AC20*PI()/180)/('Dados de Entrada'!$W$2/SQRT(3))</f>
        <v>0</v>
      </c>
      <c r="C18" s="7">
        <f>AD20*COS(AE20*PI()/180)/('Dados de Entrada'!$W$2/SQRT(3))</f>
        <v>0</v>
      </c>
      <c r="D18" s="7">
        <f>AD20*SIN(AE20*PI()/180)/('Dados de Entrada'!$W$2/SQRT(3))</f>
        <v>0</v>
      </c>
      <c r="E18" s="7">
        <f>AF20*COS(AG20*PI()/180)/('Dados de Entrada'!$W$2/SQRT(3))</f>
        <v>0</v>
      </c>
      <c r="F18" s="7">
        <f>AF20*SIN(AG20*PI()/180)/('Dados de Entrada'!$W$2/SQRT(3))</f>
        <v>0</v>
      </c>
      <c r="G18" s="6"/>
      <c r="H18" s="7">
        <f>AI20*COS(AJ20*PI()/180)/('Dados de Entrada'!$W$2/SQRT(3))</f>
        <v>0</v>
      </c>
      <c r="I18" s="7">
        <f>AI20*SIN(AJ20*PI()/180)/('Dados de Entrada'!$W$2/SQRT(3))</f>
        <v>0</v>
      </c>
      <c r="J18" s="7">
        <f>AK20*COS(AL20*PI()/180)/('Dados de Entrada'!$W$2/SQRT(3))</f>
        <v>0</v>
      </c>
      <c r="K18" s="7">
        <f>AK20*SIN(AL20*PI()/180)/('Dados de Entrada'!$W$2/SQRT(3))</f>
        <v>0</v>
      </c>
      <c r="L18" s="7">
        <f>AM20*COS(AN20*PI()/180)/('Dados de Entrada'!$W$2/SQRT(3))</f>
        <v>0</v>
      </c>
      <c r="M18" s="7">
        <f>AM20*SIN(AN20*PI()/180)/('Dados de Entrada'!$W$2/SQRT(3))</f>
        <v>0</v>
      </c>
      <c r="AB18" s="83" t="str">
        <f>A16</f>
        <v>IA_SE 2_Pré Falta</v>
      </c>
      <c r="AC18" s="83"/>
      <c r="AD18" s="83" t="str">
        <f t="shared" ref="AD18" si="12">C16</f>
        <v>IB_SE 2_Pré Falta</v>
      </c>
      <c r="AE18" s="83"/>
      <c r="AF18" s="83" t="str">
        <f t="shared" ref="AF18" si="13">E16</f>
        <v>IC_SE 2_Pré Falta</v>
      </c>
      <c r="AG18" s="83"/>
      <c r="AH18" s="6"/>
      <c r="AI18" s="83" t="str">
        <f>AB18</f>
        <v>IA_SE 2_Pré Falta</v>
      </c>
      <c r="AJ18" s="83"/>
      <c r="AK18" s="83" t="str">
        <f t="shared" ref="AK18" si="14">AD18</f>
        <v>IB_SE 2_Pré Falta</v>
      </c>
      <c r="AL18" s="83"/>
      <c r="AM18" s="83" t="str">
        <f t="shared" ref="AM18" si="15">AF18</f>
        <v>IC_SE 2_Pré Falta</v>
      </c>
      <c r="AN18" s="83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7" t="s">
        <v>44</v>
      </c>
      <c r="AC19" s="7" t="s">
        <v>45</v>
      </c>
      <c r="AD19" s="7" t="s">
        <v>44</v>
      </c>
      <c r="AE19" s="7" t="s">
        <v>45</v>
      </c>
      <c r="AF19" s="7" t="s">
        <v>44</v>
      </c>
      <c r="AG19" s="7" t="s">
        <v>45</v>
      </c>
      <c r="AH19" s="6"/>
      <c r="AI19" s="7" t="s">
        <v>44</v>
      </c>
      <c r="AJ19" s="7" t="s">
        <v>45</v>
      </c>
      <c r="AK19" s="7" t="s">
        <v>44</v>
      </c>
      <c r="AL19" s="7" t="s">
        <v>45</v>
      </c>
      <c r="AM19" s="7" t="s">
        <v>44</v>
      </c>
      <c r="AN19" s="7" t="s">
        <v>45</v>
      </c>
    </row>
    <row r="20" spans="1:40" x14ac:dyDescent="0.35">
      <c r="AB20" s="7">
        <f>'Dados de Entrada'!A66</f>
        <v>0</v>
      </c>
      <c r="AC20" s="7">
        <f>IF($O$2="VA",AC47,IF($O$2="VB",AE47,IF($O$2="VC",AG47,IF($O$2="IA",AC55,IF($O$2="IB",AE55,AG55)))))</f>
        <v>0</v>
      </c>
      <c r="AD20" s="7">
        <f>'Dados de Entrada'!C66</f>
        <v>0</v>
      </c>
      <c r="AE20" s="7">
        <f>IF($O$2="VA",AC48,IF($O$2="VB",AE48,IF($O$2="VC",AG48,IF($O$2="IA",AC56,IF($O$2="IB",AE56,AG56)))))</f>
        <v>0</v>
      </c>
      <c r="AF20" s="7">
        <f>'Dados de Entrada'!E66</f>
        <v>0</v>
      </c>
      <c r="AG20" s="7">
        <f>IF($O$2="VA",AC49,IF($O$2="VB",AE49,IF($O$2="VC",AG49,IF($O$2="IA",AC57,IF($O$2="IB",AE57,AG57)))))</f>
        <v>0</v>
      </c>
      <c r="AH20" s="6"/>
      <c r="AI20" s="7">
        <f>'Dados de Entrada'!H66</f>
        <v>0</v>
      </c>
      <c r="AJ20" s="7">
        <f>IF($O$5="VA",AJ47,IF($O$5="VB",AL47,IF($O$5="VC",AN47,IF($O$5="IA",AJ55,IF($O$5="IB",AL55,AN55)))))</f>
        <v>0</v>
      </c>
      <c r="AK20" s="7">
        <f>'Dados de Entrada'!J66</f>
        <v>0</v>
      </c>
      <c r="AL20" s="7">
        <f>IF($O$5="VA",AJ48,IF($O$5="VB",AL48,IF($O$5="VC",AN48,IF($O$5="IA",AJ56,IF($O$5="IB",AL56,AN56)))))</f>
        <v>0</v>
      </c>
      <c r="AM20" s="7">
        <f>'Dados de Entrada'!L66</f>
        <v>0</v>
      </c>
      <c r="AN20" s="7">
        <f>IF($O$5="VA",AJ49,IF($O$5="VB",AL49,IF($O$5="VC",AN49,IF($O$5="IA",AJ57,IF($O$5="IB",AL57,AN57)))))</f>
        <v>0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87" t="s">
        <v>55</v>
      </c>
      <c r="AC23" s="87"/>
      <c r="AD23" s="87"/>
      <c r="AE23" s="87"/>
      <c r="AF23" s="87"/>
      <c r="AG23" s="87"/>
      <c r="AI23" s="87" t="s">
        <v>40</v>
      </c>
      <c r="AJ23" s="87"/>
      <c r="AK23" s="87"/>
      <c r="AL23" s="87"/>
      <c r="AM23" s="87"/>
      <c r="AN23" s="87"/>
    </row>
    <row r="24" spans="1:40" x14ac:dyDescent="0.35">
      <c r="AB24" s="10" t="str">
        <f>AB4</f>
        <v>Terminal A</v>
      </c>
      <c r="AC24" s="10" t="str">
        <f>AC4</f>
        <v>SE 1</v>
      </c>
      <c r="AI24" s="10" t="str">
        <f>AI4</f>
        <v xml:space="preserve">Terminal </v>
      </c>
      <c r="AJ24" s="10" t="str">
        <f>AJ4</f>
        <v>SE 1</v>
      </c>
    </row>
    <row r="25" spans="1:40" x14ac:dyDescent="0.35">
      <c r="AB25" s="88" t="s">
        <v>46</v>
      </c>
      <c r="AC25" s="88"/>
      <c r="AD25" s="67" t="s">
        <v>53</v>
      </c>
      <c r="AE25" s="67"/>
      <c r="AF25" s="89" t="s">
        <v>54</v>
      </c>
      <c r="AG25" s="89"/>
      <c r="AI25" s="88" t="s">
        <v>46</v>
      </c>
      <c r="AJ25" s="88"/>
      <c r="AK25" s="67" t="s">
        <v>53</v>
      </c>
      <c r="AL25" s="67"/>
      <c r="AM25" s="89" t="s">
        <v>54</v>
      </c>
      <c r="AN25" s="89"/>
    </row>
    <row r="26" spans="1:40" x14ac:dyDescent="0.35">
      <c r="AB26" s="12" t="s">
        <v>47</v>
      </c>
      <c r="AC26" s="12">
        <f>'Dados de Entrada'!B53-'Dados de Entrada'!B53</f>
        <v>0</v>
      </c>
      <c r="AD26" s="13" t="s">
        <v>47</v>
      </c>
      <c r="AE26" s="13">
        <f>'Dados de Entrada'!B53-'Dados de Entrada'!D53</f>
        <v>0</v>
      </c>
      <c r="AF26" s="14" t="s">
        <v>47</v>
      </c>
      <c r="AG26" s="14">
        <f>'Dados de Entrada'!B53-'Dados de Entrada'!F53</f>
        <v>0</v>
      </c>
      <c r="AI26" s="12" t="s">
        <v>47</v>
      </c>
      <c r="AJ26" s="12">
        <f>'Dados de Entrada'!I53-'Dados de Entrada'!I53</f>
        <v>0</v>
      </c>
      <c r="AK26" s="13" t="s">
        <v>47</v>
      </c>
      <c r="AL26" s="13">
        <f>'Dados de Entrada'!I53-'Dados de Entrada'!K53</f>
        <v>0</v>
      </c>
      <c r="AM26" s="14" t="s">
        <v>47</v>
      </c>
      <c r="AN26" s="14">
        <f>'Dados de Entrada'!I53-'Dados de Entrada'!M53</f>
        <v>0</v>
      </c>
    </row>
    <row r="27" spans="1:40" x14ac:dyDescent="0.35">
      <c r="AB27" s="12" t="s">
        <v>48</v>
      </c>
      <c r="AC27" s="12">
        <f>'Dados de Entrada'!D53-'Dados de Entrada'!B53</f>
        <v>0</v>
      </c>
      <c r="AD27" s="13" t="s">
        <v>48</v>
      </c>
      <c r="AE27" s="13">
        <f>'Dados de Entrada'!D53-'Dados de Entrada'!D53</f>
        <v>0</v>
      </c>
      <c r="AF27" s="14" t="s">
        <v>48</v>
      </c>
      <c r="AG27" s="14">
        <f>'Dados de Entrada'!D53-'Dados de Entrada'!F53</f>
        <v>0</v>
      </c>
      <c r="AI27" s="12" t="s">
        <v>48</v>
      </c>
      <c r="AJ27" s="12">
        <f>'Dados de Entrada'!K53-'Dados de Entrada'!I53</f>
        <v>0</v>
      </c>
      <c r="AK27" s="13" t="s">
        <v>48</v>
      </c>
      <c r="AL27" s="13">
        <f>'Dados de Entrada'!K53-'Dados de Entrada'!K53</f>
        <v>0</v>
      </c>
      <c r="AM27" s="14" t="s">
        <v>48</v>
      </c>
      <c r="AN27" s="14">
        <f>'Dados de Entrada'!K53-'Dados de Entrada'!M53</f>
        <v>0</v>
      </c>
    </row>
    <row r="28" spans="1:40" x14ac:dyDescent="0.35">
      <c r="AB28" s="12" t="s">
        <v>49</v>
      </c>
      <c r="AC28" s="12">
        <f>'Dados de Entrada'!F53-'Dados de Entrada'!B53</f>
        <v>0</v>
      </c>
      <c r="AD28" s="13" t="s">
        <v>49</v>
      </c>
      <c r="AE28" s="13">
        <f>'Dados de Entrada'!F53-'Dados de Entrada'!D53</f>
        <v>0</v>
      </c>
      <c r="AF28" s="14" t="s">
        <v>49</v>
      </c>
      <c r="AG28" s="14">
        <f>'Dados de Entrada'!F53-'Dados de Entrada'!F53</f>
        <v>0</v>
      </c>
      <c r="AI28" s="12" t="s">
        <v>49</v>
      </c>
      <c r="AJ28" s="12">
        <f>'Dados de Entrada'!M53-'Dados de Entrada'!I53</f>
        <v>0</v>
      </c>
      <c r="AK28" s="13" t="s">
        <v>49</v>
      </c>
      <c r="AL28" s="13">
        <f>'Dados de Entrada'!M53-'Dados de Entrada'!K53</f>
        <v>0</v>
      </c>
      <c r="AM28" s="14" t="s">
        <v>49</v>
      </c>
      <c r="AN28" s="14">
        <f>'Dados de Entrada'!M53-'Dados de Entrada'!M53</f>
        <v>0</v>
      </c>
    </row>
    <row r="29" spans="1:40" x14ac:dyDescent="0.35">
      <c r="AB29" s="12" t="s">
        <v>50</v>
      </c>
      <c r="AC29" s="12">
        <f>'Dados de Entrada'!B57-'Dados de Entrada'!B53</f>
        <v>0</v>
      </c>
      <c r="AD29" s="13" t="s">
        <v>50</v>
      </c>
      <c r="AE29" s="13">
        <f>'Dados de Entrada'!B57-'Dados de Entrada'!D53</f>
        <v>0</v>
      </c>
      <c r="AF29" s="14" t="s">
        <v>50</v>
      </c>
      <c r="AG29" s="14">
        <f>'Dados de Entrada'!B57-'Dados de Entrada'!F53</f>
        <v>0</v>
      </c>
      <c r="AI29" s="12" t="s">
        <v>50</v>
      </c>
      <c r="AJ29" s="12">
        <f>'Dados de Entrada'!I57-'Dados de Entrada'!I53</f>
        <v>0</v>
      </c>
      <c r="AK29" s="13" t="s">
        <v>50</v>
      </c>
      <c r="AL29" s="13">
        <f>'Dados de Entrada'!I57-'Dados de Entrada'!K53</f>
        <v>0</v>
      </c>
      <c r="AM29" s="14" t="s">
        <v>50</v>
      </c>
      <c r="AN29" s="14">
        <f>'Dados de Entrada'!I57-'Dados de Entrada'!M53</f>
        <v>0</v>
      </c>
    </row>
    <row r="30" spans="1:40" x14ac:dyDescent="0.35">
      <c r="AB30" s="12" t="s">
        <v>51</v>
      </c>
      <c r="AC30" s="12">
        <f>'Dados de Entrada'!D57-'Dados de Entrada'!B53</f>
        <v>0</v>
      </c>
      <c r="AD30" s="13" t="s">
        <v>51</v>
      </c>
      <c r="AE30" s="13">
        <f>'Dados de Entrada'!D57-'Dados de Entrada'!D53</f>
        <v>0</v>
      </c>
      <c r="AF30" s="14" t="s">
        <v>51</v>
      </c>
      <c r="AG30" s="14">
        <f>'Dados de Entrada'!D57-'Dados de Entrada'!F53</f>
        <v>0</v>
      </c>
      <c r="AI30" s="12" t="s">
        <v>51</v>
      </c>
      <c r="AJ30" s="12">
        <f>'Dados de Entrada'!K57-'Dados de Entrada'!I53</f>
        <v>0</v>
      </c>
      <c r="AK30" s="13" t="s">
        <v>51</v>
      </c>
      <c r="AL30" s="13">
        <f>'Dados de Entrada'!K57-'Dados de Entrada'!K53</f>
        <v>0</v>
      </c>
      <c r="AM30" s="14" t="s">
        <v>51</v>
      </c>
      <c r="AN30" s="14">
        <f>'Dados de Entrada'!K57-'Dados de Entrada'!M53</f>
        <v>0</v>
      </c>
    </row>
    <row r="31" spans="1:40" x14ac:dyDescent="0.35">
      <c r="AB31" s="12" t="s">
        <v>52</v>
      </c>
      <c r="AC31" s="12">
        <f>'Dados de Entrada'!F57-'Dados de Entrada'!B53</f>
        <v>0</v>
      </c>
      <c r="AD31" s="13" t="s">
        <v>52</v>
      </c>
      <c r="AE31" s="13">
        <f>'Dados de Entrada'!F57-'Dados de Entrada'!D53</f>
        <v>0</v>
      </c>
      <c r="AF31" s="14" t="s">
        <v>52</v>
      </c>
      <c r="AG31" s="14">
        <f>'Dados de Entrada'!F57-'Dados de Entrada'!F53</f>
        <v>0</v>
      </c>
      <c r="AI31" s="12" t="s">
        <v>52</v>
      </c>
      <c r="AJ31" s="12">
        <f>'Dados de Entrada'!M57-'Dados de Entrada'!I53</f>
        <v>0</v>
      </c>
      <c r="AK31" s="13" t="s">
        <v>52</v>
      </c>
      <c r="AL31" s="13">
        <f>'Dados de Entrada'!M57-'Dados de Entrada'!K53</f>
        <v>0</v>
      </c>
      <c r="AM31" s="14" t="s">
        <v>52</v>
      </c>
      <c r="AN31" s="14">
        <f>'Dados de Entrada'!M57-'Dados de Entrada'!M53</f>
        <v>0</v>
      </c>
    </row>
    <row r="32" spans="1:40" x14ac:dyDescent="0.35">
      <c r="AB32" s="10"/>
      <c r="AC32" s="10"/>
      <c r="AI32" s="10"/>
      <c r="AJ32" s="10"/>
    </row>
    <row r="33" spans="28:40" x14ac:dyDescent="0.35">
      <c r="AB33" s="88" t="s">
        <v>56</v>
      </c>
      <c r="AC33" s="88"/>
      <c r="AD33" s="67" t="s">
        <v>57</v>
      </c>
      <c r="AE33" s="67"/>
      <c r="AF33" s="89" t="s">
        <v>58</v>
      </c>
      <c r="AG33" s="89"/>
      <c r="AI33" s="88" t="s">
        <v>56</v>
      </c>
      <c r="AJ33" s="88"/>
      <c r="AK33" s="67" t="s">
        <v>57</v>
      </c>
      <c r="AL33" s="67"/>
      <c r="AM33" s="89" t="s">
        <v>58</v>
      </c>
      <c r="AN33" s="89"/>
    </row>
    <row r="34" spans="28:40" x14ac:dyDescent="0.35">
      <c r="AB34" s="12" t="s">
        <v>47</v>
      </c>
      <c r="AC34" s="12">
        <f>'Dados de Entrada'!B53-'Dados de Entrada'!B57</f>
        <v>0</v>
      </c>
      <c r="AD34" s="13" t="s">
        <v>47</v>
      </c>
      <c r="AE34" s="13">
        <f>'Dados de Entrada'!B53-'Dados de Entrada'!D57</f>
        <v>0</v>
      </c>
      <c r="AF34" s="14" t="s">
        <v>47</v>
      </c>
      <c r="AG34" s="14">
        <f>'Dados de Entrada'!B53-'Dados de Entrada'!F57</f>
        <v>0</v>
      </c>
      <c r="AI34" s="12" t="s">
        <v>47</v>
      </c>
      <c r="AJ34" s="12">
        <f>'Dados de Entrada'!I53-'Dados de Entrada'!I57</f>
        <v>0</v>
      </c>
      <c r="AK34" s="13" t="s">
        <v>47</v>
      </c>
      <c r="AL34" s="13">
        <f>'Dados de Entrada'!I53-'Dados de Entrada'!K57</f>
        <v>0</v>
      </c>
      <c r="AM34" s="14" t="s">
        <v>47</v>
      </c>
      <c r="AN34" s="14">
        <f>'Dados de Entrada'!I53-'Dados de Entrada'!M57</f>
        <v>0</v>
      </c>
    </row>
    <row r="35" spans="28:40" x14ac:dyDescent="0.35">
      <c r="AB35" s="12" t="s">
        <v>48</v>
      </c>
      <c r="AC35" s="12">
        <f>'Dados de Entrada'!D53-'Dados de Entrada'!B57</f>
        <v>0</v>
      </c>
      <c r="AD35" s="13" t="s">
        <v>48</v>
      </c>
      <c r="AE35" s="13">
        <f>'Dados de Entrada'!D53-'Dados de Entrada'!D57</f>
        <v>0</v>
      </c>
      <c r="AF35" s="14" t="s">
        <v>48</v>
      </c>
      <c r="AG35" s="14">
        <f>'Dados de Entrada'!D53-'Dados de Entrada'!F57</f>
        <v>0</v>
      </c>
      <c r="AI35" s="12" t="s">
        <v>48</v>
      </c>
      <c r="AJ35" s="12">
        <f>'Dados de Entrada'!K53-'Dados de Entrada'!I57</f>
        <v>0</v>
      </c>
      <c r="AK35" s="13" t="s">
        <v>48</v>
      </c>
      <c r="AL35" s="13">
        <f>'Dados de Entrada'!K53-'Dados de Entrada'!K57</f>
        <v>0</v>
      </c>
      <c r="AM35" s="14" t="s">
        <v>48</v>
      </c>
      <c r="AN35" s="14">
        <f>'Dados de Entrada'!K53-'Dados de Entrada'!M57</f>
        <v>0</v>
      </c>
    </row>
    <row r="36" spans="28:40" x14ac:dyDescent="0.35">
      <c r="AB36" s="12" t="s">
        <v>49</v>
      </c>
      <c r="AC36" s="12">
        <f>'Dados de Entrada'!F53-'Dados de Entrada'!B57</f>
        <v>0</v>
      </c>
      <c r="AD36" s="13" t="s">
        <v>49</v>
      </c>
      <c r="AE36" s="13">
        <f>'Dados de Entrada'!F53-'Dados de Entrada'!D57</f>
        <v>0</v>
      </c>
      <c r="AF36" s="14" t="s">
        <v>49</v>
      </c>
      <c r="AG36" s="14">
        <f>'Dados de Entrada'!F53-'Dados de Entrada'!F57</f>
        <v>0</v>
      </c>
      <c r="AI36" s="12" t="s">
        <v>49</v>
      </c>
      <c r="AJ36" s="12">
        <f>'Dados de Entrada'!M53-'Dados de Entrada'!I57</f>
        <v>0</v>
      </c>
      <c r="AK36" s="13" t="s">
        <v>49</v>
      </c>
      <c r="AL36" s="13">
        <f>'Dados de Entrada'!M53-'Dados de Entrada'!K57</f>
        <v>0</v>
      </c>
      <c r="AM36" s="14" t="s">
        <v>49</v>
      </c>
      <c r="AN36" s="14">
        <f>'Dados de Entrada'!M53-'Dados de Entrada'!M57</f>
        <v>0</v>
      </c>
    </row>
    <row r="37" spans="28:40" x14ac:dyDescent="0.35">
      <c r="AB37" s="12" t="s">
        <v>50</v>
      </c>
      <c r="AC37" s="12">
        <f>'Dados de Entrada'!B57-'Dados de Entrada'!B57</f>
        <v>0</v>
      </c>
      <c r="AD37" s="13" t="s">
        <v>50</v>
      </c>
      <c r="AE37" s="13">
        <f>'Dados de Entrada'!B57-'Dados de Entrada'!D57</f>
        <v>0</v>
      </c>
      <c r="AF37" s="14" t="s">
        <v>50</v>
      </c>
      <c r="AG37" s="14">
        <f>'Dados de Entrada'!B57-'Dados de Entrada'!F57</f>
        <v>0</v>
      </c>
      <c r="AI37" s="12" t="s">
        <v>50</v>
      </c>
      <c r="AJ37" s="12">
        <f>'Dados de Entrada'!I57-'Dados de Entrada'!I57</f>
        <v>0</v>
      </c>
      <c r="AK37" s="13" t="s">
        <v>50</v>
      </c>
      <c r="AL37" s="13">
        <f>'Dados de Entrada'!I57-'Dados de Entrada'!K57</f>
        <v>0</v>
      </c>
      <c r="AM37" s="14" t="s">
        <v>50</v>
      </c>
      <c r="AN37" s="14">
        <f>'Dados de Entrada'!I57-'Dados de Entrada'!M57</f>
        <v>0</v>
      </c>
    </row>
    <row r="38" spans="28:40" x14ac:dyDescent="0.35">
      <c r="AB38" s="12" t="s">
        <v>51</v>
      </c>
      <c r="AC38" s="12">
        <f>'Dados de Entrada'!D57-'Dados de Entrada'!B57</f>
        <v>0</v>
      </c>
      <c r="AD38" s="13" t="s">
        <v>51</v>
      </c>
      <c r="AE38" s="13">
        <f>'Dados de Entrada'!D57-'Dados de Entrada'!D57</f>
        <v>0</v>
      </c>
      <c r="AF38" s="14" t="s">
        <v>51</v>
      </c>
      <c r="AG38" s="14">
        <f>'Dados de Entrada'!D57-'Dados de Entrada'!F57</f>
        <v>0</v>
      </c>
      <c r="AI38" s="12" t="s">
        <v>51</v>
      </c>
      <c r="AJ38" s="12">
        <f>'Dados de Entrada'!K57-'Dados de Entrada'!I57</f>
        <v>0</v>
      </c>
      <c r="AK38" s="13" t="s">
        <v>51</v>
      </c>
      <c r="AL38" s="13">
        <f>'Dados de Entrada'!K57-'Dados de Entrada'!K57</f>
        <v>0</v>
      </c>
      <c r="AM38" s="14" t="s">
        <v>51</v>
      </c>
      <c r="AN38" s="14">
        <f>'Dados de Entrada'!K57-'Dados de Entrada'!M57</f>
        <v>0</v>
      </c>
    </row>
    <row r="39" spans="28:40" x14ac:dyDescent="0.35">
      <c r="AB39" s="12" t="s">
        <v>52</v>
      </c>
      <c r="AC39" s="12">
        <f>'Dados de Entrada'!F57-'Dados de Entrada'!B57</f>
        <v>0</v>
      </c>
      <c r="AD39" s="13" t="s">
        <v>52</v>
      </c>
      <c r="AE39" s="13">
        <f>'Dados de Entrada'!F57-'Dados de Entrada'!D57</f>
        <v>0</v>
      </c>
      <c r="AF39" s="14" t="s">
        <v>52</v>
      </c>
      <c r="AG39" s="14">
        <f>'Dados de Entrada'!F57-'Dados de Entrada'!F57</f>
        <v>0</v>
      </c>
      <c r="AI39" s="12" t="s">
        <v>52</v>
      </c>
      <c r="AJ39" s="12">
        <f>'Dados de Entrada'!M57-'Dados de Entrada'!I57</f>
        <v>0</v>
      </c>
      <c r="AK39" s="13" t="s">
        <v>52</v>
      </c>
      <c r="AL39" s="13">
        <f>'Dados de Entrada'!M57-'Dados de Entrada'!K57</f>
        <v>0</v>
      </c>
      <c r="AM39" s="14" t="s">
        <v>52</v>
      </c>
      <c r="AN39" s="14">
        <f>'Dados de Entrada'!M57-'Dados de Entrada'!M57</f>
        <v>0</v>
      </c>
    </row>
    <row r="41" spans="28:40" x14ac:dyDescent="0.35">
      <c r="AB41" s="87" t="s">
        <v>55</v>
      </c>
      <c r="AC41" s="87"/>
      <c r="AD41" s="87"/>
      <c r="AE41" s="87"/>
      <c r="AF41" s="87"/>
      <c r="AG41" s="87"/>
      <c r="AI41" s="87" t="s">
        <v>40</v>
      </c>
      <c r="AJ41" s="87"/>
      <c r="AK41" s="87"/>
      <c r="AL41" s="87"/>
      <c r="AM41" s="87"/>
      <c r="AN41" s="87"/>
    </row>
    <row r="42" spans="28:40" x14ac:dyDescent="0.35">
      <c r="AB42" s="7" t="str">
        <f>AB13</f>
        <v>Terminal B</v>
      </c>
      <c r="AC42" s="7" t="str">
        <f>AC13</f>
        <v>SE 2</v>
      </c>
      <c r="AI42" s="7" t="str">
        <f>AI13</f>
        <v xml:space="preserve">Terminal </v>
      </c>
      <c r="AJ42" s="7" t="str">
        <f>AJ13</f>
        <v>SE 2</v>
      </c>
    </row>
    <row r="43" spans="28:40" x14ac:dyDescent="0.35">
      <c r="AB43" s="88" t="s">
        <v>46</v>
      </c>
      <c r="AC43" s="88"/>
      <c r="AD43" s="67" t="s">
        <v>53</v>
      </c>
      <c r="AE43" s="67"/>
      <c r="AF43" s="89" t="s">
        <v>54</v>
      </c>
      <c r="AG43" s="89"/>
      <c r="AI43" s="88" t="s">
        <v>46</v>
      </c>
      <c r="AJ43" s="88"/>
      <c r="AK43" s="67" t="s">
        <v>53</v>
      </c>
      <c r="AL43" s="67"/>
      <c r="AM43" s="89" t="s">
        <v>54</v>
      </c>
      <c r="AN43" s="89"/>
    </row>
    <row r="44" spans="28:40" x14ac:dyDescent="0.35">
      <c r="AB44" s="12" t="s">
        <v>47</v>
      </c>
      <c r="AC44" s="12">
        <f>'Dados de Entrada'!B62-'Dados de Entrada'!B62</f>
        <v>0</v>
      </c>
      <c r="AD44" s="13" t="s">
        <v>47</v>
      </c>
      <c r="AE44" s="13">
        <f>'Dados de Entrada'!B62-'Dados de Entrada'!D62</f>
        <v>0</v>
      </c>
      <c r="AF44" s="14" t="s">
        <v>47</v>
      </c>
      <c r="AG44" s="14">
        <f>'Dados de Entrada'!B62-'Dados de Entrada'!F62</f>
        <v>0</v>
      </c>
      <c r="AI44" s="12" t="s">
        <v>47</v>
      </c>
      <c r="AJ44" s="12">
        <f>'Dados de Entrada'!I62-'Dados de Entrada'!I62</f>
        <v>0</v>
      </c>
      <c r="AK44" s="13" t="s">
        <v>47</v>
      </c>
      <c r="AL44" s="13">
        <f>'Dados de Entrada'!I62-'Dados de Entrada'!K62</f>
        <v>0</v>
      </c>
      <c r="AM44" s="14" t="s">
        <v>47</v>
      </c>
      <c r="AN44" s="14">
        <f>'Dados de Entrada'!I62-'Dados de Entrada'!M62</f>
        <v>0</v>
      </c>
    </row>
    <row r="45" spans="28:40" x14ac:dyDescent="0.35">
      <c r="AB45" s="12" t="s">
        <v>48</v>
      </c>
      <c r="AC45" s="12">
        <f>'Dados de Entrada'!D62-'Dados de Entrada'!B62</f>
        <v>0</v>
      </c>
      <c r="AD45" s="13" t="s">
        <v>48</v>
      </c>
      <c r="AE45" s="13">
        <f>'Dados de Entrada'!D62-'Dados de Entrada'!D62</f>
        <v>0</v>
      </c>
      <c r="AF45" s="14" t="s">
        <v>48</v>
      </c>
      <c r="AG45" s="14">
        <f>'Dados de Entrada'!D62-'Dados de Entrada'!F62</f>
        <v>0</v>
      </c>
      <c r="AI45" s="12" t="s">
        <v>48</v>
      </c>
      <c r="AJ45" s="12">
        <f>'Dados de Entrada'!K62-'Dados de Entrada'!I62</f>
        <v>0</v>
      </c>
      <c r="AK45" s="13" t="s">
        <v>48</v>
      </c>
      <c r="AL45" s="13">
        <f>'Dados de Entrada'!K62-'Dados de Entrada'!K62</f>
        <v>0</v>
      </c>
      <c r="AM45" s="14" t="s">
        <v>48</v>
      </c>
      <c r="AN45" s="14">
        <f>'Dados de Entrada'!K62-'Dados de Entrada'!M62</f>
        <v>0</v>
      </c>
    </row>
    <row r="46" spans="28:40" x14ac:dyDescent="0.35">
      <c r="AB46" s="12" t="s">
        <v>49</v>
      </c>
      <c r="AC46" s="12">
        <f>'Dados de Entrada'!F62-'Dados de Entrada'!B62</f>
        <v>0</v>
      </c>
      <c r="AD46" s="13" t="s">
        <v>49</v>
      </c>
      <c r="AE46" s="13">
        <f>'Dados de Entrada'!F62-'Dados de Entrada'!D62</f>
        <v>0</v>
      </c>
      <c r="AF46" s="14" t="s">
        <v>49</v>
      </c>
      <c r="AG46" s="14">
        <f>'Dados de Entrada'!F62-'Dados de Entrada'!F62</f>
        <v>0</v>
      </c>
      <c r="AI46" s="12" t="s">
        <v>49</v>
      </c>
      <c r="AJ46" s="12">
        <f>'Dados de Entrada'!M62-'Dados de Entrada'!I62</f>
        <v>0</v>
      </c>
      <c r="AK46" s="13" t="s">
        <v>49</v>
      </c>
      <c r="AL46" s="13">
        <f>'Dados de Entrada'!M62-'Dados de Entrada'!K62</f>
        <v>0</v>
      </c>
      <c r="AM46" s="14" t="s">
        <v>49</v>
      </c>
      <c r="AN46" s="14">
        <f>'Dados de Entrada'!M62-'Dados de Entrada'!M62</f>
        <v>0</v>
      </c>
    </row>
    <row r="47" spans="28:40" x14ac:dyDescent="0.35">
      <c r="AB47" s="12" t="s">
        <v>50</v>
      </c>
      <c r="AC47" s="12">
        <f>'Dados de Entrada'!B66-'Dados de Entrada'!B62</f>
        <v>0</v>
      </c>
      <c r="AD47" s="13" t="s">
        <v>50</v>
      </c>
      <c r="AE47" s="13">
        <f>'Dados de Entrada'!B66-'Dados de Entrada'!D62</f>
        <v>0</v>
      </c>
      <c r="AF47" s="14" t="s">
        <v>50</v>
      </c>
      <c r="AG47" s="14">
        <f>'Dados de Entrada'!B66-'Dados de Entrada'!F62</f>
        <v>0</v>
      </c>
      <c r="AI47" s="12" t="s">
        <v>50</v>
      </c>
      <c r="AJ47" s="12">
        <f>'Dados de Entrada'!I66-'Dados de Entrada'!I62</f>
        <v>0</v>
      </c>
      <c r="AK47" s="13" t="s">
        <v>50</v>
      </c>
      <c r="AL47" s="13">
        <f>'Dados de Entrada'!I66-'Dados de Entrada'!K62</f>
        <v>0</v>
      </c>
      <c r="AM47" s="14" t="s">
        <v>50</v>
      </c>
      <c r="AN47" s="14">
        <f>'Dados de Entrada'!I66-'Dados de Entrada'!M62</f>
        <v>0</v>
      </c>
    </row>
    <row r="48" spans="28:40" x14ac:dyDescent="0.35">
      <c r="AB48" s="12" t="s">
        <v>51</v>
      </c>
      <c r="AC48" s="12">
        <f>'Dados de Entrada'!D66-'Dados de Entrada'!B62</f>
        <v>0</v>
      </c>
      <c r="AD48" s="13" t="s">
        <v>51</v>
      </c>
      <c r="AE48" s="13">
        <f>'Dados de Entrada'!D66-'Dados de Entrada'!D62</f>
        <v>0</v>
      </c>
      <c r="AF48" s="14" t="s">
        <v>51</v>
      </c>
      <c r="AG48" s="14">
        <f>'Dados de Entrada'!D66-'Dados de Entrada'!F62</f>
        <v>0</v>
      </c>
      <c r="AI48" s="12" t="s">
        <v>51</v>
      </c>
      <c r="AJ48" s="12">
        <f>'Dados de Entrada'!K66-'Dados de Entrada'!I62</f>
        <v>0</v>
      </c>
      <c r="AK48" s="13" t="s">
        <v>51</v>
      </c>
      <c r="AL48" s="13">
        <f>'Dados de Entrada'!K66-'Dados de Entrada'!K62</f>
        <v>0</v>
      </c>
      <c r="AM48" s="14" t="s">
        <v>51</v>
      </c>
      <c r="AN48" s="14">
        <f>'Dados de Entrada'!K66-'Dados de Entrada'!M62</f>
        <v>0</v>
      </c>
    </row>
    <row r="49" spans="28:40" x14ac:dyDescent="0.35">
      <c r="AB49" s="12" t="s">
        <v>52</v>
      </c>
      <c r="AC49" s="12">
        <f>'Dados de Entrada'!F66-'Dados de Entrada'!B62</f>
        <v>0</v>
      </c>
      <c r="AD49" s="13" t="s">
        <v>52</v>
      </c>
      <c r="AE49" s="13">
        <f>'Dados de Entrada'!F66-'Dados de Entrada'!D62</f>
        <v>0</v>
      </c>
      <c r="AF49" s="14" t="s">
        <v>52</v>
      </c>
      <c r="AG49" s="14">
        <f>'Dados de Entrada'!F66-'Dados de Entrada'!F62</f>
        <v>0</v>
      </c>
      <c r="AI49" s="12" t="s">
        <v>52</v>
      </c>
      <c r="AJ49" s="12">
        <f>'Dados de Entrada'!M66-'Dados de Entrada'!I62</f>
        <v>0</v>
      </c>
      <c r="AK49" s="13" t="s">
        <v>52</v>
      </c>
      <c r="AL49" s="13">
        <f>'Dados de Entrada'!M66-'Dados de Entrada'!K62</f>
        <v>0</v>
      </c>
      <c r="AM49" s="14" t="s">
        <v>52</v>
      </c>
      <c r="AN49" s="14">
        <f>'Dados de Entrada'!M66-'Dados de Entrada'!M62</f>
        <v>0</v>
      </c>
    </row>
    <row r="50" spans="28:40" x14ac:dyDescent="0.35">
      <c r="AB50" s="7"/>
      <c r="AC50" s="7"/>
      <c r="AI50" s="7"/>
      <c r="AJ50" s="7"/>
    </row>
    <row r="51" spans="28:40" x14ac:dyDescent="0.35">
      <c r="AB51" s="88" t="s">
        <v>56</v>
      </c>
      <c r="AC51" s="88"/>
      <c r="AD51" s="67" t="s">
        <v>57</v>
      </c>
      <c r="AE51" s="67"/>
      <c r="AF51" s="89" t="s">
        <v>58</v>
      </c>
      <c r="AG51" s="89"/>
      <c r="AI51" s="88" t="s">
        <v>56</v>
      </c>
      <c r="AJ51" s="88"/>
      <c r="AK51" s="67" t="s">
        <v>57</v>
      </c>
      <c r="AL51" s="67"/>
      <c r="AM51" s="89" t="s">
        <v>58</v>
      </c>
      <c r="AN51" s="89"/>
    </row>
    <row r="52" spans="28:40" x14ac:dyDescent="0.35">
      <c r="AB52" s="12" t="s">
        <v>47</v>
      </c>
      <c r="AC52" s="12">
        <f>'Dados de Entrada'!B62-'Dados de Entrada'!B66</f>
        <v>0</v>
      </c>
      <c r="AD52" s="13" t="s">
        <v>47</v>
      </c>
      <c r="AE52" s="13">
        <f>'Dados de Entrada'!B62-'Dados de Entrada'!D66</f>
        <v>0</v>
      </c>
      <c r="AF52" s="14" t="s">
        <v>47</v>
      </c>
      <c r="AG52" s="14">
        <f>'Dados de Entrada'!B62-'Dados de Entrada'!F66</f>
        <v>0</v>
      </c>
      <c r="AI52" s="12" t="s">
        <v>47</v>
      </c>
      <c r="AJ52" s="12">
        <f>'Dados de Entrada'!I62-'Dados de Entrada'!I66</f>
        <v>0</v>
      </c>
      <c r="AK52" s="13" t="s">
        <v>47</v>
      </c>
      <c r="AL52" s="13">
        <f>'Dados de Entrada'!I62-'Dados de Entrada'!K66</f>
        <v>0</v>
      </c>
      <c r="AM52" s="14" t="s">
        <v>47</v>
      </c>
      <c r="AN52" s="14">
        <f>'Dados de Entrada'!I62-'Dados de Entrada'!M66</f>
        <v>0</v>
      </c>
    </row>
    <row r="53" spans="28:40" x14ac:dyDescent="0.35">
      <c r="AB53" s="12" t="s">
        <v>48</v>
      </c>
      <c r="AC53" s="12">
        <f>'Dados de Entrada'!D62-'Dados de Entrada'!B66</f>
        <v>0</v>
      </c>
      <c r="AD53" s="13" t="s">
        <v>48</v>
      </c>
      <c r="AE53" s="13">
        <f>'Dados de Entrada'!D62-'Dados de Entrada'!D66</f>
        <v>0</v>
      </c>
      <c r="AF53" s="14" t="s">
        <v>48</v>
      </c>
      <c r="AG53" s="14">
        <f>'Dados de Entrada'!D62-'Dados de Entrada'!F66</f>
        <v>0</v>
      </c>
      <c r="AI53" s="12" t="s">
        <v>48</v>
      </c>
      <c r="AJ53" s="12">
        <f>'Dados de Entrada'!K62-'Dados de Entrada'!I66</f>
        <v>0</v>
      </c>
      <c r="AK53" s="13" t="s">
        <v>48</v>
      </c>
      <c r="AL53" s="13">
        <f>'Dados de Entrada'!K62-'Dados de Entrada'!K66</f>
        <v>0</v>
      </c>
      <c r="AM53" s="14" t="s">
        <v>48</v>
      </c>
      <c r="AN53" s="14">
        <f>'Dados de Entrada'!K62-'Dados de Entrada'!M66</f>
        <v>0</v>
      </c>
    </row>
    <row r="54" spans="28:40" x14ac:dyDescent="0.35">
      <c r="AB54" s="12" t="s">
        <v>49</v>
      </c>
      <c r="AC54" s="12">
        <f>'Dados de Entrada'!F62-'Dados de Entrada'!B66</f>
        <v>0</v>
      </c>
      <c r="AD54" s="13" t="s">
        <v>49</v>
      </c>
      <c r="AE54" s="13">
        <f>'Dados de Entrada'!F62-'Dados de Entrada'!D66</f>
        <v>0</v>
      </c>
      <c r="AF54" s="14" t="s">
        <v>49</v>
      </c>
      <c r="AG54" s="14">
        <f>'Dados de Entrada'!F62-'Dados de Entrada'!F66</f>
        <v>0</v>
      </c>
      <c r="AI54" s="12" t="s">
        <v>49</v>
      </c>
      <c r="AJ54" s="12">
        <f>'Dados de Entrada'!M62-'Dados de Entrada'!I66</f>
        <v>0</v>
      </c>
      <c r="AK54" s="13" t="s">
        <v>49</v>
      </c>
      <c r="AL54" s="13">
        <f>'Dados de Entrada'!M62-'Dados de Entrada'!K66</f>
        <v>0</v>
      </c>
      <c r="AM54" s="14" t="s">
        <v>49</v>
      </c>
      <c r="AN54" s="14">
        <f>'Dados de Entrada'!M62-'Dados de Entrada'!M66</f>
        <v>0</v>
      </c>
    </row>
    <row r="55" spans="28:40" x14ac:dyDescent="0.35">
      <c r="AB55" s="12" t="s">
        <v>50</v>
      </c>
      <c r="AC55" s="12">
        <f>'Dados de Entrada'!B66-'Dados de Entrada'!B66</f>
        <v>0</v>
      </c>
      <c r="AD55" s="13" t="s">
        <v>50</v>
      </c>
      <c r="AE55" s="13">
        <f>'Dados de Entrada'!B66-'Dados de Entrada'!D66</f>
        <v>0</v>
      </c>
      <c r="AF55" s="14" t="s">
        <v>50</v>
      </c>
      <c r="AG55" s="14">
        <f>'Dados de Entrada'!B66-'Dados de Entrada'!F66</f>
        <v>0</v>
      </c>
      <c r="AI55" s="12" t="s">
        <v>50</v>
      </c>
      <c r="AJ55" s="12">
        <f>'Dados de Entrada'!I66-'Dados de Entrada'!I66</f>
        <v>0</v>
      </c>
      <c r="AK55" s="13" t="s">
        <v>50</v>
      </c>
      <c r="AL55" s="13">
        <f>'Dados de Entrada'!I66-'Dados de Entrada'!K66</f>
        <v>0</v>
      </c>
      <c r="AM55" s="14" t="s">
        <v>50</v>
      </c>
      <c r="AN55" s="14">
        <f>'Dados de Entrada'!I66-'Dados de Entrada'!M66</f>
        <v>0</v>
      </c>
    </row>
    <row r="56" spans="28:40" x14ac:dyDescent="0.35">
      <c r="AB56" s="12" t="s">
        <v>51</v>
      </c>
      <c r="AC56" s="12">
        <f>'Dados de Entrada'!D66-'Dados de Entrada'!B66</f>
        <v>0</v>
      </c>
      <c r="AD56" s="13" t="s">
        <v>51</v>
      </c>
      <c r="AE56" s="13">
        <f>'Dados de Entrada'!D66-'Dados de Entrada'!D66</f>
        <v>0</v>
      </c>
      <c r="AF56" s="14" t="s">
        <v>51</v>
      </c>
      <c r="AG56" s="14">
        <f>'Dados de Entrada'!D66-'Dados de Entrada'!F66</f>
        <v>0</v>
      </c>
      <c r="AI56" s="12" t="s">
        <v>51</v>
      </c>
      <c r="AJ56" s="12">
        <f>'Dados de Entrada'!K66-'Dados de Entrada'!I66</f>
        <v>0</v>
      </c>
      <c r="AK56" s="13" t="s">
        <v>51</v>
      </c>
      <c r="AL56" s="13">
        <f>'Dados de Entrada'!K66-'Dados de Entrada'!K66</f>
        <v>0</v>
      </c>
      <c r="AM56" s="14" t="s">
        <v>51</v>
      </c>
      <c r="AN56" s="14">
        <f>'Dados de Entrada'!K66-'Dados de Entrada'!M66</f>
        <v>0</v>
      </c>
    </row>
    <row r="57" spans="28:40" x14ac:dyDescent="0.35">
      <c r="AB57" s="12" t="s">
        <v>52</v>
      </c>
      <c r="AC57" s="12">
        <f>'Dados de Entrada'!F66-'Dados de Entrada'!B66</f>
        <v>0</v>
      </c>
      <c r="AD57" s="13" t="s">
        <v>52</v>
      </c>
      <c r="AE57" s="13">
        <f>'Dados de Entrada'!F66-'Dados de Entrada'!D66</f>
        <v>0</v>
      </c>
      <c r="AF57" s="14" t="s">
        <v>52</v>
      </c>
      <c r="AG57" s="14">
        <f>'Dados de Entrada'!F66-'Dados de Entrada'!F66</f>
        <v>0</v>
      </c>
      <c r="AI57" s="12" t="s">
        <v>52</v>
      </c>
      <c r="AJ57" s="12">
        <f>'Dados de Entrada'!M66-'Dados de Entrada'!I66</f>
        <v>0</v>
      </c>
      <c r="AK57" s="13" t="s">
        <v>52</v>
      </c>
      <c r="AL57" s="13">
        <f>'Dados de Entrada'!M66-'Dados de Entrada'!K66</f>
        <v>0</v>
      </c>
      <c r="AM57" s="14" t="s">
        <v>52</v>
      </c>
      <c r="AN57" s="14">
        <f>'Dados de Entrada'!M66-'Dados de Entrada'!M66</f>
        <v>0</v>
      </c>
    </row>
  </sheetData>
  <sheetProtection password="CC3D" sheet="1" objects="1" scenarios="1"/>
  <mergeCells count="80"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B3:AG3"/>
    <mergeCell ref="AI3:AN3"/>
    <mergeCell ref="AB5:AC5"/>
    <mergeCell ref="AD5:AE5"/>
    <mergeCell ref="AF5:AG5"/>
    <mergeCell ref="AI5:AJ5"/>
    <mergeCell ref="AK5:AL5"/>
    <mergeCell ref="AM5:AN5"/>
    <mergeCell ref="A3:B3"/>
    <mergeCell ref="C3:D3"/>
    <mergeCell ref="E3:F3"/>
    <mergeCell ref="A7:B7"/>
    <mergeCell ref="C7:D7"/>
    <mergeCell ref="E7:F7"/>
    <mergeCell ref="A12:B12"/>
    <mergeCell ref="C12:D12"/>
    <mergeCell ref="E12:F12"/>
    <mergeCell ref="A16:B16"/>
    <mergeCell ref="C16:D16"/>
    <mergeCell ref="E16:F16"/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2022-08-12T13:39:33Z</dcterms:modified>
</cp:coreProperties>
</file>