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Clients\BDL\"/>
    </mc:Choice>
  </mc:AlternateContent>
  <xr:revisionPtr revIDLastSave="0" documentId="13_ncr:1_{3DD97960-0C3C-4C21-AF66-D266D9A0A2CA}" xr6:coauthVersionLast="45" xr6:coauthVersionMax="45" xr10:uidLastSave="{00000000-0000-0000-0000-000000000000}"/>
  <bookViews>
    <workbookView xWindow="-120" yWindow="-120" windowWidth="20730" windowHeight="11160" tabRatio="875" xr2:uid="{00000000-000D-0000-FFFF-FFFF00000000}"/>
  </bookViews>
  <sheets>
    <sheet name="Janvier" sheetId="1" r:id="rId1"/>
    <sheet name="Février" sheetId="32" r:id="rId2"/>
    <sheet name="Mars" sheetId="33" r:id="rId3"/>
    <sheet name="Avril" sheetId="34" r:id="rId4"/>
    <sheet name="Mai" sheetId="42" r:id="rId5"/>
    <sheet name="Juin" sheetId="41" r:id="rId6"/>
    <sheet name="Juillet" sheetId="40" r:id="rId7"/>
    <sheet name="Août" sheetId="39" r:id="rId8"/>
    <sheet name="Septembre" sheetId="38" r:id="rId9"/>
    <sheet name="Octobre" sheetId="37" r:id="rId10"/>
    <sheet name="Novembre" sheetId="35" r:id="rId11"/>
    <sheet name="Décembre" sheetId="36" r:id="rId12"/>
    <sheet name="Paramètre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36" l="1"/>
  <c r="D41" i="35"/>
  <c r="D41" i="37"/>
  <c r="D41" i="38"/>
  <c r="D41" i="39"/>
  <c r="D41" i="40"/>
  <c r="D41" i="41"/>
  <c r="D41" i="42"/>
  <c r="D41" i="34"/>
  <c r="D41" i="33"/>
  <c r="D41" i="32"/>
  <c r="D41" i="1" l="1"/>
  <c r="A1" i="32" l="1"/>
  <c r="A1" i="33" s="1"/>
  <c r="A1" i="34" s="1"/>
  <c r="A1" i="42" s="1"/>
  <c r="A1" i="41" s="1"/>
  <c r="A1" i="40" s="1"/>
  <c r="A1" i="39" s="1"/>
  <c r="A1" i="38" s="1"/>
  <c r="A1" i="37" s="1"/>
  <c r="A1" i="35" s="1"/>
  <c r="A1" i="36" s="1"/>
  <c r="C3" i="32"/>
  <c r="C3" i="33" s="1"/>
  <c r="C4" i="32"/>
  <c r="C4" i="33" s="1"/>
  <c r="C5" i="32"/>
  <c r="C5" i="33" s="1"/>
  <c r="A2" i="42"/>
  <c r="C6" i="42" s="1"/>
  <c r="A2" i="41"/>
  <c r="A10" i="41" s="1"/>
  <c r="A2" i="34"/>
  <c r="C6" i="34" s="1"/>
  <c r="A2" i="33"/>
  <c r="B2" i="15"/>
  <c r="A2" i="40"/>
  <c r="A29" i="40" s="1"/>
  <c r="A36" i="40"/>
  <c r="A2" i="39"/>
  <c r="A2" i="38"/>
  <c r="A36" i="38" s="1"/>
  <c r="I36" i="38"/>
  <c r="E36" i="38" s="1"/>
  <c r="A2" i="37"/>
  <c r="A2" i="36"/>
  <c r="A2" i="35"/>
  <c r="A22" i="35" s="1"/>
  <c r="A2" i="32"/>
  <c r="A2" i="1"/>
  <c r="A25" i="41"/>
  <c r="H25" i="41" s="1"/>
  <c r="A20" i="35"/>
  <c r="A21" i="35"/>
  <c r="H21" i="35" s="1"/>
  <c r="A25" i="1"/>
  <c r="H25" i="1" s="1"/>
  <c r="A12" i="34"/>
  <c r="I12" i="34"/>
  <c r="E12" i="34" s="1"/>
  <c r="A31" i="42"/>
  <c r="H31" i="42" s="1"/>
  <c r="A11" i="38"/>
  <c r="H11" i="38" s="1"/>
  <c r="A33" i="38"/>
  <c r="I33" i="38" s="1"/>
  <c r="E33" i="38" s="1"/>
  <c r="A28" i="35"/>
  <c r="H28" i="35" s="1"/>
  <c r="A13" i="35"/>
  <c r="H13" i="35" s="1"/>
  <c r="A29" i="35"/>
  <c r="H29" i="35" s="1"/>
  <c r="A10" i="35"/>
  <c r="A15" i="35"/>
  <c r="I15" i="35" s="1"/>
  <c r="E15" i="35" s="1"/>
  <c r="A13" i="40"/>
  <c r="A25" i="42"/>
  <c r="J25" i="42" s="1"/>
  <c r="A21" i="40"/>
  <c r="H21" i="40" s="1"/>
  <c r="A37" i="40"/>
  <c r="H37" i="40" s="1"/>
  <c r="A39" i="41"/>
  <c r="I39" i="41"/>
  <c r="E39" i="41" s="1"/>
  <c r="A15" i="41"/>
  <c r="A17" i="40"/>
  <c r="I17" i="40"/>
  <c r="E17" i="40" s="1"/>
  <c r="A33" i="40"/>
  <c r="A23" i="41"/>
  <c r="I23" i="41" s="1"/>
  <c r="E23" i="41" s="1"/>
  <c r="A15" i="36"/>
  <c r="A22" i="36"/>
  <c r="A33" i="36"/>
  <c r="A35" i="38"/>
  <c r="H35" i="38" s="1"/>
  <c r="A9" i="40"/>
  <c r="A25" i="40"/>
  <c r="A31" i="41"/>
  <c r="H31" i="41"/>
  <c r="C6" i="41"/>
  <c r="A23" i="42"/>
  <c r="J23" i="42" s="1"/>
  <c r="A39" i="37"/>
  <c r="A23" i="37"/>
  <c r="I23" i="37" s="1"/>
  <c r="E23" i="37" s="1"/>
  <c r="A9" i="37"/>
  <c r="H9" i="37" s="1"/>
  <c r="A37" i="37"/>
  <c r="I37" i="37" s="1"/>
  <c r="E37" i="37" s="1"/>
  <c r="A24" i="35"/>
  <c r="H24" i="35"/>
  <c r="A32" i="35"/>
  <c r="A17" i="35"/>
  <c r="I17" i="35" s="1"/>
  <c r="E17" i="35" s="1"/>
  <c r="A25" i="35"/>
  <c r="A33" i="35"/>
  <c r="H33" i="35" s="1"/>
  <c r="A18" i="35"/>
  <c r="H18" i="35"/>
  <c r="A13" i="38"/>
  <c r="H13" i="38" s="1"/>
  <c r="A21" i="38"/>
  <c r="A29" i="38"/>
  <c r="A37" i="38"/>
  <c r="A23" i="34"/>
  <c r="H23" i="34" s="1"/>
  <c r="A14" i="35"/>
  <c r="A26" i="35"/>
  <c r="A34" i="35"/>
  <c r="H34" i="35"/>
  <c r="A11" i="35"/>
  <c r="H11" i="35"/>
  <c r="A19" i="35"/>
  <c r="H19" i="35"/>
  <c r="A27" i="35"/>
  <c r="I27" i="35"/>
  <c r="E27" i="35" s="1"/>
  <c r="A35" i="35"/>
  <c r="A13" i="36"/>
  <c r="A12" i="36"/>
  <c r="I12" i="36" s="1"/>
  <c r="A19" i="36"/>
  <c r="I19" i="36" s="1"/>
  <c r="A23" i="36"/>
  <c r="H23" i="36" s="1"/>
  <c r="A27" i="36"/>
  <c r="H27" i="36"/>
  <c r="A31" i="36"/>
  <c r="H31" i="36" s="1"/>
  <c r="A35" i="36"/>
  <c r="H35" i="36" s="1"/>
  <c r="A15" i="38"/>
  <c r="H15" i="38" s="1"/>
  <c r="A23" i="38"/>
  <c r="A31" i="38"/>
  <c r="H31" i="38" s="1"/>
  <c r="A39" i="38"/>
  <c r="A38" i="34"/>
  <c r="A18" i="34"/>
  <c r="I18" i="34"/>
  <c r="E18" i="34" s="1"/>
  <c r="A33" i="41"/>
  <c r="A17" i="41"/>
  <c r="I17" i="41"/>
  <c r="E17" i="41" s="1"/>
  <c r="A33" i="42"/>
  <c r="H33" i="42" s="1"/>
  <c r="A17" i="42"/>
  <c r="I17" i="42"/>
  <c r="E17" i="42" s="1"/>
  <c r="A37" i="34"/>
  <c r="A27" i="34"/>
  <c r="H27" i="34"/>
  <c r="A16" i="34"/>
  <c r="H16" i="34"/>
  <c r="A10" i="40"/>
  <c r="H10" i="40"/>
  <c r="A14" i="40"/>
  <c r="A18" i="40"/>
  <c r="I18" i="40"/>
  <c r="E18" i="40" s="1"/>
  <c r="A22" i="40"/>
  <c r="I22" i="40" s="1"/>
  <c r="E22" i="40" s="1"/>
  <c r="A26" i="40"/>
  <c r="I26" i="40" s="1"/>
  <c r="E26" i="40" s="1"/>
  <c r="A30" i="40"/>
  <c r="H30" i="40"/>
  <c r="A34" i="40"/>
  <c r="A38" i="40"/>
  <c r="I38" i="40"/>
  <c r="E38" i="40" s="1"/>
  <c r="A11" i="40"/>
  <c r="H11" i="40" s="1"/>
  <c r="I11" i="40"/>
  <c r="E11" i="40" s="1"/>
  <c r="A15" i="40"/>
  <c r="I15" i="40"/>
  <c r="E15" i="40" s="1"/>
  <c r="A19" i="40"/>
  <c r="H19" i="40"/>
  <c r="A23" i="40"/>
  <c r="H23" i="40"/>
  <c r="A27" i="40"/>
  <c r="H27" i="40"/>
  <c r="A31" i="40"/>
  <c r="I31" i="40"/>
  <c r="E31" i="40" s="1"/>
  <c r="A35" i="40"/>
  <c r="A39" i="40"/>
  <c r="A31" i="34"/>
  <c r="J31" i="34"/>
  <c r="A26" i="34"/>
  <c r="A15" i="34"/>
  <c r="H15" i="34" s="1"/>
  <c r="A10" i="34"/>
  <c r="J10" i="34"/>
  <c r="A37" i="41"/>
  <c r="H37" i="41" s="1"/>
  <c r="A29" i="41"/>
  <c r="J29" i="41" s="1"/>
  <c r="A21" i="41"/>
  <c r="A13" i="41"/>
  <c r="H13" i="41" s="1"/>
  <c r="A38" i="42"/>
  <c r="A29" i="42"/>
  <c r="H29" i="42" s="1"/>
  <c r="J29" i="42"/>
  <c r="A21" i="42"/>
  <c r="A13" i="42"/>
  <c r="I13" i="42"/>
  <c r="E13" i="42" s="1"/>
  <c r="A29" i="37"/>
  <c r="A30" i="37"/>
  <c r="A14" i="37"/>
  <c r="A13" i="1"/>
  <c r="H13" i="1" s="1"/>
  <c r="A19" i="37"/>
  <c r="A20" i="37"/>
  <c r="I20" i="37" s="1"/>
  <c r="E20" i="37" s="1"/>
  <c r="C6" i="40"/>
  <c r="A12" i="40"/>
  <c r="I12" i="40" s="1"/>
  <c r="E12" i="40" s="1"/>
  <c r="A16" i="40"/>
  <c r="H16" i="40"/>
  <c r="A20" i="40"/>
  <c r="H20" i="40" s="1"/>
  <c r="A24" i="40"/>
  <c r="A28" i="40"/>
  <c r="I28" i="40"/>
  <c r="E28" i="40" s="1"/>
  <c r="A32" i="40"/>
  <c r="I32" i="40" s="1"/>
  <c r="E32" i="40" s="1"/>
  <c r="A32" i="37"/>
  <c r="H32" i="37" s="1"/>
  <c r="A26" i="33"/>
  <c r="A39" i="34"/>
  <c r="J39" i="34" s="1"/>
  <c r="A35" i="34"/>
  <c r="A30" i="34"/>
  <c r="J30" i="34"/>
  <c r="A24" i="34"/>
  <c r="A19" i="34"/>
  <c r="J19" i="34"/>
  <c r="A14" i="34"/>
  <c r="A9" i="34"/>
  <c r="H9" i="34"/>
  <c r="A35" i="41"/>
  <c r="A27" i="41"/>
  <c r="I27" i="41" s="1"/>
  <c r="E27" i="41" s="1"/>
  <c r="A19" i="41"/>
  <c r="I19" i="41" s="1"/>
  <c r="E19" i="41"/>
  <c r="A11" i="41"/>
  <c r="I11" i="41"/>
  <c r="E11" i="41" s="1"/>
  <c r="A36" i="42"/>
  <c r="I36" i="42"/>
  <c r="E36" i="42" s="1"/>
  <c r="A27" i="42"/>
  <c r="J27" i="42"/>
  <c r="A19" i="42"/>
  <c r="H19" i="42" s="1"/>
  <c r="J19" i="42"/>
  <c r="A11" i="42"/>
  <c r="I11" i="42"/>
  <c r="E11" i="42"/>
  <c r="A32" i="1"/>
  <c r="H32" i="1" s="1"/>
  <c r="A27" i="32"/>
  <c r="A20" i="32"/>
  <c r="A24" i="32"/>
  <c r="A30" i="32"/>
  <c r="A13" i="32"/>
  <c r="H36" i="38"/>
  <c r="H10" i="41"/>
  <c r="I10" i="41"/>
  <c r="E10" i="41" s="1"/>
  <c r="H29" i="40"/>
  <c r="I29" i="40"/>
  <c r="E29" i="40" s="1"/>
  <c r="I25" i="41"/>
  <c r="E25" i="41" s="1"/>
  <c r="H17" i="41"/>
  <c r="A10" i="38"/>
  <c r="A14" i="38"/>
  <c r="A18" i="38"/>
  <c r="A22" i="38"/>
  <c r="A26" i="38"/>
  <c r="A30" i="38"/>
  <c r="A34" i="38"/>
  <c r="A38" i="38"/>
  <c r="A22" i="1"/>
  <c r="A35" i="1"/>
  <c r="A20" i="1"/>
  <c r="A36" i="41"/>
  <c r="A32" i="41"/>
  <c r="I32" i="41" s="1"/>
  <c r="E32" i="41" s="1"/>
  <c r="A28" i="41"/>
  <c r="A24" i="41"/>
  <c r="A20" i="41"/>
  <c r="A16" i="41"/>
  <c r="J16" i="41" s="1"/>
  <c r="A12" i="41"/>
  <c r="A9" i="41"/>
  <c r="A39" i="42"/>
  <c r="A35" i="42"/>
  <c r="H35" i="42" s="1"/>
  <c r="A30" i="42"/>
  <c r="A26" i="42"/>
  <c r="A22" i="42"/>
  <c r="A18" i="42"/>
  <c r="J18" i="42" s="1"/>
  <c r="A14" i="42"/>
  <c r="A10" i="42"/>
  <c r="A34" i="42"/>
  <c r="H26" i="35"/>
  <c r="H22" i="35"/>
  <c r="I22" i="35"/>
  <c r="E22" i="35" s="1"/>
  <c r="I35" i="36"/>
  <c r="I23" i="40"/>
  <c r="E23" i="40" s="1"/>
  <c r="H23" i="41"/>
  <c r="C6" i="38"/>
  <c r="J36" i="38" s="1"/>
  <c r="A12" i="38"/>
  <c r="A16" i="38"/>
  <c r="A20" i="38"/>
  <c r="I20" i="38" s="1"/>
  <c r="E20" i="38" s="1"/>
  <c r="A24" i="38"/>
  <c r="A28" i="38"/>
  <c r="A32" i="38"/>
  <c r="H37" i="37"/>
  <c r="A11" i="1"/>
  <c r="A14" i="1"/>
  <c r="A30" i="1"/>
  <c r="A17" i="1"/>
  <c r="A24" i="1"/>
  <c r="A36" i="1"/>
  <c r="A16" i="39"/>
  <c r="H36" i="40"/>
  <c r="I36" i="40"/>
  <c r="A33" i="34"/>
  <c r="A29" i="34"/>
  <c r="A25" i="34"/>
  <c r="A21" i="34"/>
  <c r="A17" i="34"/>
  <c r="A13" i="34"/>
  <c r="A38" i="41"/>
  <c r="I38" i="41" s="1"/>
  <c r="E38" i="41" s="1"/>
  <c r="A34" i="41"/>
  <c r="A30" i="41"/>
  <c r="A26" i="41"/>
  <c r="A22" i="41"/>
  <c r="J22" i="41" s="1"/>
  <c r="A18" i="41"/>
  <c r="A14" i="41"/>
  <c r="A37" i="42"/>
  <c r="A32" i="42"/>
  <c r="I32" i="42" s="1"/>
  <c r="E32" i="42" s="1"/>
  <c r="A28" i="42"/>
  <c r="A24" i="42"/>
  <c r="A20" i="42"/>
  <c r="A16" i="42"/>
  <c r="A12" i="42"/>
  <c r="H10" i="34"/>
  <c r="J13" i="42"/>
  <c r="H20" i="35"/>
  <c r="H33" i="38"/>
  <c r="I23" i="36"/>
  <c r="J18" i="34"/>
  <c r="H19" i="41"/>
  <c r="H15" i="36"/>
  <c r="I35" i="35"/>
  <c r="E35" i="35" s="1"/>
  <c r="H17" i="35"/>
  <c r="I25" i="1"/>
  <c r="E25" i="1" s="1"/>
  <c r="I30" i="40"/>
  <c r="E30" i="40" s="1"/>
  <c r="J31" i="42"/>
  <c r="I11" i="38"/>
  <c r="E11" i="38" s="1"/>
  <c r="H13" i="42"/>
  <c r="I31" i="41"/>
  <c r="E31" i="41" s="1"/>
  <c r="H31" i="34"/>
  <c r="I14" i="40"/>
  <c r="E14" i="40" s="1"/>
  <c r="I13" i="41"/>
  <c r="E13" i="41" s="1"/>
  <c r="I10" i="35"/>
  <c r="E10" i="35" s="1"/>
  <c r="I21" i="35"/>
  <c r="E21" i="35" s="1"/>
  <c r="I19" i="34"/>
  <c r="E19" i="34" s="1"/>
  <c r="I29" i="35"/>
  <c r="E29" i="35" s="1"/>
  <c r="I33" i="42"/>
  <c r="E33" i="42" s="1"/>
  <c r="I34" i="35"/>
  <c r="E34" i="35" s="1"/>
  <c r="I31" i="42"/>
  <c r="E31" i="42" s="1"/>
  <c r="H17" i="40"/>
  <c r="I28" i="35"/>
  <c r="E28" i="35" s="1"/>
  <c r="H15" i="35"/>
  <c r="I15" i="38"/>
  <c r="E15" i="38" s="1"/>
  <c r="H22" i="36"/>
  <c r="J25" i="41"/>
  <c r="H12" i="34"/>
  <c r="H28" i="40"/>
  <c r="J33" i="42"/>
  <c r="H39" i="41"/>
  <c r="G39" i="41" s="1"/>
  <c r="J18" i="40"/>
  <c r="I22" i="36"/>
  <c r="E22" i="36" s="1"/>
  <c r="I33" i="35"/>
  <c r="E33" i="35" s="1"/>
  <c r="I24" i="35"/>
  <c r="E24" i="35" s="1"/>
  <c r="J11" i="42"/>
  <c r="I9" i="34"/>
  <c r="E9" i="34" s="1"/>
  <c r="J17" i="42"/>
  <c r="I27" i="36"/>
  <c r="I32" i="35"/>
  <c r="E32" i="35" s="1"/>
  <c r="J15" i="41"/>
  <c r="H25" i="42"/>
  <c r="I13" i="35"/>
  <c r="E13" i="35" s="1"/>
  <c r="I25" i="42"/>
  <c r="E25" i="42" s="1"/>
  <c r="J31" i="41"/>
  <c r="J39" i="41"/>
  <c r="I14" i="34"/>
  <c r="E14" i="34" s="1"/>
  <c r="H27" i="35"/>
  <c r="I26" i="35"/>
  <c r="E26" i="35" s="1"/>
  <c r="H20" i="37"/>
  <c r="I23" i="42"/>
  <c r="E23" i="42" s="1"/>
  <c r="J16" i="34"/>
  <c r="I32" i="37"/>
  <c r="E32" i="37" s="1"/>
  <c r="I21" i="40"/>
  <c r="E21" i="40" s="1"/>
  <c r="I19" i="40"/>
  <c r="E19" i="40" s="1"/>
  <c r="H19" i="36"/>
  <c r="I10" i="40"/>
  <c r="E10" i="40" s="1"/>
  <c r="I15" i="41"/>
  <c r="E15" i="41" s="1"/>
  <c r="J23" i="41"/>
  <c r="J13" i="41"/>
  <c r="I16" i="34"/>
  <c r="E16" i="34" s="1"/>
  <c r="I35" i="38"/>
  <c r="E35" i="38" s="1"/>
  <c r="I29" i="42"/>
  <c r="E29" i="42" s="1"/>
  <c r="H15" i="41"/>
  <c r="I35" i="41"/>
  <c r="E35" i="41" s="1"/>
  <c r="H26" i="34"/>
  <c r="I11" i="35"/>
  <c r="E11" i="35" s="1"/>
  <c r="J27" i="34"/>
  <c r="H38" i="40"/>
  <c r="H27" i="42"/>
  <c r="J36" i="42"/>
  <c r="J17" i="41"/>
  <c r="H39" i="37"/>
  <c r="I37" i="40"/>
  <c r="E37" i="40" s="1"/>
  <c r="H23" i="42"/>
  <c r="G23" i="42" s="1"/>
  <c r="H29" i="41"/>
  <c r="H12" i="36"/>
  <c r="H22" i="40"/>
  <c r="H14" i="37"/>
  <c r="H36" i="42"/>
  <c r="J19" i="41"/>
  <c r="H27" i="41"/>
  <c r="I27" i="40"/>
  <c r="E27" i="40" s="1"/>
  <c r="I9" i="37"/>
  <c r="E9" i="37" s="1"/>
  <c r="H19" i="34"/>
  <c r="G19" i="34" s="1"/>
  <c r="J23" i="34"/>
  <c r="H39" i="34"/>
  <c r="H18" i="40"/>
  <c r="I19" i="37"/>
  <c r="E19" i="37" s="1"/>
  <c r="H26" i="33"/>
  <c r="H37" i="38"/>
  <c r="I37" i="38"/>
  <c r="E37" i="38" s="1"/>
  <c r="H32" i="40"/>
  <c r="I16" i="40"/>
  <c r="E16" i="40"/>
  <c r="H17" i="42"/>
  <c r="J27" i="41"/>
  <c r="I13" i="38"/>
  <c r="E13" i="38" s="1"/>
  <c r="I37" i="41"/>
  <c r="E37" i="41" s="1"/>
  <c r="I39" i="37"/>
  <c r="E39" i="37" s="1"/>
  <c r="I10" i="34"/>
  <c r="E10" i="34" s="1"/>
  <c r="H18" i="34"/>
  <c r="I31" i="36"/>
  <c r="E31" i="36" s="1"/>
  <c r="I19" i="35"/>
  <c r="E19" i="35" s="1"/>
  <c r="I14" i="35"/>
  <c r="E14" i="35" s="1"/>
  <c r="I27" i="34"/>
  <c r="E27" i="34" s="1"/>
  <c r="I31" i="34"/>
  <c r="E31" i="34" s="1"/>
  <c r="I39" i="34"/>
  <c r="E39" i="34" s="1"/>
  <c r="I18" i="35"/>
  <c r="E18" i="35" s="1"/>
  <c r="I27" i="42"/>
  <c r="E27" i="42" s="1"/>
  <c r="J33" i="41"/>
  <c r="J37" i="41"/>
  <c r="I26" i="33"/>
  <c r="E26" i="33" s="1"/>
  <c r="H23" i="37"/>
  <c r="H29" i="38"/>
  <c r="I29" i="38"/>
  <c r="E29" i="38" s="1"/>
  <c r="H30" i="34"/>
  <c r="I15" i="34"/>
  <c r="E15" i="34" s="1"/>
  <c r="I30" i="37"/>
  <c r="E30" i="37" s="1"/>
  <c r="I31" i="38"/>
  <c r="E31" i="38"/>
  <c r="H21" i="38"/>
  <c r="I21" i="38"/>
  <c r="E21" i="38" s="1"/>
  <c r="I24" i="40"/>
  <c r="E24" i="40" s="1"/>
  <c r="I30" i="34"/>
  <c r="E30" i="34" s="1"/>
  <c r="H11" i="41"/>
  <c r="J15" i="34"/>
  <c r="H37" i="34"/>
  <c r="J16" i="40"/>
  <c r="J11" i="41"/>
  <c r="J39" i="40"/>
  <c r="H31" i="40"/>
  <c r="J23" i="40"/>
  <c r="G23" i="40" s="1"/>
  <c r="H15" i="40"/>
  <c r="I35" i="34"/>
  <c r="E35" i="34" s="1"/>
  <c r="H26" i="40"/>
  <c r="J10" i="40"/>
  <c r="G10" i="40" s="1"/>
  <c r="H30" i="37"/>
  <c r="H11" i="42"/>
  <c r="G11" i="42" s="1"/>
  <c r="I19" i="42"/>
  <c r="E19" i="42" s="1"/>
  <c r="I29" i="41"/>
  <c r="E29" i="41" s="1"/>
  <c r="J9" i="34"/>
  <c r="J29" i="40"/>
  <c r="J13" i="40"/>
  <c r="J19" i="40"/>
  <c r="H21" i="41"/>
  <c r="J12" i="40"/>
  <c r="J27" i="40"/>
  <c r="J33" i="40"/>
  <c r="H24" i="32"/>
  <c r="I24" i="32"/>
  <c r="E24" i="32"/>
  <c r="I28" i="42"/>
  <c r="E28" i="42"/>
  <c r="H28" i="42"/>
  <c r="J28" i="42"/>
  <c r="H34" i="41"/>
  <c r="J34" i="41"/>
  <c r="I34" i="41"/>
  <c r="E34" i="41" s="1"/>
  <c r="H16" i="39"/>
  <c r="I16" i="39"/>
  <c r="E16" i="39" s="1"/>
  <c r="I17" i="1"/>
  <c r="E17" i="1" s="1"/>
  <c r="H17" i="1"/>
  <c r="I11" i="1"/>
  <c r="E11" i="1" s="1"/>
  <c r="H11" i="1"/>
  <c r="H20" i="38"/>
  <c r="J20" i="38"/>
  <c r="E35" i="36"/>
  <c r="E19" i="36"/>
  <c r="E12" i="36"/>
  <c r="H18" i="42"/>
  <c r="I18" i="42"/>
  <c r="E18" i="42" s="1"/>
  <c r="J35" i="42"/>
  <c r="I35" i="42"/>
  <c r="E35" i="42"/>
  <c r="I16" i="41"/>
  <c r="E16" i="41" s="1"/>
  <c r="H16" i="41"/>
  <c r="J32" i="41"/>
  <c r="H32" i="41"/>
  <c r="G32" i="41" s="1"/>
  <c r="I20" i="1"/>
  <c r="E20" i="1" s="1"/>
  <c r="H20" i="1"/>
  <c r="I22" i="1"/>
  <c r="E22" i="1" s="1"/>
  <c r="H22" i="1"/>
  <c r="H34" i="38"/>
  <c r="J34" i="38"/>
  <c r="I34" i="38"/>
  <c r="E34" i="38" s="1"/>
  <c r="H18" i="38"/>
  <c r="J18" i="38"/>
  <c r="I18" i="38"/>
  <c r="E18" i="38" s="1"/>
  <c r="I12" i="42"/>
  <c r="E12" i="42"/>
  <c r="J12" i="42"/>
  <c r="H12" i="42"/>
  <c r="G12" i="42" s="1"/>
  <c r="H18" i="41"/>
  <c r="J18" i="41"/>
  <c r="G18" i="41" s="1"/>
  <c r="I18" i="41"/>
  <c r="E18" i="41"/>
  <c r="I21" i="34"/>
  <c r="E21" i="34" s="1"/>
  <c r="H21" i="34"/>
  <c r="G21" i="34" s="1"/>
  <c r="J21" i="34"/>
  <c r="I16" i="42"/>
  <c r="E16" i="42" s="1"/>
  <c r="H16" i="42"/>
  <c r="J16" i="42"/>
  <c r="H32" i="42"/>
  <c r="J32" i="42"/>
  <c r="H22" i="41"/>
  <c r="I22" i="41"/>
  <c r="E22" i="41" s="1"/>
  <c r="H38" i="41"/>
  <c r="J38" i="41"/>
  <c r="I25" i="34"/>
  <c r="E25" i="34" s="1"/>
  <c r="H25" i="34"/>
  <c r="G25" i="34" s="1"/>
  <c r="J25" i="34"/>
  <c r="I36" i="1"/>
  <c r="E36" i="1"/>
  <c r="H36" i="1"/>
  <c r="I30" i="1"/>
  <c r="E30" i="1"/>
  <c r="H30" i="1"/>
  <c r="H32" i="38"/>
  <c r="G32" i="38" s="1"/>
  <c r="J32" i="38"/>
  <c r="I32" i="38"/>
  <c r="E32" i="38" s="1"/>
  <c r="H16" i="38"/>
  <c r="J16" i="38"/>
  <c r="I16" i="38"/>
  <c r="E16" i="38" s="1"/>
  <c r="E23" i="36"/>
  <c r="J34" i="42"/>
  <c r="H34" i="42"/>
  <c r="G34" i="42" s="1"/>
  <c r="I34" i="42"/>
  <c r="E34" i="42"/>
  <c r="J22" i="42"/>
  <c r="I22" i="42"/>
  <c r="E22" i="42" s="1"/>
  <c r="H22" i="42"/>
  <c r="H39" i="42"/>
  <c r="I39" i="42"/>
  <c r="J39" i="42"/>
  <c r="J20" i="41"/>
  <c r="I20" i="41"/>
  <c r="E20" i="41" s="1"/>
  <c r="H20" i="41"/>
  <c r="J36" i="41"/>
  <c r="I36" i="41"/>
  <c r="E36" i="41" s="1"/>
  <c r="H36" i="41"/>
  <c r="I35" i="1"/>
  <c r="E35" i="1" s="1"/>
  <c r="H35" i="1"/>
  <c r="H30" i="38"/>
  <c r="G30" i="38" s="1"/>
  <c r="J30" i="38"/>
  <c r="I30" i="38"/>
  <c r="E30" i="38" s="1"/>
  <c r="H14" i="38"/>
  <c r="J14" i="38"/>
  <c r="G14" i="38" s="1"/>
  <c r="I14" i="38"/>
  <c r="E14" i="38" s="1"/>
  <c r="I20" i="42"/>
  <c r="E20" i="42" s="1"/>
  <c r="H20" i="42"/>
  <c r="J20" i="42"/>
  <c r="J37" i="42"/>
  <c r="I37" i="42"/>
  <c r="E37" i="42" s="1"/>
  <c r="H37" i="42"/>
  <c r="H26" i="41"/>
  <c r="I26" i="41"/>
  <c r="E26" i="41" s="1"/>
  <c r="J26" i="41"/>
  <c r="I13" i="34"/>
  <c r="E13" i="34" s="1"/>
  <c r="H13" i="34"/>
  <c r="J13" i="34"/>
  <c r="I29" i="34"/>
  <c r="H29" i="34"/>
  <c r="J29" i="34"/>
  <c r="I24" i="1"/>
  <c r="E24" i="1" s="1"/>
  <c r="H24" i="1"/>
  <c r="I14" i="1"/>
  <c r="E14" i="1" s="1"/>
  <c r="H14" i="1"/>
  <c r="H28" i="38"/>
  <c r="J28" i="38"/>
  <c r="I28" i="38"/>
  <c r="E28" i="38" s="1"/>
  <c r="H12" i="38"/>
  <c r="G12" i="38" s="1"/>
  <c r="J12" i="38"/>
  <c r="I12" i="38"/>
  <c r="E12" i="38" s="1"/>
  <c r="E27" i="36"/>
  <c r="J10" i="42"/>
  <c r="I10" i="42"/>
  <c r="E10" i="42" s="1"/>
  <c r="H10" i="42"/>
  <c r="J26" i="42"/>
  <c r="H26" i="42"/>
  <c r="I26" i="42"/>
  <c r="E26" i="42" s="1"/>
  <c r="J9" i="41"/>
  <c r="I9" i="41"/>
  <c r="E9" i="41" s="1"/>
  <c r="H9" i="41"/>
  <c r="J24" i="41"/>
  <c r="I24" i="41"/>
  <c r="E24" i="41" s="1"/>
  <c r="H24" i="41"/>
  <c r="H26" i="38"/>
  <c r="J26" i="38"/>
  <c r="I26" i="38"/>
  <c r="E26" i="38" s="1"/>
  <c r="H10" i="38"/>
  <c r="J10" i="38"/>
  <c r="I10" i="38"/>
  <c r="E10" i="38" s="1"/>
  <c r="G36" i="38"/>
  <c r="I24" i="42"/>
  <c r="E24" i="42" s="1"/>
  <c r="H24" i="42"/>
  <c r="J24" i="42"/>
  <c r="H14" i="41"/>
  <c r="G14" i="41" s="1"/>
  <c r="J14" i="41"/>
  <c r="I14" i="41"/>
  <c r="E14" i="41" s="1"/>
  <c r="H30" i="41"/>
  <c r="J30" i="41"/>
  <c r="I30" i="41"/>
  <c r="E30" i="41" s="1"/>
  <c r="I17" i="34"/>
  <c r="E17" i="34" s="1"/>
  <c r="H17" i="34"/>
  <c r="J17" i="34"/>
  <c r="I33" i="34"/>
  <c r="E33" i="34" s="1"/>
  <c r="H33" i="34"/>
  <c r="G33" i="34" s="1"/>
  <c r="J33" i="34"/>
  <c r="H24" i="38"/>
  <c r="J24" i="38"/>
  <c r="I24" i="38"/>
  <c r="E24" i="38"/>
  <c r="J13" i="38"/>
  <c r="J21" i="38"/>
  <c r="G21" i="38" s="1"/>
  <c r="J29" i="38"/>
  <c r="J33" i="38"/>
  <c r="G33" i="38"/>
  <c r="J37" i="38"/>
  <c r="J11" i="38"/>
  <c r="G11" i="38" s="1"/>
  <c r="J15" i="38"/>
  <c r="G15" i="38" s="1"/>
  <c r="J23" i="38"/>
  <c r="J31" i="38"/>
  <c r="G31" i="38" s="1"/>
  <c r="J35" i="38"/>
  <c r="J39" i="38"/>
  <c r="J14" i="42"/>
  <c r="I14" i="42"/>
  <c r="E14" i="42" s="1"/>
  <c r="H14" i="42"/>
  <c r="J30" i="42"/>
  <c r="I30" i="42"/>
  <c r="E30" i="42" s="1"/>
  <c r="H30" i="42"/>
  <c r="J12" i="41"/>
  <c r="H12" i="41"/>
  <c r="G12" i="41" s="1"/>
  <c r="I12" i="41"/>
  <c r="E12" i="41"/>
  <c r="J28" i="41"/>
  <c r="H28" i="41"/>
  <c r="I28" i="41"/>
  <c r="E28" i="41"/>
  <c r="H38" i="38"/>
  <c r="J38" i="38"/>
  <c r="I38" i="38"/>
  <c r="E38" i="38" s="1"/>
  <c r="H22" i="38"/>
  <c r="J22" i="38"/>
  <c r="I22" i="38"/>
  <c r="E22" i="38" s="1"/>
  <c r="G19" i="41"/>
  <c r="G31" i="41"/>
  <c r="G33" i="42"/>
  <c r="G27" i="34"/>
  <c r="G25" i="42"/>
  <c r="G19" i="40"/>
  <c r="G17" i="42"/>
  <c r="G10" i="34"/>
  <c r="G27" i="42"/>
  <c r="G35" i="38"/>
  <c r="G27" i="41"/>
  <c r="G20" i="38"/>
  <c r="G28" i="42"/>
  <c r="G34" i="41"/>
  <c r="G10" i="38"/>
  <c r="G10" i="42"/>
  <c r="G14" i="42" l="1"/>
  <c r="G20" i="42"/>
  <c r="G16" i="38"/>
  <c r="G18" i="38"/>
  <c r="G11" i="41"/>
  <c r="G35" i="42"/>
  <c r="G39" i="42"/>
  <c r="G31" i="34"/>
  <c r="G29" i="38"/>
  <c r="G28" i="38"/>
  <c r="G32" i="42"/>
  <c r="A21" i="39"/>
  <c r="A38" i="39"/>
  <c r="A31" i="39"/>
  <c r="A20" i="39"/>
  <c r="A14" i="39"/>
  <c r="C6" i="39"/>
  <c r="J16" i="39" s="1"/>
  <c r="G16" i="39" s="1"/>
  <c r="A24" i="39"/>
  <c r="A11" i="39"/>
  <c r="A32" i="39"/>
  <c r="A36" i="39"/>
  <c r="A29" i="39"/>
  <c r="A34" i="39"/>
  <c r="A9" i="39"/>
  <c r="A22" i="39"/>
  <c r="A33" i="39"/>
  <c r="A28" i="39"/>
  <c r="A23" i="39"/>
  <c r="A12" i="39"/>
  <c r="A10" i="33"/>
  <c r="A15" i="33"/>
  <c r="A25" i="33"/>
  <c r="A31" i="33"/>
  <c r="A37" i="33"/>
  <c r="A21" i="33"/>
  <c r="A30" i="33"/>
  <c r="A18" i="33"/>
  <c r="A28" i="33"/>
  <c r="A24" i="33"/>
  <c r="A32" i="33"/>
  <c r="A9" i="33"/>
  <c r="A13" i="33"/>
  <c r="A19" i="33"/>
  <c r="A38" i="33"/>
  <c r="A17" i="33"/>
  <c r="A27" i="33"/>
  <c r="A16" i="33"/>
  <c r="G24" i="42"/>
  <c r="G26" i="41"/>
  <c r="G37" i="42"/>
  <c r="J25" i="1"/>
  <c r="G25" i="1" s="1"/>
  <c r="I13" i="1"/>
  <c r="E13" i="1" s="1"/>
  <c r="G19" i="42"/>
  <c r="A34" i="33"/>
  <c r="H34" i="33" s="1"/>
  <c r="G29" i="42"/>
  <c r="A11" i="33"/>
  <c r="H9" i="40"/>
  <c r="I9" i="40"/>
  <c r="E9" i="40" s="1"/>
  <c r="A12" i="33"/>
  <c r="A13" i="39"/>
  <c r="A10" i="39"/>
  <c r="A39" i="1"/>
  <c r="A10" i="1"/>
  <c r="A12" i="1"/>
  <c r="A18" i="1"/>
  <c r="A16" i="1"/>
  <c r="A27" i="1"/>
  <c r="A28" i="1"/>
  <c r="A31" i="1"/>
  <c r="A23" i="1"/>
  <c r="A29" i="1"/>
  <c r="A26" i="1"/>
  <c r="C6" i="1"/>
  <c r="A21" i="1"/>
  <c r="A34" i="1"/>
  <c r="A15" i="1"/>
  <c r="A38" i="1"/>
  <c r="A19" i="1"/>
  <c r="A9" i="1"/>
  <c r="A24" i="37"/>
  <c r="A12" i="37"/>
  <c r="A21" i="37"/>
  <c r="A26" i="37"/>
  <c r="A17" i="37"/>
  <c r="A18" i="37"/>
  <c r="A28" i="37"/>
  <c r="A13" i="37"/>
  <c r="A35" i="37"/>
  <c r="A31" i="37"/>
  <c r="A36" i="37"/>
  <c r="A16" i="37"/>
  <c r="A27" i="37"/>
  <c r="A15" i="37"/>
  <c r="C6" i="37"/>
  <c r="J37" i="37" s="1"/>
  <c r="A11" i="37"/>
  <c r="H11" i="37" s="1"/>
  <c r="A22" i="37"/>
  <c r="A25" i="37"/>
  <c r="A33" i="37"/>
  <c r="A34" i="37"/>
  <c r="A10" i="37"/>
  <c r="J32" i="1"/>
  <c r="I23" i="34"/>
  <c r="E23" i="34" s="1"/>
  <c r="A35" i="39"/>
  <c r="A14" i="33"/>
  <c r="J14" i="33" s="1"/>
  <c r="I39" i="40"/>
  <c r="E39" i="40" s="1"/>
  <c r="H39" i="40"/>
  <c r="G39" i="40" s="1"/>
  <c r="C6" i="33"/>
  <c r="J26" i="33" s="1"/>
  <c r="G26" i="33" s="1"/>
  <c r="A39" i="33"/>
  <c r="I13" i="40"/>
  <c r="E13" i="40" s="1"/>
  <c r="H13" i="40"/>
  <c r="G13" i="40" s="1"/>
  <c r="A35" i="33"/>
  <c r="I32" i="1"/>
  <c r="A25" i="39"/>
  <c r="A17" i="39"/>
  <c r="A22" i="33"/>
  <c r="I22" i="33" s="1"/>
  <c r="E22" i="33" s="1"/>
  <c r="I20" i="40"/>
  <c r="E20" i="40" s="1"/>
  <c r="H12" i="40"/>
  <c r="A19" i="39"/>
  <c r="A15" i="39"/>
  <c r="J15" i="39" s="1"/>
  <c r="H33" i="40"/>
  <c r="I33" i="40"/>
  <c r="E33" i="40" s="1"/>
  <c r="A39" i="39"/>
  <c r="G9" i="34"/>
  <c r="G16" i="40"/>
  <c r="A28" i="34"/>
  <c r="A34" i="34"/>
  <c r="J10" i="41"/>
  <c r="G10" i="41" s="1"/>
  <c r="A20" i="34"/>
  <c r="A36" i="34"/>
  <c r="A11" i="34"/>
  <c r="A22" i="34"/>
  <c r="A32" i="34"/>
  <c r="A9" i="35"/>
  <c r="A12" i="35"/>
  <c r="A19" i="38"/>
  <c r="A30" i="35"/>
  <c r="A17" i="38"/>
  <c r="J17" i="38" s="1"/>
  <c r="C6" i="35"/>
  <c r="A27" i="38"/>
  <c r="J27" i="38" s="1"/>
  <c r="G31" i="42"/>
  <c r="G17" i="34"/>
  <c r="G39" i="34"/>
  <c r="G12" i="40"/>
  <c r="G22" i="38"/>
  <c r="G38" i="38"/>
  <c r="G24" i="38"/>
  <c r="G30" i="34"/>
  <c r="G18" i="40"/>
  <c r="G36" i="42"/>
  <c r="G17" i="41"/>
  <c r="G15" i="34"/>
  <c r="G30" i="41"/>
  <c r="G26" i="38"/>
  <c r="G36" i="41"/>
  <c r="G38" i="41"/>
  <c r="G22" i="41"/>
  <c r="G13" i="42"/>
  <c r="G37" i="41"/>
  <c r="G16" i="34"/>
  <c r="G15" i="41"/>
  <c r="G30" i="42"/>
  <c r="G20" i="41"/>
  <c r="G24" i="41"/>
  <c r="G16" i="42"/>
  <c r="G27" i="40"/>
  <c r="G13" i="41"/>
  <c r="G18" i="34"/>
  <c r="G26" i="42"/>
  <c r="G23" i="41"/>
  <c r="G29" i="41"/>
  <c r="G37" i="38"/>
  <c r="G28" i="41"/>
  <c r="G13" i="38"/>
  <c r="G29" i="40"/>
  <c r="G34" i="38"/>
  <c r="G16" i="41"/>
  <c r="G18" i="42"/>
  <c r="C5" i="34"/>
  <c r="C5" i="42" s="1"/>
  <c r="C5" i="41" s="1"/>
  <c r="C5" i="40" s="1"/>
  <c r="C5" i="39" s="1"/>
  <c r="C5" i="38" s="1"/>
  <c r="C5" i="37" s="1"/>
  <c r="C5" i="35" s="1"/>
  <c r="C5" i="36" s="1"/>
  <c r="C4" i="34"/>
  <c r="C4" i="42" s="1"/>
  <c r="C4" i="41" s="1"/>
  <c r="C4" i="40" s="1"/>
  <c r="C4" i="39" s="1"/>
  <c r="C4" i="38" s="1"/>
  <c r="C4" i="37" s="1"/>
  <c r="C4" i="35" s="1"/>
  <c r="C4" i="36" s="1"/>
  <c r="C3" i="34"/>
  <c r="C3" i="42" s="1"/>
  <c r="C3" i="41" s="1"/>
  <c r="C3" i="40" s="1"/>
  <c r="C3" i="39" s="1"/>
  <c r="C3" i="38" s="1"/>
  <c r="C3" i="37" s="1"/>
  <c r="C3" i="35" s="1"/>
  <c r="C3" i="36" s="1"/>
  <c r="E29" i="34"/>
  <c r="G29" i="34"/>
  <c r="G22" i="42"/>
  <c r="G13" i="34"/>
  <c r="G9" i="41"/>
  <c r="H30" i="32"/>
  <c r="I30" i="32"/>
  <c r="E30" i="32" s="1"/>
  <c r="H35" i="34"/>
  <c r="J35" i="34"/>
  <c r="I21" i="42"/>
  <c r="E21" i="42" s="1"/>
  <c r="J21" i="42"/>
  <c r="H21" i="42"/>
  <c r="I16" i="33"/>
  <c r="E16" i="33" s="1"/>
  <c r="H16" i="33"/>
  <c r="J16" i="33"/>
  <c r="I20" i="35"/>
  <c r="J20" i="35"/>
  <c r="A19" i="32"/>
  <c r="A35" i="32"/>
  <c r="A12" i="32"/>
  <c r="A23" i="32"/>
  <c r="A17" i="32"/>
  <c r="A29" i="32"/>
  <c r="A9" i="32"/>
  <c r="A18" i="32"/>
  <c r="C6" i="32"/>
  <c r="A16" i="32"/>
  <c r="A15" i="32"/>
  <c r="A33" i="32"/>
  <c r="A38" i="32"/>
  <c r="A28" i="32"/>
  <c r="A31" i="32"/>
  <c r="A10" i="32"/>
  <c r="A21" i="32"/>
  <c r="A22" i="32"/>
  <c r="A39" i="32"/>
  <c r="A36" i="32"/>
  <c r="A34" i="32"/>
  <c r="A14" i="32"/>
  <c r="A37" i="32"/>
  <c r="A11" i="32"/>
  <c r="A32" i="32"/>
  <c r="A25" i="32"/>
  <c r="A26" i="32"/>
  <c r="E36" i="40"/>
  <c r="H24" i="34"/>
  <c r="I24" i="34"/>
  <c r="E24" i="34" s="1"/>
  <c r="J24" i="34"/>
  <c r="I14" i="37"/>
  <c r="J14" i="37"/>
  <c r="J29" i="37"/>
  <c r="I29" i="37"/>
  <c r="E29" i="37" s="1"/>
  <c r="H29" i="37"/>
  <c r="J38" i="34"/>
  <c r="H38" i="34"/>
  <c r="G38" i="34" s="1"/>
  <c r="I38" i="34"/>
  <c r="H39" i="38"/>
  <c r="I39" i="38"/>
  <c r="E39" i="38" s="1"/>
  <c r="I13" i="36"/>
  <c r="E13" i="36" s="1"/>
  <c r="H13" i="36"/>
  <c r="I11" i="37"/>
  <c r="E11" i="37" s="1"/>
  <c r="J11" i="37"/>
  <c r="J16" i="37"/>
  <c r="J23" i="37"/>
  <c r="G23" i="37" s="1"/>
  <c r="J12" i="37"/>
  <c r="J28" i="37"/>
  <c r="J21" i="37"/>
  <c r="J35" i="37"/>
  <c r="J9" i="37"/>
  <c r="G9" i="37" s="1"/>
  <c r="J34" i="37"/>
  <c r="J32" i="37"/>
  <c r="G32" i="37" s="1"/>
  <c r="J18" i="37"/>
  <c r="J36" i="37"/>
  <c r="J26" i="37"/>
  <c r="J30" i="37"/>
  <c r="G30" i="37" s="1"/>
  <c r="J31" i="37"/>
  <c r="J20" i="37"/>
  <c r="G20" i="37" s="1"/>
  <c r="J25" i="37"/>
  <c r="J39" i="37"/>
  <c r="G39" i="37" s="1"/>
  <c r="J15" i="37"/>
  <c r="J17" i="37"/>
  <c r="I34" i="1"/>
  <c r="E34" i="1" s="1"/>
  <c r="H34" i="1"/>
  <c r="J34" i="1"/>
  <c r="H27" i="38"/>
  <c r="I27" i="38"/>
  <c r="E27" i="38" s="1"/>
  <c r="I20" i="32"/>
  <c r="E20" i="32" s="1"/>
  <c r="H20" i="32"/>
  <c r="J14" i="34"/>
  <c r="H14" i="34"/>
  <c r="G14" i="34" s="1"/>
  <c r="H22" i="33"/>
  <c r="J22" i="33"/>
  <c r="J34" i="33"/>
  <c r="I34" i="33"/>
  <c r="J24" i="40"/>
  <c r="H24" i="40"/>
  <c r="J17" i="40"/>
  <c r="G17" i="40" s="1"/>
  <c r="J20" i="40"/>
  <c r="G20" i="40" s="1"/>
  <c r="J30" i="40"/>
  <c r="G30" i="40" s="1"/>
  <c r="J25" i="40"/>
  <c r="J31" i="40"/>
  <c r="G31" i="40" s="1"/>
  <c r="J32" i="40"/>
  <c r="G32" i="40" s="1"/>
  <c r="J38" i="40"/>
  <c r="G38" i="40" s="1"/>
  <c r="J28" i="40"/>
  <c r="G28" i="40" s="1"/>
  <c r="J11" i="40"/>
  <c r="G11" i="40" s="1"/>
  <c r="J9" i="40"/>
  <c r="G9" i="40" s="1"/>
  <c r="J36" i="40"/>
  <c r="G36" i="40" s="1"/>
  <c r="J37" i="40"/>
  <c r="G37" i="40" s="1"/>
  <c r="J15" i="40"/>
  <c r="G15" i="40" s="1"/>
  <c r="J34" i="40"/>
  <c r="J26" i="40"/>
  <c r="G26" i="40" s="1"/>
  <c r="J21" i="40"/>
  <c r="G21" i="40" s="1"/>
  <c r="J22" i="40"/>
  <c r="G22" i="40" s="1"/>
  <c r="J19" i="37"/>
  <c r="H19" i="37"/>
  <c r="G19" i="37" s="1"/>
  <c r="I21" i="41"/>
  <c r="J21" i="41"/>
  <c r="H35" i="40"/>
  <c r="J35" i="40"/>
  <c r="I35" i="40"/>
  <c r="E35" i="40" s="1"/>
  <c r="H37" i="33"/>
  <c r="I37" i="33"/>
  <c r="E37" i="33" s="1"/>
  <c r="I13" i="32"/>
  <c r="E13" i="32" s="1"/>
  <c r="H13" i="32"/>
  <c r="J24" i="32"/>
  <c r="G24" i="32" s="1"/>
  <c r="H27" i="32"/>
  <c r="I27" i="32"/>
  <c r="E27" i="32" s="1"/>
  <c r="H35" i="41"/>
  <c r="J35" i="41"/>
  <c r="H14" i="33"/>
  <c r="I14" i="33"/>
  <c r="E14" i="33" s="1"/>
  <c r="I38" i="42"/>
  <c r="E38" i="42" s="1"/>
  <c r="J38" i="42"/>
  <c r="H38" i="42"/>
  <c r="H15" i="37"/>
  <c r="I15" i="37"/>
  <c r="E15" i="37" s="1"/>
  <c r="I34" i="40"/>
  <c r="E34" i="40" s="1"/>
  <c r="H34" i="40"/>
  <c r="H35" i="35"/>
  <c r="J35" i="35"/>
  <c r="I12" i="35"/>
  <c r="E12" i="35" s="1"/>
  <c r="H12" i="35"/>
  <c r="J12" i="35"/>
  <c r="H25" i="40"/>
  <c r="I25" i="40"/>
  <c r="E25" i="40" s="1"/>
  <c r="J15" i="36"/>
  <c r="I15" i="36"/>
  <c r="G25" i="41"/>
  <c r="H27" i="1"/>
  <c r="I27" i="1"/>
  <c r="E27" i="1" s="1"/>
  <c r="J27" i="37"/>
  <c r="H23" i="38"/>
  <c r="I23" i="38"/>
  <c r="E23" i="38" s="1"/>
  <c r="I15" i="39"/>
  <c r="E15" i="39" s="1"/>
  <c r="H15" i="39"/>
  <c r="H25" i="35"/>
  <c r="I25" i="35"/>
  <c r="E25" i="35" s="1"/>
  <c r="H32" i="35"/>
  <c r="G32" i="35" s="1"/>
  <c r="J32" i="35"/>
  <c r="H10" i="35"/>
  <c r="J10" i="35"/>
  <c r="I17" i="38"/>
  <c r="E17" i="38" s="1"/>
  <c r="H17" i="38"/>
  <c r="J29" i="35"/>
  <c r="G29" i="35" s="1"/>
  <c r="J28" i="35"/>
  <c r="G28" i="35" s="1"/>
  <c r="J11" i="35"/>
  <c r="G11" i="35" s="1"/>
  <c r="J15" i="35"/>
  <c r="G15" i="35" s="1"/>
  <c r="J18" i="35"/>
  <c r="G18" i="35" s="1"/>
  <c r="G37" i="37"/>
  <c r="J26" i="34"/>
  <c r="I26" i="34"/>
  <c r="H14" i="40"/>
  <c r="J14" i="40"/>
  <c r="I37" i="34"/>
  <c r="J37" i="34"/>
  <c r="H33" i="41"/>
  <c r="I33" i="41"/>
  <c r="E33" i="41" s="1"/>
  <c r="H14" i="35"/>
  <c r="G14" i="35" s="1"/>
  <c r="J14" i="35"/>
  <c r="I33" i="36"/>
  <c r="E33" i="36" s="1"/>
  <c r="H33" i="36"/>
  <c r="J22" i="35"/>
  <c r="G22" i="35" s="1"/>
  <c r="C6" i="36"/>
  <c r="A18" i="36"/>
  <c r="A24" i="36"/>
  <c r="A29" i="36"/>
  <c r="A34" i="36"/>
  <c r="A21" i="36"/>
  <c r="A32" i="36"/>
  <c r="A9" i="36"/>
  <c r="A20" i="36"/>
  <c r="A30" i="36"/>
  <c r="A14" i="36"/>
  <c r="A16" i="36"/>
  <c r="A28" i="36"/>
  <c r="A38" i="36"/>
  <c r="A39" i="36"/>
  <c r="A17" i="36"/>
  <c r="A11" i="36"/>
  <c r="A26" i="36"/>
  <c r="A37" i="36"/>
  <c r="A10" i="36"/>
  <c r="A25" i="36"/>
  <c r="A36" i="36"/>
  <c r="I38" i="39"/>
  <c r="E38" i="39" s="1"/>
  <c r="H38" i="39"/>
  <c r="J12" i="34"/>
  <c r="G12" i="34" s="1"/>
  <c r="H21" i="39"/>
  <c r="I21" i="39"/>
  <c r="E21" i="39" s="1"/>
  <c r="A33" i="33"/>
  <c r="A25" i="38"/>
  <c r="A18" i="39"/>
  <c r="A23" i="33"/>
  <c r="A38" i="37"/>
  <c r="A36" i="35"/>
  <c r="A30" i="39"/>
  <c r="A26" i="39"/>
  <c r="A38" i="35"/>
  <c r="A37" i="1"/>
  <c r="A37" i="39"/>
  <c r="A27" i="39"/>
  <c r="A9" i="42"/>
  <c r="A15" i="42"/>
  <c r="A33" i="1"/>
  <c r="A31" i="35"/>
  <c r="A29" i="33"/>
  <c r="A37" i="35"/>
  <c r="A20" i="33"/>
  <c r="A9" i="38"/>
  <c r="A36" i="33"/>
  <c r="A39" i="35"/>
  <c r="A23" i="35"/>
  <c r="A16" i="35"/>
  <c r="J27" i="35" l="1"/>
  <c r="G27" i="35" s="1"/>
  <c r="J34" i="35"/>
  <c r="G34" i="35" s="1"/>
  <c r="J21" i="35"/>
  <c r="G21" i="35" s="1"/>
  <c r="J24" i="35"/>
  <c r="G24" i="35" s="1"/>
  <c r="J33" i="35"/>
  <c r="G33" i="35" s="1"/>
  <c r="J13" i="35"/>
  <c r="G13" i="35" s="1"/>
  <c r="J19" i="35"/>
  <c r="G19" i="35" s="1"/>
  <c r="J17" i="35"/>
  <c r="G17" i="35" s="1"/>
  <c r="I11" i="34"/>
  <c r="J11" i="34"/>
  <c r="H11" i="34"/>
  <c r="G11" i="34" s="1"/>
  <c r="I34" i="34"/>
  <c r="E34" i="34" s="1"/>
  <c r="H34" i="34"/>
  <c r="G34" i="34" s="1"/>
  <c r="J34" i="34"/>
  <c r="E32" i="1"/>
  <c r="G32" i="1"/>
  <c r="I39" i="33"/>
  <c r="E39" i="33" s="1"/>
  <c r="H39" i="33"/>
  <c r="J39" i="33"/>
  <c r="J10" i="37"/>
  <c r="I10" i="37"/>
  <c r="E10" i="37" s="1"/>
  <c r="H10" i="37"/>
  <c r="H22" i="37"/>
  <c r="G22" i="37" s="1"/>
  <c r="I22" i="37"/>
  <c r="E22" i="37" s="1"/>
  <c r="J22" i="37"/>
  <c r="I27" i="37"/>
  <c r="E27" i="37" s="1"/>
  <c r="H27" i="37"/>
  <c r="H35" i="37"/>
  <c r="I35" i="37"/>
  <c r="E35" i="37" s="1"/>
  <c r="I17" i="37"/>
  <c r="E17" i="37" s="1"/>
  <c r="H17" i="37"/>
  <c r="H24" i="37"/>
  <c r="G24" i="37" s="1"/>
  <c r="I24" i="37"/>
  <c r="E24" i="37" s="1"/>
  <c r="J24" i="37"/>
  <c r="H15" i="1"/>
  <c r="G15" i="1" s="1"/>
  <c r="I15" i="1"/>
  <c r="E15" i="1" s="1"/>
  <c r="J15" i="1"/>
  <c r="H26" i="1"/>
  <c r="J26" i="1"/>
  <c r="I26" i="1"/>
  <c r="E26" i="1" s="1"/>
  <c r="H28" i="1"/>
  <c r="I28" i="1"/>
  <c r="E28" i="1" s="1"/>
  <c r="J28" i="1"/>
  <c r="H12" i="1"/>
  <c r="G12" i="1" s="1"/>
  <c r="J12" i="1"/>
  <c r="I12" i="1"/>
  <c r="E12" i="1" s="1"/>
  <c r="H13" i="39"/>
  <c r="I13" i="39"/>
  <c r="E13" i="39" s="1"/>
  <c r="J13" i="39"/>
  <c r="J26" i="35"/>
  <c r="G26" i="35" s="1"/>
  <c r="I17" i="33"/>
  <c r="E17" i="33" s="1"/>
  <c r="J17" i="33"/>
  <c r="H17" i="33"/>
  <c r="H9" i="33"/>
  <c r="J9" i="33"/>
  <c r="I9" i="33"/>
  <c r="E9" i="33" s="1"/>
  <c r="I18" i="33"/>
  <c r="E18" i="33" s="1"/>
  <c r="H18" i="33"/>
  <c r="J18" i="33"/>
  <c r="I31" i="33"/>
  <c r="E31" i="33" s="1"/>
  <c r="H31" i="33"/>
  <c r="J31" i="33"/>
  <c r="J12" i="39"/>
  <c r="H12" i="39"/>
  <c r="G12" i="39" s="1"/>
  <c r="I12" i="39"/>
  <c r="E12" i="39" s="1"/>
  <c r="H22" i="39"/>
  <c r="I22" i="39"/>
  <c r="E22" i="39" s="1"/>
  <c r="J22" i="39"/>
  <c r="I36" i="39"/>
  <c r="E36" i="39" s="1"/>
  <c r="H36" i="39"/>
  <c r="J36" i="39"/>
  <c r="J38" i="39"/>
  <c r="G27" i="37"/>
  <c r="G35" i="35"/>
  <c r="G35" i="41"/>
  <c r="G17" i="37"/>
  <c r="H9" i="35"/>
  <c r="J9" i="35"/>
  <c r="I9" i="35"/>
  <c r="E9" i="35" s="1"/>
  <c r="I36" i="34"/>
  <c r="E36" i="34" s="1"/>
  <c r="H36" i="34"/>
  <c r="G36" i="34" s="1"/>
  <c r="J36" i="34"/>
  <c r="H28" i="34"/>
  <c r="J28" i="34"/>
  <c r="I28" i="34"/>
  <c r="E28" i="34" s="1"/>
  <c r="I39" i="39"/>
  <c r="E39" i="39" s="1"/>
  <c r="J39" i="39"/>
  <c r="H39" i="39"/>
  <c r="I19" i="39"/>
  <c r="E19" i="39" s="1"/>
  <c r="H19" i="39"/>
  <c r="J19" i="39"/>
  <c r="I17" i="39"/>
  <c r="E17" i="39" s="1"/>
  <c r="J17" i="39"/>
  <c r="H17" i="39"/>
  <c r="H35" i="33"/>
  <c r="I35" i="33"/>
  <c r="E35" i="33" s="1"/>
  <c r="J35" i="33"/>
  <c r="J35" i="39"/>
  <c r="I35" i="39"/>
  <c r="E35" i="39" s="1"/>
  <c r="H35" i="39"/>
  <c r="I34" i="37"/>
  <c r="E34" i="37" s="1"/>
  <c r="H34" i="37"/>
  <c r="G34" i="37" s="1"/>
  <c r="H16" i="37"/>
  <c r="I16" i="37"/>
  <c r="E16" i="37" s="1"/>
  <c r="I13" i="37"/>
  <c r="E13" i="37" s="1"/>
  <c r="H13" i="37"/>
  <c r="G13" i="37" s="1"/>
  <c r="J13" i="37"/>
  <c r="I26" i="37"/>
  <c r="E26" i="37" s="1"/>
  <c r="H26" i="37"/>
  <c r="G26" i="37" s="1"/>
  <c r="I9" i="1"/>
  <c r="E9" i="1" s="1"/>
  <c r="J9" i="1"/>
  <c r="H9" i="1"/>
  <c r="H29" i="1"/>
  <c r="G29" i="1" s="1"/>
  <c r="I29" i="1"/>
  <c r="E29" i="1" s="1"/>
  <c r="J29" i="1"/>
  <c r="J27" i="1"/>
  <c r="I10" i="1"/>
  <c r="E10" i="1" s="1"/>
  <c r="J10" i="1"/>
  <c r="H10" i="1"/>
  <c r="H12" i="33"/>
  <c r="I12" i="33"/>
  <c r="E12" i="33" s="1"/>
  <c r="J12" i="33"/>
  <c r="H11" i="33"/>
  <c r="J11" i="33"/>
  <c r="I11" i="33"/>
  <c r="E11" i="33" s="1"/>
  <c r="H38" i="33"/>
  <c r="G38" i="33" s="1"/>
  <c r="J38" i="33"/>
  <c r="I38" i="33"/>
  <c r="E38" i="33" s="1"/>
  <c r="H32" i="33"/>
  <c r="G32" i="33" s="1"/>
  <c r="I32" i="33"/>
  <c r="E32" i="33" s="1"/>
  <c r="J32" i="33"/>
  <c r="H30" i="33"/>
  <c r="I30" i="33"/>
  <c r="E30" i="33" s="1"/>
  <c r="J30" i="33"/>
  <c r="I25" i="33"/>
  <c r="E25" i="33" s="1"/>
  <c r="H25" i="33"/>
  <c r="J25" i="33"/>
  <c r="I23" i="39"/>
  <c r="E23" i="39" s="1"/>
  <c r="H23" i="39"/>
  <c r="J23" i="39"/>
  <c r="J9" i="39"/>
  <c r="H9" i="39"/>
  <c r="I9" i="39"/>
  <c r="E9" i="39" s="1"/>
  <c r="I32" i="39"/>
  <c r="E32" i="39" s="1"/>
  <c r="H32" i="39"/>
  <c r="G32" i="39" s="1"/>
  <c r="J32" i="39"/>
  <c r="I14" i="39"/>
  <c r="E14" i="39" s="1"/>
  <c r="H14" i="39"/>
  <c r="J14" i="39"/>
  <c r="J21" i="39"/>
  <c r="J25" i="35"/>
  <c r="G35" i="37"/>
  <c r="H30" i="35"/>
  <c r="I30" i="35"/>
  <c r="E30" i="35" s="1"/>
  <c r="J30" i="35"/>
  <c r="H32" i="34"/>
  <c r="G32" i="34" s="1"/>
  <c r="J32" i="34"/>
  <c r="I32" i="34"/>
  <c r="E32" i="34" s="1"/>
  <c r="I20" i="34"/>
  <c r="E20" i="34" s="1"/>
  <c r="H20" i="34"/>
  <c r="G20" i="34" s="1"/>
  <c r="J20" i="34"/>
  <c r="H25" i="39"/>
  <c r="J25" i="39"/>
  <c r="I25" i="39"/>
  <c r="E25" i="39" s="1"/>
  <c r="J33" i="37"/>
  <c r="H33" i="37"/>
  <c r="I33" i="37"/>
  <c r="E33" i="37" s="1"/>
  <c r="I36" i="37"/>
  <c r="E36" i="37" s="1"/>
  <c r="H36" i="37"/>
  <c r="G36" i="37" s="1"/>
  <c r="H28" i="37"/>
  <c r="G28" i="37" s="1"/>
  <c r="I28" i="37"/>
  <c r="E28" i="37" s="1"/>
  <c r="H21" i="37"/>
  <c r="G21" i="37" s="1"/>
  <c r="I21" i="37"/>
  <c r="E21" i="37" s="1"/>
  <c r="I19" i="1"/>
  <c r="E19" i="1" s="1"/>
  <c r="J19" i="1"/>
  <c r="H19" i="1"/>
  <c r="G19" i="1" s="1"/>
  <c r="J21" i="1"/>
  <c r="I21" i="1"/>
  <c r="E21" i="1" s="1"/>
  <c r="H21" i="1"/>
  <c r="G21" i="1" s="1"/>
  <c r="J23" i="1"/>
  <c r="H23" i="1"/>
  <c r="I23" i="1"/>
  <c r="E23" i="1" s="1"/>
  <c r="H16" i="1"/>
  <c r="I16" i="1"/>
  <c r="E16" i="1" s="1"/>
  <c r="J16" i="1"/>
  <c r="I39" i="1"/>
  <c r="E39" i="1" s="1"/>
  <c r="J39" i="1"/>
  <c r="H39" i="1"/>
  <c r="G39" i="1" s="1"/>
  <c r="H19" i="33"/>
  <c r="I19" i="33"/>
  <c r="E19" i="33" s="1"/>
  <c r="J19" i="33"/>
  <c r="I24" i="33"/>
  <c r="E24" i="33" s="1"/>
  <c r="H24" i="33"/>
  <c r="J24" i="33"/>
  <c r="H21" i="33"/>
  <c r="I21" i="33"/>
  <c r="E21" i="33" s="1"/>
  <c r="J21" i="33"/>
  <c r="H15" i="33"/>
  <c r="J15" i="33"/>
  <c r="I15" i="33"/>
  <c r="E15" i="33" s="1"/>
  <c r="I28" i="39"/>
  <c r="E28" i="39" s="1"/>
  <c r="H28" i="39"/>
  <c r="J28" i="39"/>
  <c r="I34" i="39"/>
  <c r="E34" i="39" s="1"/>
  <c r="J34" i="39"/>
  <c r="H34" i="39"/>
  <c r="I11" i="39"/>
  <c r="E11" i="39" s="1"/>
  <c r="H11" i="39"/>
  <c r="G11" i="39" s="1"/>
  <c r="J11" i="39"/>
  <c r="H20" i="39"/>
  <c r="I20" i="39"/>
  <c r="E20" i="39" s="1"/>
  <c r="J20" i="39"/>
  <c r="G23" i="34"/>
  <c r="G16" i="37"/>
  <c r="H19" i="38"/>
  <c r="G19" i="38" s="1"/>
  <c r="I19" i="38"/>
  <c r="E19" i="38" s="1"/>
  <c r="J19" i="38"/>
  <c r="J22" i="34"/>
  <c r="H22" i="34"/>
  <c r="G22" i="34" s="1"/>
  <c r="I22" i="34"/>
  <c r="E22" i="34" s="1"/>
  <c r="G33" i="40"/>
  <c r="H25" i="37"/>
  <c r="G25" i="37" s="1"/>
  <c r="I25" i="37"/>
  <c r="E25" i="37" s="1"/>
  <c r="I31" i="37"/>
  <c r="E31" i="37" s="1"/>
  <c r="H31" i="37"/>
  <c r="G31" i="37" s="1"/>
  <c r="H18" i="37"/>
  <c r="G18" i="37" s="1"/>
  <c r="I18" i="37"/>
  <c r="E18" i="37" s="1"/>
  <c r="H12" i="37"/>
  <c r="G12" i="37" s="1"/>
  <c r="I12" i="37"/>
  <c r="E12" i="37" s="1"/>
  <c r="I38" i="1"/>
  <c r="E38" i="1" s="1"/>
  <c r="J38" i="1"/>
  <c r="H38" i="1"/>
  <c r="J22" i="1"/>
  <c r="G22" i="1" s="1"/>
  <c r="J35" i="1"/>
  <c r="G35" i="1" s="1"/>
  <c r="J14" i="1"/>
  <c r="G14" i="1" s="1"/>
  <c r="J36" i="1"/>
  <c r="G36" i="1" s="1"/>
  <c r="J30" i="1"/>
  <c r="G30" i="1" s="1"/>
  <c r="J11" i="1"/>
  <c r="G11" i="1" s="1"/>
  <c r="J20" i="1"/>
  <c r="G20" i="1" s="1"/>
  <c r="J24" i="1"/>
  <c r="G24" i="1" s="1"/>
  <c r="J13" i="1"/>
  <c r="G13" i="1" s="1"/>
  <c r="H31" i="1"/>
  <c r="I31" i="1"/>
  <c r="E31" i="1" s="1"/>
  <c r="J31" i="1"/>
  <c r="I18" i="1"/>
  <c r="E18" i="1" s="1"/>
  <c r="H18" i="1"/>
  <c r="J18" i="1"/>
  <c r="H10" i="39"/>
  <c r="I10" i="39"/>
  <c r="E10" i="39" s="1"/>
  <c r="J10" i="39"/>
  <c r="I27" i="33"/>
  <c r="E27" i="33" s="1"/>
  <c r="J27" i="33"/>
  <c r="H27" i="33"/>
  <c r="I13" i="33"/>
  <c r="E13" i="33" s="1"/>
  <c r="J13" i="33"/>
  <c r="H13" i="33"/>
  <c r="H28" i="33"/>
  <c r="I28" i="33"/>
  <c r="E28" i="33" s="1"/>
  <c r="J28" i="33"/>
  <c r="J37" i="33"/>
  <c r="J10" i="33"/>
  <c r="I10" i="33"/>
  <c r="E10" i="33" s="1"/>
  <c r="H10" i="33"/>
  <c r="G10" i="33" s="1"/>
  <c r="H33" i="39"/>
  <c r="J33" i="39"/>
  <c r="I33" i="39"/>
  <c r="E33" i="39" s="1"/>
  <c r="I29" i="39"/>
  <c r="E29" i="39" s="1"/>
  <c r="J29" i="39"/>
  <c r="H29" i="39"/>
  <c r="I24" i="39"/>
  <c r="E24" i="39" s="1"/>
  <c r="H24" i="39"/>
  <c r="G24" i="39" s="1"/>
  <c r="J24" i="39"/>
  <c r="H31" i="39"/>
  <c r="J31" i="39"/>
  <c r="I31" i="39"/>
  <c r="E31" i="39" s="1"/>
  <c r="J17" i="1"/>
  <c r="G17" i="1" s="1"/>
  <c r="G27" i="38"/>
  <c r="G12" i="35"/>
  <c r="G34" i="40"/>
  <c r="G38" i="42"/>
  <c r="J14" i="32"/>
  <c r="H14" i="32"/>
  <c r="I14" i="32"/>
  <c r="E14" i="32" s="1"/>
  <c r="J28" i="32"/>
  <c r="I28" i="32"/>
  <c r="E28" i="32" s="1"/>
  <c r="H28" i="32"/>
  <c r="J35" i="32"/>
  <c r="I35" i="32"/>
  <c r="E35" i="32" s="1"/>
  <c r="H35" i="32"/>
  <c r="H23" i="35"/>
  <c r="I23" i="35"/>
  <c r="E23" i="35" s="1"/>
  <c r="J23" i="35"/>
  <c r="H33" i="1"/>
  <c r="I33" i="1"/>
  <c r="E33" i="1" s="1"/>
  <c r="J33" i="1"/>
  <c r="H37" i="39"/>
  <c r="I37" i="39"/>
  <c r="E37" i="39" s="1"/>
  <c r="J37" i="39"/>
  <c r="I30" i="39"/>
  <c r="E30" i="39" s="1"/>
  <c r="H30" i="39"/>
  <c r="J30" i="39"/>
  <c r="I18" i="39"/>
  <c r="E18" i="39" s="1"/>
  <c r="J18" i="39"/>
  <c r="H18" i="39"/>
  <c r="G21" i="39"/>
  <c r="H36" i="36"/>
  <c r="J36" i="36"/>
  <c r="I36" i="36"/>
  <c r="E36" i="36" s="1"/>
  <c r="J26" i="36"/>
  <c r="I26" i="36"/>
  <c r="E26" i="36" s="1"/>
  <c r="H26" i="36"/>
  <c r="J38" i="36"/>
  <c r="H38" i="36"/>
  <c r="I38" i="36"/>
  <c r="E38" i="36" s="1"/>
  <c r="I30" i="36"/>
  <c r="E30" i="36" s="1"/>
  <c r="H30" i="36"/>
  <c r="J30" i="36"/>
  <c r="I21" i="36"/>
  <c r="E21" i="36" s="1"/>
  <c r="J21" i="36"/>
  <c r="H21" i="36"/>
  <c r="J18" i="36"/>
  <c r="H18" i="36"/>
  <c r="I18" i="36"/>
  <c r="E18" i="36" s="1"/>
  <c r="G27" i="1"/>
  <c r="G14" i="33"/>
  <c r="G35" i="40"/>
  <c r="E34" i="33"/>
  <c r="G34" i="33"/>
  <c r="G22" i="33"/>
  <c r="G34" i="1"/>
  <c r="G24" i="34"/>
  <c r="I32" i="32"/>
  <c r="E32" i="32" s="1"/>
  <c r="J32" i="32"/>
  <c r="H32" i="32"/>
  <c r="H34" i="32"/>
  <c r="J34" i="32"/>
  <c r="I34" i="32"/>
  <c r="E34" i="32" s="1"/>
  <c r="H21" i="32"/>
  <c r="I21" i="32"/>
  <c r="E21" i="32" s="1"/>
  <c r="J21" i="32"/>
  <c r="H38" i="32"/>
  <c r="I38" i="32"/>
  <c r="E38" i="32" s="1"/>
  <c r="J38" i="32"/>
  <c r="J13" i="32"/>
  <c r="G13" i="32" s="1"/>
  <c r="J27" i="32"/>
  <c r="G27" i="32" s="1"/>
  <c r="J20" i="32"/>
  <c r="G20" i="32" s="1"/>
  <c r="H17" i="32"/>
  <c r="J17" i="32"/>
  <c r="I17" i="32"/>
  <c r="E17" i="32" s="1"/>
  <c r="H19" i="32"/>
  <c r="J19" i="32"/>
  <c r="I19" i="32"/>
  <c r="E19" i="32" s="1"/>
  <c r="G16" i="33"/>
  <c r="J30" i="32"/>
  <c r="H9" i="38"/>
  <c r="J9" i="38"/>
  <c r="I9" i="38"/>
  <c r="E9" i="38" s="1"/>
  <c r="H27" i="39"/>
  <c r="I27" i="39"/>
  <c r="E27" i="39" s="1"/>
  <c r="J27" i="39"/>
  <c r="H23" i="33"/>
  <c r="J23" i="33"/>
  <c r="I23" i="33"/>
  <c r="E23" i="33" s="1"/>
  <c r="J39" i="36"/>
  <c r="H39" i="36"/>
  <c r="I39" i="36"/>
  <c r="E39" i="36" s="1"/>
  <c r="J32" i="36"/>
  <c r="I32" i="36"/>
  <c r="E32" i="36" s="1"/>
  <c r="H32" i="36"/>
  <c r="E37" i="34"/>
  <c r="G37" i="34"/>
  <c r="I25" i="32"/>
  <c r="E25" i="32" s="1"/>
  <c r="H25" i="32"/>
  <c r="J25" i="32"/>
  <c r="H16" i="32"/>
  <c r="J16" i="32"/>
  <c r="I16" i="32"/>
  <c r="E16" i="32" s="1"/>
  <c r="I20" i="33"/>
  <c r="E20" i="33" s="1"/>
  <c r="H20" i="33"/>
  <c r="J20" i="33"/>
  <c r="H37" i="35"/>
  <c r="I37" i="35"/>
  <c r="E37" i="35" s="1"/>
  <c r="J37" i="35"/>
  <c r="H37" i="1"/>
  <c r="J37" i="1"/>
  <c r="I37" i="1"/>
  <c r="E37" i="1" s="1"/>
  <c r="I25" i="38"/>
  <c r="E25" i="38" s="1"/>
  <c r="H25" i="38"/>
  <c r="J25" i="38"/>
  <c r="J25" i="36"/>
  <c r="I25" i="36"/>
  <c r="E25" i="36" s="1"/>
  <c r="H25" i="36"/>
  <c r="H11" i="36"/>
  <c r="J11" i="36"/>
  <c r="I11" i="36"/>
  <c r="E11" i="36" s="1"/>
  <c r="J28" i="36"/>
  <c r="I28" i="36"/>
  <c r="E28" i="36" s="1"/>
  <c r="H28" i="36"/>
  <c r="G28" i="36" s="1"/>
  <c r="H20" i="36"/>
  <c r="J20" i="36"/>
  <c r="I20" i="36"/>
  <c r="E20" i="36" s="1"/>
  <c r="J34" i="36"/>
  <c r="H34" i="36"/>
  <c r="I34" i="36"/>
  <c r="E34" i="36" s="1"/>
  <c r="J23" i="36"/>
  <c r="G23" i="36" s="1"/>
  <c r="J35" i="36"/>
  <c r="G35" i="36" s="1"/>
  <c r="J12" i="36"/>
  <c r="G12" i="36" s="1"/>
  <c r="J27" i="36"/>
  <c r="G27" i="36" s="1"/>
  <c r="J33" i="36"/>
  <c r="G33" i="36" s="1"/>
  <c r="J19" i="36"/>
  <c r="G19" i="36" s="1"/>
  <c r="J31" i="36"/>
  <c r="G31" i="36" s="1"/>
  <c r="G33" i="41"/>
  <c r="G14" i="40"/>
  <c r="G10" i="35"/>
  <c r="G25" i="35"/>
  <c r="G23" i="38"/>
  <c r="G25" i="40"/>
  <c r="G37" i="33"/>
  <c r="J13" i="36"/>
  <c r="G13" i="36" s="1"/>
  <c r="G39" i="38"/>
  <c r="G29" i="37"/>
  <c r="E14" i="37"/>
  <c r="G14" i="37"/>
  <c r="G11" i="37"/>
  <c r="H11" i="32"/>
  <c r="J11" i="32"/>
  <c r="I11" i="32"/>
  <c r="E11" i="32" s="1"/>
  <c r="J36" i="32"/>
  <c r="H36" i="32"/>
  <c r="I36" i="32"/>
  <c r="E36" i="32" s="1"/>
  <c r="H10" i="32"/>
  <c r="J10" i="32"/>
  <c r="I10" i="32"/>
  <c r="E10" i="32" s="1"/>
  <c r="J33" i="32"/>
  <c r="H33" i="32"/>
  <c r="I33" i="32"/>
  <c r="E33" i="32" s="1"/>
  <c r="J18" i="32"/>
  <c r="I18" i="32"/>
  <c r="E18" i="32" s="1"/>
  <c r="H18" i="32"/>
  <c r="I23" i="32"/>
  <c r="E23" i="32" s="1"/>
  <c r="H23" i="32"/>
  <c r="J23" i="32"/>
  <c r="G30" i="32"/>
  <c r="H16" i="35"/>
  <c r="J16" i="35"/>
  <c r="I16" i="35"/>
  <c r="E16" i="35" s="1"/>
  <c r="H31" i="35"/>
  <c r="J31" i="35"/>
  <c r="I31" i="35"/>
  <c r="E31" i="35" s="1"/>
  <c r="H26" i="39"/>
  <c r="I26" i="39"/>
  <c r="E26" i="39" s="1"/>
  <c r="J26" i="39"/>
  <c r="H37" i="36"/>
  <c r="J37" i="36"/>
  <c r="I37" i="36"/>
  <c r="E37" i="36" s="1"/>
  <c r="H14" i="36"/>
  <c r="J14" i="36"/>
  <c r="I14" i="36"/>
  <c r="E14" i="36" s="1"/>
  <c r="H24" i="36"/>
  <c r="J24" i="36"/>
  <c r="I24" i="36"/>
  <c r="E24" i="36" s="1"/>
  <c r="J22" i="32"/>
  <c r="I22" i="32"/>
  <c r="E22" i="32" s="1"/>
  <c r="H22" i="32"/>
  <c r="I29" i="32"/>
  <c r="E29" i="32" s="1"/>
  <c r="H29" i="32"/>
  <c r="J29" i="32"/>
  <c r="I39" i="35"/>
  <c r="E39" i="35" s="1"/>
  <c r="H39" i="35"/>
  <c r="J39" i="35"/>
  <c r="J15" i="42"/>
  <c r="H15" i="42"/>
  <c r="I15" i="42"/>
  <c r="E15" i="42" s="1"/>
  <c r="H36" i="35"/>
  <c r="I36" i="35"/>
  <c r="E36" i="35" s="1"/>
  <c r="J36" i="35"/>
  <c r="I36" i="33"/>
  <c r="E36" i="33" s="1"/>
  <c r="H36" i="33"/>
  <c r="J36" i="33"/>
  <c r="J29" i="33"/>
  <c r="H29" i="33"/>
  <c r="I29" i="33"/>
  <c r="E29" i="33" s="1"/>
  <c r="J9" i="42"/>
  <c r="H9" i="42"/>
  <c r="I9" i="42"/>
  <c r="E9" i="42" s="1"/>
  <c r="H38" i="35"/>
  <c r="I38" i="35"/>
  <c r="E38" i="35" s="1"/>
  <c r="J38" i="35"/>
  <c r="I38" i="37"/>
  <c r="E38" i="37" s="1"/>
  <c r="H38" i="37"/>
  <c r="J38" i="37"/>
  <c r="H33" i="33"/>
  <c r="I33" i="33"/>
  <c r="E33" i="33" s="1"/>
  <c r="J33" i="33"/>
  <c r="G38" i="39"/>
  <c r="I10" i="36"/>
  <c r="E10" i="36" s="1"/>
  <c r="J10" i="36"/>
  <c r="H10" i="36"/>
  <c r="G10" i="36" s="1"/>
  <c r="I17" i="36"/>
  <c r="E17" i="36" s="1"/>
  <c r="H17" i="36"/>
  <c r="J17" i="36"/>
  <c r="H16" i="36"/>
  <c r="I16" i="36"/>
  <c r="E16" i="36" s="1"/>
  <c r="J16" i="36"/>
  <c r="J9" i="36"/>
  <c r="H9" i="36"/>
  <c r="I9" i="36"/>
  <c r="E9" i="36" s="1"/>
  <c r="I29" i="36"/>
  <c r="E29" i="36" s="1"/>
  <c r="H29" i="36"/>
  <c r="J29" i="36"/>
  <c r="J22" i="36"/>
  <c r="G22" i="36" s="1"/>
  <c r="E26" i="34"/>
  <c r="G26" i="34"/>
  <c r="G17" i="38"/>
  <c r="G15" i="39"/>
  <c r="E15" i="36"/>
  <c r="G15" i="36"/>
  <c r="G15" i="37"/>
  <c r="E21" i="41"/>
  <c r="G21" i="41"/>
  <c r="C41" i="41" s="1"/>
  <c r="G24" i="40"/>
  <c r="H26" i="32"/>
  <c r="J26" i="32"/>
  <c r="I26" i="32"/>
  <c r="E26" i="32" s="1"/>
  <c r="H37" i="32"/>
  <c r="J37" i="32"/>
  <c r="I37" i="32"/>
  <c r="E37" i="32" s="1"/>
  <c r="I39" i="32"/>
  <c r="E39" i="32" s="1"/>
  <c r="H39" i="32"/>
  <c r="J39" i="32"/>
  <c r="H31" i="32"/>
  <c r="I31" i="32"/>
  <c r="E31" i="32" s="1"/>
  <c r="J31" i="32"/>
  <c r="I15" i="32"/>
  <c r="E15" i="32" s="1"/>
  <c r="H15" i="32"/>
  <c r="J15" i="32"/>
  <c r="I9" i="32"/>
  <c r="E9" i="32" s="1"/>
  <c r="J9" i="32"/>
  <c r="H9" i="32"/>
  <c r="I12" i="32"/>
  <c r="E12" i="32" s="1"/>
  <c r="J12" i="32"/>
  <c r="H12" i="32"/>
  <c r="E20" i="35"/>
  <c r="G20" i="35"/>
  <c r="G21" i="42"/>
  <c r="G35" i="34"/>
  <c r="G16" i="36" l="1"/>
  <c r="G33" i="39"/>
  <c r="G13" i="33"/>
  <c r="G10" i="39"/>
  <c r="G38" i="1"/>
  <c r="G24" i="33"/>
  <c r="G19" i="33"/>
  <c r="G23" i="1"/>
  <c r="G30" i="35"/>
  <c r="G23" i="39"/>
  <c r="G11" i="33"/>
  <c r="G10" i="1"/>
  <c r="G35" i="33"/>
  <c r="G28" i="34"/>
  <c r="G31" i="33"/>
  <c r="G17" i="33"/>
  <c r="G28" i="1"/>
  <c r="G9" i="39"/>
  <c r="G17" i="39"/>
  <c r="G19" i="39"/>
  <c r="G18" i="1"/>
  <c r="G31" i="1"/>
  <c r="G21" i="33"/>
  <c r="G16" i="1"/>
  <c r="G9" i="35"/>
  <c r="G9" i="33"/>
  <c r="G13" i="39"/>
  <c r="G9" i="36"/>
  <c r="G38" i="35"/>
  <c r="G36" i="35"/>
  <c r="G26" i="39"/>
  <c r="G39" i="32"/>
  <c r="G37" i="32"/>
  <c r="G33" i="1"/>
  <c r="G35" i="32"/>
  <c r="G31" i="39"/>
  <c r="G29" i="39"/>
  <c r="G28" i="33"/>
  <c r="G27" i="33"/>
  <c r="G20" i="39"/>
  <c r="G34" i="39"/>
  <c r="G28" i="39"/>
  <c r="G15" i="33"/>
  <c r="G33" i="37"/>
  <c r="G25" i="39"/>
  <c r="G14" i="39"/>
  <c r="G25" i="33"/>
  <c r="G30" i="33"/>
  <c r="G12" i="33"/>
  <c r="G9" i="1"/>
  <c r="G35" i="39"/>
  <c r="G39" i="39"/>
  <c r="G36" i="39"/>
  <c r="G22" i="39"/>
  <c r="G18" i="33"/>
  <c r="G26" i="1"/>
  <c r="G10" i="37"/>
  <c r="C41" i="37" s="1"/>
  <c r="G39" i="33"/>
  <c r="G25" i="38"/>
  <c r="G37" i="1"/>
  <c r="G21" i="36"/>
  <c r="G18" i="39"/>
  <c r="G38" i="37"/>
  <c r="G36" i="33"/>
  <c r="G29" i="32"/>
  <c r="G38" i="36"/>
  <c r="C41" i="34"/>
  <c r="C41" i="40"/>
  <c r="C41" i="1"/>
  <c r="G29" i="36"/>
  <c r="G39" i="35"/>
  <c r="G9" i="32"/>
  <c r="G15" i="32"/>
  <c r="G31" i="32"/>
  <c r="G17" i="36"/>
  <c r="G33" i="33"/>
  <c r="G9" i="42"/>
  <c r="G15" i="42"/>
  <c r="G22" i="32"/>
  <c r="G14" i="36"/>
  <c r="G16" i="35"/>
  <c r="G25" i="36"/>
  <c r="G27" i="39"/>
  <c r="G19" i="32"/>
  <c r="G21" i="32"/>
  <c r="G32" i="32"/>
  <c r="G26" i="36"/>
  <c r="G12" i="32"/>
  <c r="G26" i="32"/>
  <c r="G24" i="36"/>
  <c r="G31" i="35"/>
  <c r="G18" i="32"/>
  <c r="G33" i="32"/>
  <c r="G10" i="32"/>
  <c r="G34" i="36"/>
  <c r="G20" i="36"/>
  <c r="G37" i="35"/>
  <c r="G25" i="32"/>
  <c r="G32" i="36"/>
  <c r="G39" i="36"/>
  <c r="G23" i="33"/>
  <c r="G38" i="32"/>
  <c r="G18" i="36"/>
  <c r="G36" i="36"/>
  <c r="G23" i="35"/>
  <c r="G28" i="32"/>
  <c r="G14" i="32"/>
  <c r="G29" i="33"/>
  <c r="G37" i="36"/>
  <c r="G23" i="32"/>
  <c r="G36" i="32"/>
  <c r="G11" i="32"/>
  <c r="G11" i="36"/>
  <c r="G20" i="33"/>
  <c r="G16" i="32"/>
  <c r="G9" i="38"/>
  <c r="C41" i="38" s="1"/>
  <c r="G17" i="32"/>
  <c r="G34" i="32"/>
  <c r="G30" i="36"/>
  <c r="G30" i="39"/>
  <c r="G37" i="39"/>
  <c r="C41" i="39" l="1"/>
  <c r="C41" i="33"/>
  <c r="C41" i="36"/>
  <c r="C41" i="35"/>
  <c r="C41" i="42"/>
  <c r="C41" i="32"/>
</calcChain>
</file>

<file path=xl/sharedStrings.xml><?xml version="1.0" encoding="utf-8"?>
<sst xmlns="http://schemas.openxmlformats.org/spreadsheetml/2006/main" count="234" uniqueCount="36">
  <si>
    <t>NOM / Prénom</t>
  </si>
  <si>
    <t>Client</t>
  </si>
  <si>
    <t>Nom du Signataire</t>
  </si>
  <si>
    <t>Mois / Année</t>
  </si>
  <si>
    <t>Date</t>
  </si>
  <si>
    <t>Journée</t>
  </si>
  <si>
    <t>Commentaires</t>
  </si>
  <si>
    <t>Total jours travaillés :</t>
  </si>
  <si>
    <t>Date :</t>
  </si>
  <si>
    <t>Signature :</t>
  </si>
  <si>
    <t>Signature du client :</t>
  </si>
  <si>
    <t>Prestations Complémentaires</t>
  </si>
  <si>
    <t>Année</t>
  </si>
  <si>
    <t>Jour de l'an</t>
  </si>
  <si>
    <t>Lundi de Pâques</t>
  </si>
  <si>
    <t>Fête du Travail</t>
  </si>
  <si>
    <t>Jeudi de l'Ascension</t>
  </si>
  <si>
    <t>Lundi de Pentecôte</t>
  </si>
  <si>
    <t>Fête Nationale</t>
  </si>
  <si>
    <t>Assomption</t>
  </si>
  <si>
    <t>La Toussaint</t>
  </si>
  <si>
    <t>Armistice</t>
  </si>
  <si>
    <t>Noël</t>
  </si>
  <si>
    <t>Fête de la Victoire</t>
  </si>
  <si>
    <t>férié</t>
  </si>
  <si>
    <t>week-end</t>
  </si>
  <si>
    <t>jour du mois</t>
  </si>
  <si>
    <t>jour ouvré du mois</t>
  </si>
  <si>
    <t>posFeuille</t>
  </si>
  <si>
    <t>Heures</t>
  </si>
  <si>
    <t>week end</t>
  </si>
  <si>
    <t>férie</t>
  </si>
  <si>
    <t>Jour ouverture du site</t>
  </si>
  <si>
    <t xml:space="preserve">Compte Rendu d'Activité </t>
  </si>
  <si>
    <t>nombre d'heures quotidien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</si>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</sst>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mmmm\ yyyy"/>
    <numFmt numFmtId="165" formatCode="[$-40C]ddd\ dd\-mmm"/>
  </numFmts>
  <fonts count="8" x14ac:knownFonts="1">
    <font>
      <sz val="11"/>
      <color theme="1"/>
      <name val="Calibri"/>
      <family val="2"/>
      <scheme val="minor"/>
    </font>
    <font>
      <b/>
      <sz val="12"/>
      <name val="Lucida Sans"/>
      <family val="2"/>
    </font>
    <font>
      <sz val="10"/>
      <name val="Lucida Sans"/>
      <family val="2"/>
    </font>
    <font>
      <b/>
      <sz val="8"/>
      <name val="Lucida Sans"/>
      <family val="2"/>
    </font>
    <font>
      <b/>
      <sz val="10"/>
      <name val="Lucida Sans"/>
      <family val="2"/>
    </font>
    <font>
      <sz val="7.5"/>
      <name val="Lucida Sans"/>
      <family val="2"/>
    </font>
    <font>
      <sz val="11"/>
      <color rgb="FF2E3C1F"/>
      <name val="Lucida Sans Unicode"/>
      <family val="2"/>
    </font>
    <font>
      <sz val="10"/>
      <color theme="0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vertical="center"/>
    </xf>
    <xf numFmtId="0" fontId="2" fillId="3" borderId="2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Alignment="1">
      <alignment vertical="center"/>
    </xf>
    <xf numFmtId="0" fontId="4" fillId="0" borderId="3" xfId="0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4" fillId="0" borderId="4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Alignment="1"/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0" fillId="0" borderId="0" xfId="0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4" fontId="2" fillId="0" borderId="3" xfId="0" applyNumberFormat="1" applyFont="1" applyBorder="1" applyAlignment="1" applyProtection="1">
      <alignment horizontal="left" vertical="center"/>
      <protection locked="0"/>
    </xf>
    <xf numFmtId="164" fontId="2" fillId="0" borderId="2" xfId="0" applyNumberFormat="1" applyFont="1" applyBorder="1" applyAlignment="1" applyProtection="1">
      <alignment horizontal="left" vertical="center"/>
      <protection locked="0"/>
    </xf>
    <xf numFmtId="164" fontId="2" fillId="0" borderId="4" xfId="0" applyNumberFormat="1" applyFont="1" applyBorder="1" applyAlignment="1" applyProtection="1">
      <alignment horizontal="left" vertical="center"/>
      <protection locked="0"/>
    </xf>
    <xf numFmtId="165" fontId="2" fillId="0" borderId="1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vertical="center" wrapText="1"/>
    </xf>
    <xf numFmtId="15" fontId="6" fillId="0" borderId="0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164" fontId="2" fillId="0" borderId="3" xfId="0" applyNumberFormat="1" applyFont="1" applyBorder="1" applyAlignment="1" applyProtection="1">
      <alignment horizontal="left" vertical="center"/>
      <protection locked="0"/>
    </xf>
    <xf numFmtId="164" fontId="2" fillId="0" borderId="2" xfId="0" applyNumberFormat="1" applyFont="1" applyBorder="1" applyAlignment="1" applyProtection="1">
      <alignment horizontal="left" vertical="center"/>
      <protection locked="0"/>
    </xf>
    <xf numFmtId="164" fontId="2" fillId="0" borderId="4" xfId="0" applyNumberFormat="1" applyFont="1" applyBorder="1" applyAlignment="1" applyProtection="1">
      <alignment horizontal="left" vertical="center"/>
      <protection locked="0"/>
    </xf>
    <xf numFmtId="0" fontId="7" fillId="0" borderId="0" xfId="0" applyFont="1" applyAlignment="1">
      <alignment vertical="center"/>
    </xf>
    <xf numFmtId="165" fontId="2" fillId="0" borderId="3" xfId="0" applyNumberFormat="1" applyFont="1" applyFill="1" applyBorder="1" applyAlignment="1">
      <alignment horizontal="right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4" fillId="0" borderId="2" xfId="0" applyNumberFormat="1" applyFont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3" borderId="6" xfId="0" applyNumberFormat="1" applyFont="1" applyFill="1" applyBorder="1" applyAlignment="1">
      <alignment horizontal="center" vertical="center"/>
    </xf>
    <xf numFmtId="14" fontId="0" fillId="0" borderId="0" xfId="0" applyNumberFormat="1" applyBorder="1"/>
    <xf numFmtId="14" fontId="6" fillId="0" borderId="0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left" vertical="center"/>
    </xf>
    <xf numFmtId="164" fontId="2" fillId="0" borderId="3" xfId="0" applyNumberFormat="1" applyFont="1" applyBorder="1" applyAlignment="1" applyProtection="1">
      <alignment horizontal="left" vertical="center"/>
      <protection locked="0"/>
    </xf>
    <xf numFmtId="164" fontId="2" fillId="0" borderId="2" xfId="0" applyNumberFormat="1" applyFont="1" applyBorder="1" applyAlignment="1" applyProtection="1">
      <alignment horizontal="left" vertical="center"/>
      <protection locked="0"/>
    </xf>
    <xf numFmtId="164" fontId="2" fillId="0" borderId="4" xfId="0" applyNumberFormat="1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5"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/>
        </patternFill>
      </fill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selection activeCell="K17" sqref="K17"/>
    </sheetView>
  </sheetViews>
  <sheetFormatPr baseColWidth="10" defaultRowHeight="15" x14ac:dyDescent="0.25"/>
  <cols>
    <col min="1" max="1" width="13.140625" customWidth="1"/>
    <col min="4" max="4" width="17" customWidth="1"/>
    <col min="5" max="5" width="19.28515625" customWidth="1"/>
    <col min="6" max="6" width="8.28515625" customWidth="1"/>
    <col min="7" max="7" width="17.7109375" hidden="1" customWidth="1"/>
    <col min="8" max="8" width="9.7109375" hidden="1" customWidth="1"/>
    <col min="9" max="9" width="5.7109375" hidden="1" customWidth="1"/>
    <col min="10" max="10" width="12" hidden="1" customWidth="1"/>
    <col min="11" max="11" width="13.42578125" customWidth="1"/>
  </cols>
  <sheetData>
    <row r="1" spans="1:11" ht="15.75" x14ac:dyDescent="0.25">
      <c r="A1" s="55" t="s">
        <v>33</v>
      </c>
      <c r="B1" s="55"/>
      <c r="C1" s="55"/>
      <c r="D1" s="55"/>
      <c r="E1" s="55"/>
    </row>
    <row r="2" spans="1:11" x14ac:dyDescent="0.25">
      <c r="A2" s="43">
        <f>Paramètre!B1</f>
        <v>2020</v>
      </c>
      <c r="B2" s="43">
        <v>1</v>
      </c>
      <c r="C2" s="1"/>
      <c r="D2" s="1"/>
      <c r="E2" s="1"/>
    </row>
    <row r="3" spans="1:11" ht="12.75" customHeight="1" x14ac:dyDescent="0.25">
      <c r="A3" s="56" t="s">
        <v>0</v>
      </c>
      <c r="B3" s="56"/>
      <c r="C3" s="60"/>
      <c r="D3" s="61"/>
      <c r="E3" s="62"/>
    </row>
    <row r="4" spans="1:11" ht="12.75" customHeight="1" x14ac:dyDescent="0.25">
      <c r="A4" s="56" t="s">
        <v>1</v>
      </c>
      <c r="B4" s="56"/>
      <c r="C4" s="60"/>
      <c r="D4" s="61"/>
      <c r="E4" s="62"/>
    </row>
    <row r="5" spans="1:11" ht="12.75" customHeight="1" x14ac:dyDescent="0.25">
      <c r="A5" s="56" t="s">
        <v>2</v>
      </c>
      <c r="B5" s="56"/>
      <c r="C5" s="60"/>
      <c r="D5" s="61"/>
      <c r="E5" s="62"/>
    </row>
    <row r="6" spans="1:11" ht="12.75" customHeight="1" x14ac:dyDescent="0.25">
      <c r="A6" s="56" t="s">
        <v>3</v>
      </c>
      <c r="B6" s="56"/>
      <c r="C6" s="57">
        <f>DATE($A$2,$B$2,1)</f>
        <v>43831</v>
      </c>
      <c r="D6" s="58"/>
      <c r="E6" s="59"/>
    </row>
    <row r="7" spans="1:11" ht="12.75" customHeight="1" x14ac:dyDescent="0.25">
      <c r="A7" s="32"/>
      <c r="B7" s="32"/>
      <c r="C7" s="33"/>
      <c r="D7" s="34"/>
      <c r="E7" s="35"/>
    </row>
    <row r="8" spans="1:11" ht="22.5" customHeight="1" x14ac:dyDescent="0.25">
      <c r="A8" s="2" t="s">
        <v>4</v>
      </c>
      <c r="B8" s="2" t="s">
        <v>5</v>
      </c>
      <c r="C8" s="3" t="s">
        <v>29</v>
      </c>
      <c r="D8" s="3" t="s">
        <v>11</v>
      </c>
      <c r="E8" s="2" t="s">
        <v>6</v>
      </c>
      <c r="G8" t="s">
        <v>27</v>
      </c>
      <c r="H8" t="s">
        <v>30</v>
      </c>
      <c r="I8" t="s">
        <v>31</v>
      </c>
      <c r="J8" t="s">
        <v>26</v>
      </c>
      <c r="K8" t="s">
        <v>35</v>
      </c>
    </row>
    <row r="9" spans="1:11" ht="12.75" customHeight="1" x14ac:dyDescent="0.25">
      <c r="A9" s="36">
        <f>DATE($A$2,$B$2,ROW()-8)</f>
        <v>43831</v>
      </c>
      <c r="B9" s="63"/>
      <c r="C9" s="63"/>
      <c r="D9" s="31"/>
      <c r="E9" s="4" t="str">
        <f>IF(I9,VLOOKUP(A9,Paramètre!$A$5:$B$20,2),"")</f>
        <v>Jour de l'an</v>
      </c>
      <c r="G9" t="b">
        <f>AND(NOT(OR(H9,I9)),J9)</f>
        <v>0</v>
      </c>
      <c r="H9" t="b">
        <f>AND(WEEKDAY($A9,2)&gt;5,ISERROR(MATCH($A9,Paramètre!$C$5:$C$36,0)))</f>
        <v>0</v>
      </c>
      <c r="I9" t="b">
        <f>NOT(ISERROR(MATCH($A9,Paramètre!$A$5:$A$20,0)))</f>
        <v>1</v>
      </c>
      <c r="J9" t="b">
        <f>(MONTH(A9)=MONTH($C$6))</f>
        <v>1</v>
      </c>
    </row>
    <row r="10" spans="1:11" ht="12.75" customHeight="1" x14ac:dyDescent="0.25">
      <c r="A10" s="36">
        <f t="shared" ref="A10:A39" si="0">DATE($A$2,$B$2,ROW()-8)</f>
        <v>43832</v>
      </c>
      <c r="B10" s="64"/>
      <c r="C10" s="64"/>
      <c r="D10" s="5"/>
      <c r="E10" s="4" t="str">
        <f>IF(I10,VLOOKUP(A10,Paramètre!$A$5:$B$20,2),"")</f>
        <v/>
      </c>
      <c r="G10" t="b">
        <f t="shared" ref="G10:G39" si="1">AND(NOT(OR(H10,I10)),J10)</f>
        <v>1</v>
      </c>
      <c r="H10" t="b">
        <f>AND(WEEKDAY($A10,2)&gt;5,ISERROR(MATCH($A10,Paramètre!$C$5:$C$36,0)))</f>
        <v>0</v>
      </c>
      <c r="I10" t="b">
        <f>NOT(ISERROR(MATCH($A10,Paramètre!$A$5:$A$20,0)))</f>
        <v>0</v>
      </c>
      <c r="J10" t="b">
        <f t="shared" ref="J10:J39" si="2">(MONTH(A10)=MONTH($C$6))</f>
        <v>1</v>
      </c>
    </row>
    <row r="11" spans="1:11" ht="12.75" customHeight="1" x14ac:dyDescent="0.25">
      <c r="A11" s="36">
        <f t="shared" si="0"/>
        <v>43833</v>
      </c>
      <c r="B11" s="64"/>
      <c r="C11" s="64"/>
      <c r="D11" s="5"/>
      <c r="E11" s="4" t="str">
        <f>IF(I11,VLOOKUP(A11,Paramètre!$A$5:$B$20,2),"")</f>
        <v/>
      </c>
      <c r="G11" t="b">
        <f t="shared" si="1"/>
        <v>1</v>
      </c>
      <c r="H11" t="b">
        <f>AND(WEEKDAY($A11,2)&gt;5,ISERROR(MATCH($A11,Paramètre!$C$5:$C$36,0)))</f>
        <v>0</v>
      </c>
      <c r="I11" t="b">
        <f>NOT(ISERROR(MATCH($A11,Paramètre!$A$5:$A$20,0)))</f>
        <v>0</v>
      </c>
      <c r="J11" t="b">
        <f t="shared" si="2"/>
        <v>1</v>
      </c>
    </row>
    <row r="12" spans="1:11" ht="12.75" customHeight="1" x14ac:dyDescent="0.25">
      <c r="A12" s="36">
        <f t="shared" si="0"/>
        <v>43834</v>
      </c>
      <c r="B12" s="64"/>
      <c r="C12" s="64"/>
      <c r="D12" s="7"/>
      <c r="E12" s="4" t="str">
        <f>IF(I12,VLOOKUP(A12,Paramètre!$A$5:$B$20,2),"")</f>
        <v/>
      </c>
      <c r="G12" t="b">
        <f t="shared" si="1"/>
        <v>0</v>
      </c>
      <c r="H12" t="b">
        <f>AND(WEEKDAY($A12,2)&gt;5,ISERROR(MATCH($A12,Paramètre!$C$5:$C$36,0)))</f>
        <v>1</v>
      </c>
      <c r="I12" t="b">
        <f>NOT(ISERROR(MATCH($A12,Paramètre!$A$5:$A$20,0)))</f>
        <v>0</v>
      </c>
      <c r="J12" t="b">
        <f t="shared" si="2"/>
        <v>1</v>
      </c>
    </row>
    <row r="13" spans="1:11" ht="12.75" customHeight="1" x14ac:dyDescent="0.25">
      <c r="A13" s="36">
        <f t="shared" si="0"/>
        <v>43835</v>
      </c>
      <c r="B13" s="64"/>
      <c r="C13" s="64"/>
      <c r="D13" s="7"/>
      <c r="E13" s="4" t="str">
        <f>IF(I13,VLOOKUP(A13,Paramètre!$A$5:$B$20,2),"")</f>
        <v/>
      </c>
      <c r="G13" t="b">
        <f t="shared" si="1"/>
        <v>0</v>
      </c>
      <c r="H13" t="b">
        <f>AND(WEEKDAY($A13,2)&gt;5,ISERROR(MATCH($A13,Paramètre!$C$5:$C$36,0)))</f>
        <v>1</v>
      </c>
      <c r="I13" t="b">
        <f>NOT(ISERROR(MATCH($A13,Paramètre!$A$5:$A$20,0)))</f>
        <v>0</v>
      </c>
      <c r="J13" t="b">
        <f t="shared" si="2"/>
        <v>1</v>
      </c>
    </row>
    <row r="14" spans="1:11" ht="12.75" customHeight="1" x14ac:dyDescent="0.25">
      <c r="A14" s="36">
        <f t="shared" si="0"/>
        <v>43836</v>
      </c>
      <c r="B14" s="64"/>
      <c r="C14" s="64"/>
      <c r="D14" s="7"/>
      <c r="E14" s="4" t="str">
        <f>IF(I14,VLOOKUP(A14,Paramètre!$A$5:$B$20,2),"")</f>
        <v/>
      </c>
      <c r="G14" t="b">
        <f t="shared" si="1"/>
        <v>1</v>
      </c>
      <c r="H14" t="b">
        <f>AND(WEEKDAY($A14,2)&gt;5,ISERROR(MATCH($A14,Paramètre!$C$5:$C$36,0)))</f>
        <v>0</v>
      </c>
      <c r="I14" t="b">
        <f>NOT(ISERROR(MATCH($A14,Paramètre!$A$5:$A$20,0)))</f>
        <v>0</v>
      </c>
      <c r="J14" t="b">
        <f t="shared" si="2"/>
        <v>1</v>
      </c>
    </row>
    <row r="15" spans="1:11" ht="12.75" customHeight="1" x14ac:dyDescent="0.25">
      <c r="A15" s="36">
        <f t="shared" si="0"/>
        <v>43837</v>
      </c>
      <c r="B15" s="64"/>
      <c r="C15" s="64"/>
      <c r="D15" s="7"/>
      <c r="E15" s="4" t="str">
        <f>IF(I15,VLOOKUP(A15,Paramètre!$A$5:$B$20,2),"")</f>
        <v/>
      </c>
      <c r="G15" t="b">
        <f t="shared" si="1"/>
        <v>1</v>
      </c>
      <c r="H15" t="b">
        <f>AND(WEEKDAY($A15,2)&gt;5,ISERROR(MATCH($A15,Paramètre!$C$5:$C$36,0)))</f>
        <v>0</v>
      </c>
      <c r="I15" t="b">
        <f>NOT(ISERROR(MATCH($A15,Paramètre!$A$5:$A$20,0)))</f>
        <v>0</v>
      </c>
      <c r="J15" t="b">
        <f t="shared" si="2"/>
        <v>1</v>
      </c>
    </row>
    <row r="16" spans="1:11" ht="12.75" customHeight="1" x14ac:dyDescent="0.25">
      <c r="A16" s="36">
        <f t="shared" si="0"/>
        <v>43838</v>
      </c>
      <c r="B16" s="64"/>
      <c r="C16" s="64"/>
      <c r="D16" s="7"/>
      <c r="E16" s="4" t="str">
        <f>IF(I16,VLOOKUP(A16,Paramètre!$A$5:$B$20,2),"")</f>
        <v/>
      </c>
      <c r="G16" t="b">
        <f t="shared" si="1"/>
        <v>1</v>
      </c>
      <c r="H16" t="b">
        <f>AND(WEEKDAY($A16,2)&gt;5,ISERROR(MATCH($A16,Paramètre!$C$5:$C$36,0)))</f>
        <v>0</v>
      </c>
      <c r="I16" t="b">
        <f>NOT(ISERROR(MATCH($A16,Paramètre!$A$5:$A$20,0)))</f>
        <v>0</v>
      </c>
      <c r="J16" t="b">
        <f t="shared" si="2"/>
        <v>1</v>
      </c>
    </row>
    <row r="17" spans="1:10" ht="12.75" customHeight="1" x14ac:dyDescent="0.25">
      <c r="A17" s="36">
        <f t="shared" si="0"/>
        <v>43839</v>
      </c>
      <c r="B17" s="64"/>
      <c r="C17" s="64"/>
      <c r="D17" s="7"/>
      <c r="E17" s="4" t="str">
        <f>IF(I17,VLOOKUP(A17,Paramètre!$A$5:$B$20,2),"")</f>
        <v/>
      </c>
      <c r="G17" t="b">
        <f t="shared" si="1"/>
        <v>1</v>
      </c>
      <c r="H17" t="b">
        <f>AND(WEEKDAY($A17,2)&gt;5,ISERROR(MATCH($A17,Paramètre!$C$5:$C$36,0)))</f>
        <v>0</v>
      </c>
      <c r="I17" t="b">
        <f>NOT(ISERROR(MATCH($A17,Paramètre!$A$5:$A$20,0)))</f>
        <v>0</v>
      </c>
      <c r="J17" t="b">
        <f t="shared" si="2"/>
        <v>1</v>
      </c>
    </row>
    <row r="18" spans="1:10" ht="12.75" customHeight="1" x14ac:dyDescent="0.25">
      <c r="A18" s="36">
        <f t="shared" si="0"/>
        <v>43840</v>
      </c>
      <c r="B18" s="64"/>
      <c r="C18" s="64"/>
      <c r="D18" s="7"/>
      <c r="E18" s="4" t="str">
        <f>IF(I18,VLOOKUP(A18,Paramètre!$A$5:$B$20,2),"")</f>
        <v/>
      </c>
      <c r="G18" t="b">
        <f t="shared" si="1"/>
        <v>1</v>
      </c>
      <c r="H18" t="b">
        <f>AND(WEEKDAY($A18,2)&gt;5,ISERROR(MATCH($A18,Paramètre!$C$5:$C$36,0)))</f>
        <v>0</v>
      </c>
      <c r="I18" t="b">
        <f>NOT(ISERROR(MATCH($A18,Paramètre!$A$5:$A$20,0)))</f>
        <v>0</v>
      </c>
      <c r="J18" t="b">
        <f t="shared" si="2"/>
        <v>1</v>
      </c>
    </row>
    <row r="19" spans="1:10" ht="12.75" customHeight="1" x14ac:dyDescent="0.25">
      <c r="A19" s="36">
        <f t="shared" si="0"/>
        <v>43841</v>
      </c>
      <c r="B19" s="64"/>
      <c r="C19" s="64"/>
      <c r="D19" s="7"/>
      <c r="E19" s="4" t="str">
        <f>IF(I19,VLOOKUP(A19,Paramètre!$A$5:$B$20,2),"")</f>
        <v/>
      </c>
      <c r="G19" t="b">
        <f t="shared" si="1"/>
        <v>0</v>
      </c>
      <c r="H19" t="b">
        <f>AND(WEEKDAY($A19,2)&gt;5,ISERROR(MATCH($A19,Paramètre!$C$5:$C$36,0)))</f>
        <v>1</v>
      </c>
      <c r="I19" t="b">
        <f>NOT(ISERROR(MATCH($A19,Paramètre!$A$5:$A$20,0)))</f>
        <v>0</v>
      </c>
      <c r="J19" t="b">
        <f t="shared" si="2"/>
        <v>1</v>
      </c>
    </row>
    <row r="20" spans="1:10" ht="12.75" customHeight="1" x14ac:dyDescent="0.25">
      <c r="A20" s="36">
        <f t="shared" si="0"/>
        <v>43842</v>
      </c>
      <c r="B20" s="64"/>
      <c r="C20" s="64"/>
      <c r="D20" s="7"/>
      <c r="E20" s="4" t="str">
        <f>IF(I20,VLOOKUP(A20,Paramètre!$A$5:$B$20,2),"")</f>
        <v/>
      </c>
      <c r="G20" t="b">
        <f t="shared" si="1"/>
        <v>0</v>
      </c>
      <c r="H20" t="b">
        <f>AND(WEEKDAY($A20,2)&gt;5,ISERROR(MATCH($A20,Paramètre!$C$5:$C$36,0)))</f>
        <v>1</v>
      </c>
      <c r="I20" t="b">
        <f>NOT(ISERROR(MATCH($A20,Paramètre!$A$5:$A$20,0)))</f>
        <v>0</v>
      </c>
      <c r="J20" t="b">
        <f t="shared" si="2"/>
        <v>1</v>
      </c>
    </row>
    <row r="21" spans="1:10" ht="12.75" customHeight="1" x14ac:dyDescent="0.25">
      <c r="A21" s="36">
        <f t="shared" si="0"/>
        <v>43843</v>
      </c>
      <c r="B21" s="64"/>
      <c r="C21" s="64"/>
      <c r="D21" s="7"/>
      <c r="E21" s="4" t="str">
        <f>IF(I21,VLOOKUP(A21,Paramètre!$A$5:$B$20,2),"")</f>
        <v/>
      </c>
      <c r="G21" t="b">
        <f t="shared" si="1"/>
        <v>1</v>
      </c>
      <c r="H21" t="b">
        <f>AND(WEEKDAY($A21,2)&gt;5,ISERROR(MATCH($A21,Paramètre!$C$5:$C$36,0)))</f>
        <v>0</v>
      </c>
      <c r="I21" t="b">
        <f>NOT(ISERROR(MATCH($A21,Paramètre!$A$5:$A$20,0)))</f>
        <v>0</v>
      </c>
      <c r="J21" t="b">
        <f t="shared" si="2"/>
        <v>1</v>
      </c>
    </row>
    <row r="22" spans="1:10" ht="12.75" customHeight="1" x14ac:dyDescent="0.25">
      <c r="A22" s="36">
        <f t="shared" si="0"/>
        <v>43844</v>
      </c>
      <c r="B22" s="64"/>
      <c r="C22" s="64"/>
      <c r="D22" s="7"/>
      <c r="E22" s="4" t="str">
        <f>IF(I22,VLOOKUP(A22,Paramètre!$A$5:$B$20,2),"")</f>
        <v/>
      </c>
      <c r="G22" t="b">
        <f t="shared" si="1"/>
        <v>1</v>
      </c>
      <c r="H22" t="b">
        <f>AND(WEEKDAY($A22,2)&gt;5,ISERROR(MATCH($A22,Paramètre!$C$5:$C$36,0)))</f>
        <v>0</v>
      </c>
      <c r="I22" t="b">
        <f>NOT(ISERROR(MATCH($A22,Paramètre!$A$5:$A$20,0)))</f>
        <v>0</v>
      </c>
      <c r="J22" t="b">
        <f t="shared" si="2"/>
        <v>1</v>
      </c>
    </row>
    <row r="23" spans="1:10" ht="12.75" customHeight="1" x14ac:dyDescent="0.25">
      <c r="A23" s="36">
        <f t="shared" si="0"/>
        <v>43845</v>
      </c>
      <c r="B23" s="64"/>
      <c r="C23" s="64"/>
      <c r="D23" s="7"/>
      <c r="E23" s="4" t="str">
        <f>IF(I23,VLOOKUP(A23,Paramètre!$A$5:$B$20,2),"")</f>
        <v/>
      </c>
      <c r="G23" t="b">
        <f t="shared" si="1"/>
        <v>1</v>
      </c>
      <c r="H23" t="b">
        <f>AND(WEEKDAY($A23,2)&gt;5,ISERROR(MATCH($A23,Paramètre!$C$5:$C$36,0)))</f>
        <v>0</v>
      </c>
      <c r="I23" t="b">
        <f>NOT(ISERROR(MATCH($A23,Paramètre!$A$5:$A$20,0)))</f>
        <v>0</v>
      </c>
      <c r="J23" t="b">
        <f t="shared" si="2"/>
        <v>1</v>
      </c>
    </row>
    <row r="24" spans="1:10" ht="12.75" customHeight="1" x14ac:dyDescent="0.25">
      <c r="A24" s="36">
        <f t="shared" si="0"/>
        <v>43846</v>
      </c>
      <c r="B24" s="64"/>
      <c r="C24" s="64"/>
      <c r="D24" s="7"/>
      <c r="E24" s="4" t="str">
        <f>IF(I24,VLOOKUP(A24,Paramètre!$A$5:$B$20,2),"")</f>
        <v/>
      </c>
      <c r="G24" t="b">
        <f t="shared" si="1"/>
        <v>1</v>
      </c>
      <c r="H24" t="b">
        <f>AND(WEEKDAY($A24,2)&gt;5,ISERROR(MATCH($A24,Paramètre!$C$5:$C$36,0)))</f>
        <v>0</v>
      </c>
      <c r="I24" t="b">
        <f>NOT(ISERROR(MATCH($A24,Paramètre!$A$5:$A$20,0)))</f>
        <v>0</v>
      </c>
      <c r="J24" t="b">
        <f t="shared" si="2"/>
        <v>1</v>
      </c>
    </row>
    <row r="25" spans="1:10" ht="12.75" customHeight="1" x14ac:dyDescent="0.25">
      <c r="A25" s="36">
        <f t="shared" si="0"/>
        <v>43847</v>
      </c>
      <c r="B25" s="64"/>
      <c r="C25" s="64"/>
      <c r="D25" s="7"/>
      <c r="E25" s="4" t="str">
        <f>IF(I25,VLOOKUP(A25,Paramètre!$A$5:$B$20,2),"")</f>
        <v/>
      </c>
      <c r="G25" t="b">
        <f t="shared" si="1"/>
        <v>1</v>
      </c>
      <c r="H25" t="b">
        <f>AND(WEEKDAY($A25,2)&gt;5,ISERROR(MATCH($A25,Paramètre!$C$5:$C$36,0)))</f>
        <v>0</v>
      </c>
      <c r="I25" t="b">
        <f>NOT(ISERROR(MATCH($A25,Paramètre!$A$5:$A$20,0)))</f>
        <v>0</v>
      </c>
      <c r="J25" t="b">
        <f t="shared" si="2"/>
        <v>1</v>
      </c>
    </row>
    <row r="26" spans="1:10" ht="12.75" customHeight="1" x14ac:dyDescent="0.25">
      <c r="A26" s="36">
        <f t="shared" si="0"/>
        <v>43848</v>
      </c>
      <c r="B26" s="64"/>
      <c r="C26" s="64"/>
      <c r="D26" s="7"/>
      <c r="E26" s="4" t="str">
        <f>IF(I26,VLOOKUP(A26,Paramètre!$A$5:$B$20,2),"")</f>
        <v/>
      </c>
      <c r="G26" t="b">
        <f t="shared" si="1"/>
        <v>0</v>
      </c>
      <c r="H26" t="b">
        <f>AND(WEEKDAY($A26,2)&gt;5,ISERROR(MATCH($A26,Paramètre!$C$5:$C$36,0)))</f>
        <v>1</v>
      </c>
      <c r="I26" t="b">
        <f>NOT(ISERROR(MATCH($A26,Paramètre!$A$5:$A$20,0)))</f>
        <v>0</v>
      </c>
      <c r="J26" t="b">
        <f t="shared" si="2"/>
        <v>1</v>
      </c>
    </row>
    <row r="27" spans="1:10" ht="12.75" customHeight="1" x14ac:dyDescent="0.25">
      <c r="A27" s="36">
        <f t="shared" si="0"/>
        <v>43849</v>
      </c>
      <c r="B27" s="64"/>
      <c r="C27" s="64"/>
      <c r="D27" s="7"/>
      <c r="E27" s="4" t="str">
        <f>IF(I27,VLOOKUP(A27,Paramètre!$A$5:$B$20,2),"")</f>
        <v/>
      </c>
      <c r="G27" t="b">
        <f t="shared" si="1"/>
        <v>0</v>
      </c>
      <c r="H27" t="b">
        <f>AND(WEEKDAY($A27,2)&gt;5,ISERROR(MATCH($A27,Paramètre!$C$5:$C$36,0)))</f>
        <v>1</v>
      </c>
      <c r="I27" t="b">
        <f>NOT(ISERROR(MATCH($A27,Paramètre!$A$5:$A$20,0)))</f>
        <v>0</v>
      </c>
      <c r="J27" t="b">
        <f t="shared" si="2"/>
        <v>1</v>
      </c>
    </row>
    <row r="28" spans="1:10" ht="12.75" customHeight="1" x14ac:dyDescent="0.25">
      <c r="A28" s="36">
        <f t="shared" si="0"/>
        <v>43850</v>
      </c>
      <c r="B28" s="64"/>
      <c r="C28" s="64"/>
      <c r="D28" s="7"/>
      <c r="E28" s="4" t="str">
        <f>IF(I28,VLOOKUP(A28,Paramètre!$A$5:$B$20,2),"")</f>
        <v/>
      </c>
      <c r="G28" t="b">
        <f t="shared" si="1"/>
        <v>1</v>
      </c>
      <c r="H28" t="b">
        <f>AND(WEEKDAY($A28,2)&gt;5,ISERROR(MATCH($A28,Paramètre!$C$5:$C$36,0)))</f>
        <v>0</v>
      </c>
      <c r="I28" t="b">
        <f>NOT(ISERROR(MATCH($A28,Paramètre!$A$5:$A$20,0)))</f>
        <v>0</v>
      </c>
      <c r="J28" t="b">
        <f t="shared" si="2"/>
        <v>1</v>
      </c>
    </row>
    <row r="29" spans="1:10" ht="12.75" customHeight="1" x14ac:dyDescent="0.25">
      <c r="A29" s="36">
        <f t="shared" si="0"/>
        <v>43851</v>
      </c>
      <c r="B29" s="64"/>
      <c r="C29" s="64"/>
      <c r="D29" s="7"/>
      <c r="E29" s="4" t="str">
        <f>IF(I29,VLOOKUP(A29,Paramètre!$A$5:$B$20,2),"")</f>
        <v/>
      </c>
      <c r="G29" t="b">
        <f t="shared" si="1"/>
        <v>1</v>
      </c>
      <c r="H29" t="b">
        <f>AND(WEEKDAY($A29,2)&gt;5,ISERROR(MATCH($A29,Paramètre!$C$5:$C$36,0)))</f>
        <v>0</v>
      </c>
      <c r="I29" t="b">
        <f>NOT(ISERROR(MATCH($A29,Paramètre!$A$5:$A$20,0)))</f>
        <v>0</v>
      </c>
      <c r="J29" t="b">
        <f t="shared" si="2"/>
        <v>1</v>
      </c>
    </row>
    <row r="30" spans="1:10" ht="12.75" customHeight="1" x14ac:dyDescent="0.25">
      <c r="A30" s="36">
        <f t="shared" si="0"/>
        <v>43852</v>
      </c>
      <c r="B30" s="64"/>
      <c r="C30" s="64"/>
      <c r="D30" s="7"/>
      <c r="E30" s="4" t="str">
        <f>IF(I30,VLOOKUP(A30,Paramètre!$A$5:$B$20,2),"")</f>
        <v/>
      </c>
      <c r="G30" t="b">
        <f t="shared" si="1"/>
        <v>1</v>
      </c>
      <c r="H30" t="b">
        <f>AND(WEEKDAY($A30,2)&gt;5,ISERROR(MATCH($A30,Paramètre!$C$5:$C$36,0)))</f>
        <v>0</v>
      </c>
      <c r="I30" t="b">
        <f>NOT(ISERROR(MATCH($A30,Paramètre!$A$5:$A$20,0)))</f>
        <v>0</v>
      </c>
      <c r="J30" t="b">
        <f t="shared" si="2"/>
        <v>1</v>
      </c>
    </row>
    <row r="31" spans="1:10" ht="12.75" customHeight="1" x14ac:dyDescent="0.25">
      <c r="A31" s="36">
        <f t="shared" si="0"/>
        <v>43853</v>
      </c>
      <c r="B31" s="64"/>
      <c r="C31" s="64"/>
      <c r="D31" s="7"/>
      <c r="E31" s="4" t="str">
        <f>IF(I31,VLOOKUP(A31,Paramètre!$A$5:$B$20,2),"")</f>
        <v/>
      </c>
      <c r="G31" t="b">
        <f t="shared" si="1"/>
        <v>1</v>
      </c>
      <c r="H31" t="b">
        <f>AND(WEEKDAY($A31,2)&gt;5,ISERROR(MATCH($A31,Paramètre!$C$5:$C$36,0)))</f>
        <v>0</v>
      </c>
      <c r="I31" t="b">
        <f>NOT(ISERROR(MATCH($A31,Paramètre!$A$5:$A$20,0)))</f>
        <v>0</v>
      </c>
      <c r="J31" t="b">
        <f t="shared" si="2"/>
        <v>1</v>
      </c>
    </row>
    <row r="32" spans="1:10" ht="12.75" customHeight="1" x14ac:dyDescent="0.25">
      <c r="A32" s="36">
        <f t="shared" si="0"/>
        <v>43854</v>
      </c>
      <c r="B32" s="64"/>
      <c r="C32" s="64"/>
      <c r="D32" s="7"/>
      <c r="E32" s="4" t="str">
        <f>IF(I32,VLOOKUP(A32,Paramètre!$A$5:$B$20,2),"")</f>
        <v/>
      </c>
      <c r="G32" t="b">
        <f t="shared" si="1"/>
        <v>1</v>
      </c>
      <c r="H32" t="b">
        <f>AND(WEEKDAY($A32,2)&gt;5,ISERROR(MATCH($A32,Paramètre!$C$5:$C$36,0)))</f>
        <v>0</v>
      </c>
      <c r="I32" t="b">
        <f>NOT(ISERROR(MATCH($A32,Paramètre!$A$5:$A$20,0)))</f>
        <v>0</v>
      </c>
      <c r="J32" t="b">
        <f t="shared" si="2"/>
        <v>1</v>
      </c>
    </row>
    <row r="33" spans="1:10" ht="12.75" customHeight="1" x14ac:dyDescent="0.25">
      <c r="A33" s="36">
        <f t="shared" si="0"/>
        <v>43855</v>
      </c>
      <c r="B33" s="64"/>
      <c r="C33" s="64"/>
      <c r="D33" s="7"/>
      <c r="E33" s="4" t="str">
        <f>IF(I33,VLOOKUP(A33,Paramètre!$A$5:$B$20,2),"")</f>
        <v/>
      </c>
      <c r="G33" t="b">
        <f t="shared" si="1"/>
        <v>0</v>
      </c>
      <c r="H33" t="b">
        <f>AND(WEEKDAY($A33,2)&gt;5,ISERROR(MATCH($A33,Paramètre!$C$5:$C$36,0)))</f>
        <v>1</v>
      </c>
      <c r="I33" t="b">
        <f>NOT(ISERROR(MATCH($A33,Paramètre!$A$5:$A$20,0)))</f>
        <v>0</v>
      </c>
      <c r="J33" t="b">
        <f t="shared" si="2"/>
        <v>1</v>
      </c>
    </row>
    <row r="34" spans="1:10" ht="12.75" customHeight="1" x14ac:dyDescent="0.25">
      <c r="A34" s="36">
        <f t="shared" si="0"/>
        <v>43856</v>
      </c>
      <c r="B34" s="64"/>
      <c r="C34" s="64"/>
      <c r="D34" s="7"/>
      <c r="E34" s="4" t="str">
        <f>IF(I34,VLOOKUP(A34,Paramètre!$A$5:$B$20,2),"")</f>
        <v/>
      </c>
      <c r="G34" t="b">
        <f t="shared" si="1"/>
        <v>0</v>
      </c>
      <c r="H34" t="b">
        <f>AND(WEEKDAY($A34,2)&gt;5,ISERROR(MATCH($A34,Paramètre!$C$5:$C$36,0)))</f>
        <v>1</v>
      </c>
      <c r="I34" t="b">
        <f>NOT(ISERROR(MATCH($A34,Paramètre!$A$5:$A$20,0)))</f>
        <v>0</v>
      </c>
      <c r="J34" t="b">
        <f t="shared" si="2"/>
        <v>1</v>
      </c>
    </row>
    <row r="35" spans="1:10" ht="12.75" customHeight="1" x14ac:dyDescent="0.25">
      <c r="A35" s="36">
        <f t="shared" si="0"/>
        <v>43857</v>
      </c>
      <c r="B35" s="64"/>
      <c r="C35" s="64"/>
      <c r="D35" s="7"/>
      <c r="E35" s="4" t="str">
        <f>IF(I35,VLOOKUP(A35,Paramètre!$A$5:$B$20,2),"")</f>
        <v/>
      </c>
      <c r="G35" t="b">
        <f t="shared" si="1"/>
        <v>1</v>
      </c>
      <c r="H35" t="b">
        <f>AND(WEEKDAY($A35,2)&gt;5,ISERROR(MATCH($A35,Paramètre!$C$5:$C$36,0)))</f>
        <v>0</v>
      </c>
      <c r="I35" t="b">
        <f>NOT(ISERROR(MATCH($A35,Paramètre!$A$5:$A$20,0)))</f>
        <v>0</v>
      </c>
      <c r="J35" t="b">
        <f t="shared" si="2"/>
        <v>1</v>
      </c>
    </row>
    <row r="36" spans="1:10" ht="12.75" customHeight="1" x14ac:dyDescent="0.25">
      <c r="A36" s="36">
        <f t="shared" si="0"/>
        <v>43858</v>
      </c>
      <c r="B36" s="64"/>
      <c r="C36" s="64"/>
      <c r="D36" s="7"/>
      <c r="E36" s="4" t="str">
        <f>IF(I36,VLOOKUP(A36,Paramètre!$A$5:$B$20,2),"")</f>
        <v/>
      </c>
      <c r="G36" t="b">
        <f t="shared" si="1"/>
        <v>1</v>
      </c>
      <c r="H36" t="b">
        <f>AND(WEEKDAY($A36,2)&gt;5,ISERROR(MATCH($A36,Paramètre!$C$5:$C$36,0)))</f>
        <v>0</v>
      </c>
      <c r="I36" t="b">
        <f>NOT(ISERROR(MATCH($A36,Paramètre!$A$5:$A$20,0)))</f>
        <v>0</v>
      </c>
      <c r="J36" t="b">
        <f t="shared" si="2"/>
        <v>1</v>
      </c>
    </row>
    <row r="37" spans="1:10" ht="12.75" customHeight="1" x14ac:dyDescent="0.25">
      <c r="A37" s="36">
        <f t="shared" si="0"/>
        <v>43859</v>
      </c>
      <c r="B37" s="64"/>
      <c r="C37" s="64"/>
      <c r="D37" s="7"/>
      <c r="E37" s="4" t="str">
        <f>IF(I37,VLOOKUP(A37,Paramètre!$A$5:$B$20,2),"")</f>
        <v/>
      </c>
      <c r="G37" t="b">
        <f t="shared" si="1"/>
        <v>1</v>
      </c>
      <c r="H37" t="b">
        <f>AND(WEEKDAY($A37,2)&gt;5,ISERROR(MATCH($A37,Paramètre!$C$5:$C$36,0)))</f>
        <v>0</v>
      </c>
      <c r="I37" t="b">
        <f>NOT(ISERROR(MATCH($A37,Paramètre!$A$5:$A$20,0)))</f>
        <v>0</v>
      </c>
      <c r="J37" t="b">
        <f t="shared" si="2"/>
        <v>1</v>
      </c>
    </row>
    <row r="38" spans="1:10" ht="12.75" customHeight="1" x14ac:dyDescent="0.25">
      <c r="A38" s="36">
        <f t="shared" si="0"/>
        <v>43860</v>
      </c>
      <c r="B38" s="64"/>
      <c r="C38" s="64"/>
      <c r="D38" s="7"/>
      <c r="E38" s="4" t="str">
        <f>IF(I38,VLOOKUP(A38,Paramètre!$A$5:$B$20,2),"")</f>
        <v/>
      </c>
      <c r="G38" t="b">
        <f t="shared" si="1"/>
        <v>1</v>
      </c>
      <c r="H38" t="b">
        <f>AND(WEEKDAY($A38,2)&gt;5,ISERROR(MATCH($A38,Paramètre!$C$5:$C$36,0)))</f>
        <v>0</v>
      </c>
      <c r="I38" t="b">
        <f>NOT(ISERROR(MATCH($A38,Paramètre!$A$5:$A$20,0)))</f>
        <v>0</v>
      </c>
      <c r="J38" t="b">
        <f t="shared" si="2"/>
        <v>1</v>
      </c>
    </row>
    <row r="39" spans="1:10" ht="12.75" customHeight="1" x14ac:dyDescent="0.25">
      <c r="A39" s="36">
        <f t="shared" si="0"/>
        <v>43861</v>
      </c>
      <c r="B39" s="64"/>
      <c r="C39" s="64"/>
      <c r="D39" s="7"/>
      <c r="E39" s="4" t="str">
        <f>IF(I39,VLOOKUP(A39,Paramètre!$A$5:$B$20,2),"")</f>
        <v/>
      </c>
      <c r="G39" t="b">
        <f t="shared" si="1"/>
        <v>1</v>
      </c>
      <c r="H39" t="b">
        <f>AND(WEEKDAY($A39,2)&gt;5,ISERROR(MATCH($A39,Paramètre!$C$5:$C$36,0)))</f>
        <v>0</v>
      </c>
      <c r="I39" t="b">
        <f>NOT(ISERROR(MATCH($A39,Paramètre!$A$5:$A$20,0)))</f>
        <v>0</v>
      </c>
      <c r="J39" t="b">
        <f t="shared" si="2"/>
        <v>1</v>
      </c>
    </row>
    <row r="40" spans="1:10" ht="12.75" customHeight="1" x14ac:dyDescent="0.25">
      <c r="A40" s="8"/>
      <c r="B40" s="9"/>
      <c r="C40" s="9"/>
      <c r="D40" s="10"/>
      <c r="E40" s="10"/>
    </row>
    <row r="41" spans="1:10" x14ac:dyDescent="0.25">
      <c r="A41" s="11" t="s">
        <v>7</v>
      </c>
      <c r="B41" s="12"/>
      <c r="C41" s="49" t="str">
        <f>CONCATENATE(SUM(B9:B39),"/",COUNTIF(G9:G39,TRUE))</f>
        <v>0/22</v>
      </c>
      <c r="D41" s="50" t="str">
        <f>IF(SUM(C9:C39)=0,"",CONCATENATE(" et ",SUM(C9:C39)," heures supplémentaires "))</f>
        <v/>
      </c>
      <c r="E41" s="13"/>
    </row>
    <row r="42" spans="1:10" ht="12.75" customHeight="1" x14ac:dyDescent="0.25">
      <c r="A42" s="14"/>
      <c r="B42" s="15"/>
      <c r="C42" s="16"/>
      <c r="D42" s="14"/>
      <c r="E42" s="14"/>
    </row>
    <row r="43" spans="1:10" ht="12.75" customHeight="1" x14ac:dyDescent="0.25">
      <c r="A43" s="17" t="s">
        <v>8</v>
      </c>
      <c r="B43" s="18"/>
      <c r="C43" s="19"/>
      <c r="D43" s="17" t="s">
        <v>8</v>
      </c>
      <c r="E43" s="19"/>
    </row>
    <row r="44" spans="1:10" ht="12.75" customHeight="1" x14ac:dyDescent="0.25">
      <c r="A44" s="20" t="s">
        <v>9</v>
      </c>
      <c r="B44" s="21"/>
      <c r="C44" s="22"/>
      <c r="D44" s="20" t="s">
        <v>10</v>
      </c>
      <c r="E44" s="22"/>
    </row>
    <row r="45" spans="1:10" ht="12.75" customHeight="1" x14ac:dyDescent="0.25">
      <c r="A45" s="23"/>
      <c r="B45" s="24"/>
      <c r="C45" s="25"/>
      <c r="D45" s="23"/>
      <c r="E45" s="25"/>
    </row>
    <row r="46" spans="1:10" ht="12.75" customHeight="1" x14ac:dyDescent="0.25">
      <c r="A46" s="23"/>
      <c r="B46" s="24"/>
      <c r="C46" s="25"/>
      <c r="D46" s="23"/>
      <c r="E46" s="25"/>
    </row>
    <row r="47" spans="1:10" ht="12.75" customHeight="1" x14ac:dyDescent="0.25">
      <c r="A47" s="26"/>
      <c r="B47" s="27"/>
      <c r="C47" s="28"/>
      <c r="D47" s="26"/>
      <c r="E47" s="28"/>
    </row>
    <row r="48" spans="1:10" s="29" customFormat="1" x14ac:dyDescent="0.25">
      <c r="A48" s="15"/>
      <c r="B48" s="24"/>
      <c r="C48" s="24"/>
      <c r="D48" s="15"/>
      <c r="E48" s="24"/>
    </row>
    <row r="49" spans="1:5" s="29" customFormat="1" x14ac:dyDescent="0.25">
      <c r="A49" s="15"/>
      <c r="B49" s="24"/>
      <c r="C49" s="24"/>
      <c r="D49" s="15"/>
      <c r="E49" s="24"/>
    </row>
    <row r="50" spans="1:5" s="29" customFormat="1" x14ac:dyDescent="0.25">
      <c r="A50" s="15"/>
      <c r="B50" s="24"/>
      <c r="C50" s="24"/>
      <c r="D50" s="15"/>
      <c r="E50" s="24"/>
    </row>
    <row r="51" spans="1:5" x14ac:dyDescent="0.25">
      <c r="A51" s="1"/>
      <c r="B51" s="1"/>
      <c r="C51" s="1"/>
      <c r="D51" s="1"/>
      <c r="E51" s="1"/>
    </row>
  </sheetData>
  <mergeCells count="9">
    <mergeCell ref="A1:E1"/>
    <mergeCell ref="A6:B6"/>
    <mergeCell ref="C6:E6"/>
    <mergeCell ref="A3:B3"/>
    <mergeCell ref="C3:E3"/>
    <mergeCell ref="A4:B4"/>
    <mergeCell ref="C4:E4"/>
    <mergeCell ref="A5:B5"/>
    <mergeCell ref="C5:E5"/>
  </mergeCells>
  <conditionalFormatting sqref="A9:E39">
    <cfRule type="expression" dxfId="34" priority="2">
      <formula>NOT($G9)</formula>
    </cfRule>
  </conditionalFormatting>
  <conditionalFormatting sqref="A37:E39">
    <cfRule type="expression" dxfId="33" priority="1" stopIfTrue="1">
      <formula>NOT($J37)</formula>
    </cfRule>
  </conditionalFormatting>
  <printOptions horizontalCentered="1"/>
  <pageMargins left="0.70866141732283472" right="0.70866141732283472" top="1.3385826771653544" bottom="0.74803149606299213" header="0.31496062992125984" footer="0.31496062992125984"/>
  <pageSetup paperSize="9" scale="110" orientation="portrait" horizontalDpi="4294967292" verticalDpi="4294967292" r:id="rId1"/>
  <headerFooter>
    <oddHeader xml:space="preserve">&amp;L&amp;"Arial,Normal"&amp;18Perform Vision&amp;"-,Normal"&amp;11
&amp;"Arial,Normal"&amp;13Training &amp; Consulting&amp;C&amp;13
&amp;RPerform Vision
12 impasse Marcel le Pogamp
93240 Stains
09 52 03 53 11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1"/>
  <sheetViews>
    <sheetView topLeftCell="A24" workbookViewId="0">
      <selection activeCell="A41" sqref="A41:XFD41"/>
    </sheetView>
  </sheetViews>
  <sheetFormatPr baseColWidth="10" defaultRowHeight="15" x14ac:dyDescent="0.25"/>
  <cols>
    <col min="1" max="1" width="13.140625" customWidth="1"/>
    <col min="4" max="4" width="17" customWidth="1"/>
    <col min="5" max="5" width="19.28515625" customWidth="1"/>
    <col min="6" max="6" width="13.140625" customWidth="1"/>
    <col min="7" max="10" width="13.140625" hidden="1" customWidth="1"/>
    <col min="11" max="11" width="13.140625" customWidth="1"/>
  </cols>
  <sheetData>
    <row r="1" spans="1:10" ht="15.75" x14ac:dyDescent="0.25">
      <c r="A1" s="55" t="str">
        <f>Septembre!A1</f>
        <v xml:space="preserve">Compte Rendu d'Activité </v>
      </c>
      <c r="B1" s="55"/>
      <c r="C1" s="55"/>
      <c r="D1" s="55"/>
      <c r="E1" s="55"/>
    </row>
    <row r="2" spans="1:10" x14ac:dyDescent="0.25">
      <c r="A2" s="43">
        <f>Paramètre!$B$1</f>
        <v>2020</v>
      </c>
      <c r="B2" s="43">
        <v>10</v>
      </c>
      <c r="C2" s="1"/>
      <c r="D2" s="1"/>
      <c r="E2" s="1"/>
    </row>
    <row r="3" spans="1:10" ht="12.75" customHeight="1" x14ac:dyDescent="0.25">
      <c r="A3" s="56" t="s">
        <v>0</v>
      </c>
      <c r="B3" s="56"/>
      <c r="C3" s="60">
        <f>Septembre!C3</f>
        <v>0</v>
      </c>
      <c r="D3" s="61"/>
      <c r="E3" s="62"/>
    </row>
    <row r="4" spans="1:10" ht="12.75" customHeight="1" x14ac:dyDescent="0.25">
      <c r="A4" s="56" t="s">
        <v>1</v>
      </c>
      <c r="B4" s="56"/>
      <c r="C4" s="60">
        <f>Septembre!C4</f>
        <v>0</v>
      </c>
      <c r="D4" s="61"/>
      <c r="E4" s="62"/>
    </row>
    <row r="5" spans="1:10" ht="12.75" customHeight="1" x14ac:dyDescent="0.25">
      <c r="A5" s="56" t="s">
        <v>2</v>
      </c>
      <c r="B5" s="56"/>
      <c r="C5" s="60">
        <f>Septembre!C5</f>
        <v>0</v>
      </c>
      <c r="D5" s="61"/>
      <c r="E5" s="62"/>
    </row>
    <row r="6" spans="1:10" ht="12.75" customHeight="1" x14ac:dyDescent="0.25">
      <c r="A6" s="56" t="s">
        <v>3</v>
      </c>
      <c r="B6" s="56"/>
      <c r="C6" s="57">
        <f>DATE($A$2,$B$2,1)</f>
        <v>44105</v>
      </c>
      <c r="D6" s="58"/>
      <c r="E6" s="59"/>
    </row>
    <row r="7" spans="1:10" ht="12.75" customHeight="1" x14ac:dyDescent="0.25">
      <c r="A7" s="39"/>
      <c r="B7" s="39"/>
      <c r="C7" s="40"/>
      <c r="D7" s="41"/>
      <c r="E7" s="42"/>
    </row>
    <row r="8" spans="1:10" ht="22.5" customHeight="1" x14ac:dyDescent="0.25">
      <c r="A8" s="2" t="s">
        <v>4</v>
      </c>
      <c r="B8" s="2" t="s">
        <v>5</v>
      </c>
      <c r="C8" s="3" t="s">
        <v>29</v>
      </c>
      <c r="D8" s="3" t="s">
        <v>11</v>
      </c>
      <c r="E8" s="2" t="s">
        <v>6</v>
      </c>
      <c r="G8" t="s">
        <v>27</v>
      </c>
      <c r="H8" t="s">
        <v>30</v>
      </c>
      <c r="I8" t="s">
        <v>31</v>
      </c>
      <c r="J8" t="s">
        <v>26</v>
      </c>
    </row>
    <row r="9" spans="1:10" ht="12.75" customHeight="1" x14ac:dyDescent="0.25">
      <c r="A9" s="36">
        <f>DATE($A$2,$B$2,ROW()-8)</f>
        <v>44105</v>
      </c>
      <c r="B9" s="30"/>
      <c r="C9" s="30"/>
      <c r="D9" s="31"/>
      <c r="E9" s="4" t="str">
        <f>IF(I9,VLOOKUP(A9,Paramètre!$A$5:$B$20,2),"")</f>
        <v/>
      </c>
      <c r="G9" t="b">
        <f>AND(NOT(OR(H9,I9)),J9)</f>
        <v>1</v>
      </c>
      <c r="H9" t="b">
        <f>AND(WEEKDAY($A9,2)&gt;5,ISERROR(MATCH($A9,Paramètre!$C$5:$C$36,0)))</f>
        <v>0</v>
      </c>
      <c r="I9" t="b">
        <f>NOT(ISERROR(MATCH($A9,Paramètre!$A$5:$A$20,0)))</f>
        <v>0</v>
      </c>
      <c r="J9" t="b">
        <f>(MONTH(A9)=MONTH($C$6))</f>
        <v>1</v>
      </c>
    </row>
    <row r="10" spans="1:10" ht="12.75" customHeight="1" x14ac:dyDescent="0.25">
      <c r="A10" s="36">
        <f t="shared" ref="A10:A39" si="0">DATE($A$2,$B$2,ROW()-8)</f>
        <v>44106</v>
      </c>
      <c r="B10" s="4"/>
      <c r="C10" s="4"/>
      <c r="D10" s="5"/>
      <c r="E10" s="4" t="str">
        <f>IF(I10,VLOOKUP(A10,Paramètre!$A$5:$B$20,2),"")</f>
        <v/>
      </c>
      <c r="G10" t="b">
        <f t="shared" ref="G10:G39" si="1">AND(NOT(OR(H10,I10)),J10)</f>
        <v>1</v>
      </c>
      <c r="H10" t="b">
        <f>AND(WEEKDAY($A10,2)&gt;5,ISERROR(MATCH($A10,Paramètre!$C$5:$C$36,0)))</f>
        <v>0</v>
      </c>
      <c r="I10" t="b">
        <f>NOT(ISERROR(MATCH($A10,Paramètre!$A$5:$A$20,0)))</f>
        <v>0</v>
      </c>
      <c r="J10" t="b">
        <f t="shared" ref="J10:J39" si="2">(MONTH(A10)=MONTH($C$6))</f>
        <v>1</v>
      </c>
    </row>
    <row r="11" spans="1:10" ht="12.75" customHeight="1" x14ac:dyDescent="0.25">
      <c r="A11" s="36">
        <f t="shared" si="0"/>
        <v>44107</v>
      </c>
      <c r="B11" s="4"/>
      <c r="C11" s="4"/>
      <c r="D11" s="5"/>
      <c r="E11" s="4" t="str">
        <f>IF(I11,VLOOKUP(A11,Paramètre!$A$5:$B$20,2),"")</f>
        <v/>
      </c>
      <c r="G11" t="b">
        <f t="shared" si="1"/>
        <v>0</v>
      </c>
      <c r="H11" t="b">
        <f>AND(WEEKDAY($A11,2)&gt;5,ISERROR(MATCH($A11,Paramètre!$C$5:$C$36,0)))</f>
        <v>1</v>
      </c>
      <c r="I11" t="b">
        <f>NOT(ISERROR(MATCH($A11,Paramètre!$A$5:$A$20,0)))</f>
        <v>0</v>
      </c>
      <c r="J11" t="b">
        <f t="shared" si="2"/>
        <v>1</v>
      </c>
    </row>
    <row r="12" spans="1:10" ht="12.75" customHeight="1" x14ac:dyDescent="0.25">
      <c r="A12" s="36">
        <f t="shared" si="0"/>
        <v>44108</v>
      </c>
      <c r="B12" s="4"/>
      <c r="C12" s="4"/>
      <c r="D12" s="7"/>
      <c r="E12" s="4" t="str">
        <f>IF(I12,VLOOKUP(A12,Paramètre!$A$5:$B$20,2),"")</f>
        <v/>
      </c>
      <c r="G12" t="b">
        <f t="shared" si="1"/>
        <v>0</v>
      </c>
      <c r="H12" t="b">
        <f>AND(WEEKDAY($A12,2)&gt;5,ISERROR(MATCH($A12,Paramètre!$C$5:$C$36,0)))</f>
        <v>1</v>
      </c>
      <c r="I12" t="b">
        <f>NOT(ISERROR(MATCH($A12,Paramètre!$A$5:$A$20,0)))</f>
        <v>0</v>
      </c>
      <c r="J12" t="b">
        <f t="shared" si="2"/>
        <v>1</v>
      </c>
    </row>
    <row r="13" spans="1:10" ht="12.75" customHeight="1" x14ac:dyDescent="0.25">
      <c r="A13" s="36">
        <f t="shared" si="0"/>
        <v>44109</v>
      </c>
      <c r="B13" s="4"/>
      <c r="C13" s="4"/>
      <c r="D13" s="7"/>
      <c r="E13" s="4" t="str">
        <f>IF(I13,VLOOKUP(A13,Paramètre!$A$5:$B$20,2),"")</f>
        <v/>
      </c>
      <c r="G13" t="b">
        <f t="shared" si="1"/>
        <v>1</v>
      </c>
      <c r="H13" t="b">
        <f>AND(WEEKDAY($A13,2)&gt;5,ISERROR(MATCH($A13,Paramètre!$C$5:$C$36,0)))</f>
        <v>0</v>
      </c>
      <c r="I13" t="b">
        <f>NOT(ISERROR(MATCH($A13,Paramètre!$A$5:$A$20,0)))</f>
        <v>0</v>
      </c>
      <c r="J13" t="b">
        <f t="shared" si="2"/>
        <v>1</v>
      </c>
    </row>
    <row r="14" spans="1:10" ht="12.75" customHeight="1" x14ac:dyDescent="0.25">
      <c r="A14" s="36">
        <f t="shared" si="0"/>
        <v>44110</v>
      </c>
      <c r="B14" s="4"/>
      <c r="C14" s="4"/>
      <c r="D14" s="7"/>
      <c r="E14" s="4" t="str">
        <f>IF(I14,VLOOKUP(A14,Paramètre!$A$5:$B$20,2),"")</f>
        <v/>
      </c>
      <c r="G14" t="b">
        <f t="shared" si="1"/>
        <v>1</v>
      </c>
      <c r="H14" t="b">
        <f>AND(WEEKDAY($A14,2)&gt;5,ISERROR(MATCH($A14,Paramètre!$C$5:$C$36,0)))</f>
        <v>0</v>
      </c>
      <c r="I14" t="b">
        <f>NOT(ISERROR(MATCH($A14,Paramètre!$A$5:$A$20,0)))</f>
        <v>0</v>
      </c>
      <c r="J14" t="b">
        <f t="shared" si="2"/>
        <v>1</v>
      </c>
    </row>
    <row r="15" spans="1:10" ht="12.75" customHeight="1" x14ac:dyDescent="0.25">
      <c r="A15" s="36">
        <f t="shared" si="0"/>
        <v>44111</v>
      </c>
      <c r="B15" s="4"/>
      <c r="C15" s="4"/>
      <c r="D15" s="7"/>
      <c r="E15" s="4" t="str">
        <f>IF(I15,VLOOKUP(A15,Paramètre!$A$5:$B$20,2),"")</f>
        <v/>
      </c>
      <c r="G15" t="b">
        <f t="shared" si="1"/>
        <v>1</v>
      </c>
      <c r="H15" t="b">
        <f>AND(WEEKDAY($A15,2)&gt;5,ISERROR(MATCH($A15,Paramètre!$C$5:$C$36,0)))</f>
        <v>0</v>
      </c>
      <c r="I15" t="b">
        <f>NOT(ISERROR(MATCH($A15,Paramètre!$A$5:$A$20,0)))</f>
        <v>0</v>
      </c>
      <c r="J15" t="b">
        <f t="shared" si="2"/>
        <v>1</v>
      </c>
    </row>
    <row r="16" spans="1:10" ht="12.75" customHeight="1" x14ac:dyDescent="0.25">
      <c r="A16" s="36">
        <f t="shared" si="0"/>
        <v>44112</v>
      </c>
      <c r="B16" s="4"/>
      <c r="C16" s="4"/>
      <c r="D16" s="7"/>
      <c r="E16" s="4" t="str">
        <f>IF(I16,VLOOKUP(A16,Paramètre!$A$5:$B$20,2),"")</f>
        <v/>
      </c>
      <c r="G16" t="b">
        <f t="shared" si="1"/>
        <v>1</v>
      </c>
      <c r="H16" t="b">
        <f>AND(WEEKDAY($A16,2)&gt;5,ISERROR(MATCH($A16,Paramètre!$C$5:$C$36,0)))</f>
        <v>0</v>
      </c>
      <c r="I16" t="b">
        <f>NOT(ISERROR(MATCH($A16,Paramètre!$A$5:$A$20,0)))</f>
        <v>0</v>
      </c>
      <c r="J16" t="b">
        <f t="shared" si="2"/>
        <v>1</v>
      </c>
    </row>
    <row r="17" spans="1:10" ht="12.75" customHeight="1" x14ac:dyDescent="0.25">
      <c r="A17" s="36">
        <f t="shared" si="0"/>
        <v>44113</v>
      </c>
      <c r="B17" s="4"/>
      <c r="C17" s="4"/>
      <c r="D17" s="7"/>
      <c r="E17" s="4" t="str">
        <f>IF(I17,VLOOKUP(A17,Paramètre!$A$5:$B$20,2),"")</f>
        <v/>
      </c>
      <c r="G17" t="b">
        <f t="shared" si="1"/>
        <v>1</v>
      </c>
      <c r="H17" t="b">
        <f>AND(WEEKDAY($A17,2)&gt;5,ISERROR(MATCH($A17,Paramètre!$C$5:$C$36,0)))</f>
        <v>0</v>
      </c>
      <c r="I17" t="b">
        <f>NOT(ISERROR(MATCH($A17,Paramètre!$A$5:$A$20,0)))</f>
        <v>0</v>
      </c>
      <c r="J17" t="b">
        <f t="shared" si="2"/>
        <v>1</v>
      </c>
    </row>
    <row r="18" spans="1:10" ht="12.75" customHeight="1" x14ac:dyDescent="0.25">
      <c r="A18" s="36">
        <f t="shared" si="0"/>
        <v>44114</v>
      </c>
      <c r="B18" s="4"/>
      <c r="C18" s="4"/>
      <c r="D18" s="7"/>
      <c r="E18" s="4" t="str">
        <f>IF(I18,VLOOKUP(A18,Paramètre!$A$5:$B$20,2),"")</f>
        <v/>
      </c>
      <c r="G18" t="b">
        <f t="shared" si="1"/>
        <v>0</v>
      </c>
      <c r="H18" t="b">
        <f>AND(WEEKDAY($A18,2)&gt;5,ISERROR(MATCH($A18,Paramètre!$C$5:$C$36,0)))</f>
        <v>1</v>
      </c>
      <c r="I18" t="b">
        <f>NOT(ISERROR(MATCH($A18,Paramètre!$A$5:$A$20,0)))</f>
        <v>0</v>
      </c>
      <c r="J18" t="b">
        <f t="shared" si="2"/>
        <v>1</v>
      </c>
    </row>
    <row r="19" spans="1:10" ht="12.75" customHeight="1" x14ac:dyDescent="0.25">
      <c r="A19" s="36">
        <f t="shared" si="0"/>
        <v>44115</v>
      </c>
      <c r="B19" s="4"/>
      <c r="C19" s="4"/>
      <c r="D19" s="7"/>
      <c r="E19" s="4" t="str">
        <f>IF(I19,VLOOKUP(A19,Paramètre!$A$5:$B$20,2),"")</f>
        <v/>
      </c>
      <c r="G19" t="b">
        <f t="shared" si="1"/>
        <v>0</v>
      </c>
      <c r="H19" t="b">
        <f>AND(WEEKDAY($A19,2)&gt;5,ISERROR(MATCH($A19,Paramètre!$C$5:$C$36,0)))</f>
        <v>1</v>
      </c>
      <c r="I19" t="b">
        <f>NOT(ISERROR(MATCH($A19,Paramètre!$A$5:$A$20,0)))</f>
        <v>0</v>
      </c>
      <c r="J19" t="b">
        <f t="shared" si="2"/>
        <v>1</v>
      </c>
    </row>
    <row r="20" spans="1:10" ht="12.75" customHeight="1" x14ac:dyDescent="0.25">
      <c r="A20" s="36">
        <f t="shared" si="0"/>
        <v>44116</v>
      </c>
      <c r="B20" s="4"/>
      <c r="C20" s="4"/>
      <c r="D20" s="7"/>
      <c r="E20" s="4" t="str">
        <f>IF(I20,VLOOKUP(A20,Paramètre!$A$5:$B$20,2),"")</f>
        <v/>
      </c>
      <c r="G20" t="b">
        <f t="shared" si="1"/>
        <v>1</v>
      </c>
      <c r="H20" t="b">
        <f>AND(WEEKDAY($A20,2)&gt;5,ISERROR(MATCH($A20,Paramètre!$C$5:$C$36,0)))</f>
        <v>0</v>
      </c>
      <c r="I20" t="b">
        <f>NOT(ISERROR(MATCH($A20,Paramètre!$A$5:$A$20,0)))</f>
        <v>0</v>
      </c>
      <c r="J20" t="b">
        <f t="shared" si="2"/>
        <v>1</v>
      </c>
    </row>
    <row r="21" spans="1:10" ht="12.75" customHeight="1" x14ac:dyDescent="0.25">
      <c r="A21" s="36">
        <f t="shared" si="0"/>
        <v>44117</v>
      </c>
      <c r="B21" s="4"/>
      <c r="C21" s="4"/>
      <c r="D21" s="7"/>
      <c r="E21" s="4" t="str">
        <f>IF(I21,VLOOKUP(A21,Paramètre!$A$5:$B$20,2),"")</f>
        <v/>
      </c>
      <c r="G21" t="b">
        <f t="shared" si="1"/>
        <v>1</v>
      </c>
      <c r="H21" t="b">
        <f>AND(WEEKDAY($A21,2)&gt;5,ISERROR(MATCH($A21,Paramètre!$C$5:$C$36,0)))</f>
        <v>0</v>
      </c>
      <c r="I21" t="b">
        <f>NOT(ISERROR(MATCH($A21,Paramètre!$A$5:$A$20,0)))</f>
        <v>0</v>
      </c>
      <c r="J21" t="b">
        <f t="shared" si="2"/>
        <v>1</v>
      </c>
    </row>
    <row r="22" spans="1:10" ht="12.75" customHeight="1" x14ac:dyDescent="0.25">
      <c r="A22" s="36">
        <f t="shared" si="0"/>
        <v>44118</v>
      </c>
      <c r="B22" s="4"/>
      <c r="C22" s="4"/>
      <c r="D22" s="7"/>
      <c r="E22" s="4" t="str">
        <f>IF(I22,VLOOKUP(A22,Paramètre!$A$5:$B$20,2),"")</f>
        <v/>
      </c>
      <c r="G22" t="b">
        <f t="shared" si="1"/>
        <v>1</v>
      </c>
      <c r="H22" t="b">
        <f>AND(WEEKDAY($A22,2)&gt;5,ISERROR(MATCH($A22,Paramètre!$C$5:$C$36,0)))</f>
        <v>0</v>
      </c>
      <c r="I22" t="b">
        <f>NOT(ISERROR(MATCH($A22,Paramètre!$A$5:$A$20,0)))</f>
        <v>0</v>
      </c>
      <c r="J22" t="b">
        <f t="shared" si="2"/>
        <v>1</v>
      </c>
    </row>
    <row r="23" spans="1:10" ht="12.75" customHeight="1" x14ac:dyDescent="0.25">
      <c r="A23" s="36">
        <f t="shared" si="0"/>
        <v>44119</v>
      </c>
      <c r="B23" s="4"/>
      <c r="C23" s="4"/>
      <c r="D23" s="7"/>
      <c r="E23" s="4" t="str">
        <f>IF(I23,VLOOKUP(A23,Paramètre!$A$5:$B$20,2),"")</f>
        <v/>
      </c>
      <c r="G23" t="b">
        <f t="shared" si="1"/>
        <v>1</v>
      </c>
      <c r="H23" t="b">
        <f>AND(WEEKDAY($A23,2)&gt;5,ISERROR(MATCH($A23,Paramètre!$C$5:$C$36,0)))</f>
        <v>0</v>
      </c>
      <c r="I23" t="b">
        <f>NOT(ISERROR(MATCH($A23,Paramètre!$A$5:$A$20,0)))</f>
        <v>0</v>
      </c>
      <c r="J23" t="b">
        <f t="shared" si="2"/>
        <v>1</v>
      </c>
    </row>
    <row r="24" spans="1:10" ht="12.75" customHeight="1" x14ac:dyDescent="0.25">
      <c r="A24" s="36">
        <f t="shared" si="0"/>
        <v>44120</v>
      </c>
      <c r="B24" s="4"/>
      <c r="C24" s="4"/>
      <c r="D24" s="7"/>
      <c r="E24" s="4" t="str">
        <f>IF(I24,VLOOKUP(A24,Paramètre!$A$5:$B$20,2),"")</f>
        <v/>
      </c>
      <c r="G24" t="b">
        <f t="shared" si="1"/>
        <v>1</v>
      </c>
      <c r="H24" t="b">
        <f>AND(WEEKDAY($A24,2)&gt;5,ISERROR(MATCH($A24,Paramètre!$C$5:$C$36,0)))</f>
        <v>0</v>
      </c>
      <c r="I24" t="b">
        <f>NOT(ISERROR(MATCH($A24,Paramètre!$A$5:$A$20,0)))</f>
        <v>0</v>
      </c>
      <c r="J24" t="b">
        <f t="shared" si="2"/>
        <v>1</v>
      </c>
    </row>
    <row r="25" spans="1:10" ht="12.75" customHeight="1" x14ac:dyDescent="0.25">
      <c r="A25" s="36">
        <f t="shared" si="0"/>
        <v>44121</v>
      </c>
      <c r="B25" s="4"/>
      <c r="C25" s="4"/>
      <c r="D25" s="7"/>
      <c r="E25" s="4" t="str">
        <f>IF(I25,VLOOKUP(A25,Paramètre!$A$5:$B$20,2),"")</f>
        <v/>
      </c>
      <c r="G25" t="b">
        <f t="shared" si="1"/>
        <v>0</v>
      </c>
      <c r="H25" t="b">
        <f>AND(WEEKDAY($A25,2)&gt;5,ISERROR(MATCH($A25,Paramètre!$C$5:$C$36,0)))</f>
        <v>1</v>
      </c>
      <c r="I25" t="b">
        <f>NOT(ISERROR(MATCH($A25,Paramètre!$A$5:$A$20,0)))</f>
        <v>0</v>
      </c>
      <c r="J25" t="b">
        <f t="shared" si="2"/>
        <v>1</v>
      </c>
    </row>
    <row r="26" spans="1:10" ht="12.75" customHeight="1" x14ac:dyDescent="0.25">
      <c r="A26" s="36">
        <f t="shared" si="0"/>
        <v>44122</v>
      </c>
      <c r="B26" s="4"/>
      <c r="C26" s="4"/>
      <c r="D26" s="7"/>
      <c r="E26" s="4" t="str">
        <f>IF(I26,VLOOKUP(A26,Paramètre!$A$5:$B$20,2),"")</f>
        <v/>
      </c>
      <c r="G26" t="b">
        <f t="shared" si="1"/>
        <v>0</v>
      </c>
      <c r="H26" t="b">
        <f>AND(WEEKDAY($A26,2)&gt;5,ISERROR(MATCH($A26,Paramètre!$C$5:$C$36,0)))</f>
        <v>1</v>
      </c>
      <c r="I26" t="b">
        <f>NOT(ISERROR(MATCH($A26,Paramètre!$A$5:$A$20,0)))</f>
        <v>0</v>
      </c>
      <c r="J26" t="b">
        <f t="shared" si="2"/>
        <v>1</v>
      </c>
    </row>
    <row r="27" spans="1:10" ht="12.75" customHeight="1" x14ac:dyDescent="0.25">
      <c r="A27" s="36">
        <f t="shared" si="0"/>
        <v>44123</v>
      </c>
      <c r="B27" s="4"/>
      <c r="C27" s="4"/>
      <c r="D27" s="7"/>
      <c r="E27" s="4" t="str">
        <f>IF(I27,VLOOKUP(A27,Paramètre!$A$5:$B$20,2),"")</f>
        <v/>
      </c>
      <c r="G27" t="b">
        <f t="shared" si="1"/>
        <v>1</v>
      </c>
      <c r="H27" t="b">
        <f>AND(WEEKDAY($A27,2)&gt;5,ISERROR(MATCH($A27,Paramètre!$C$5:$C$36,0)))</f>
        <v>0</v>
      </c>
      <c r="I27" t="b">
        <f>NOT(ISERROR(MATCH($A27,Paramètre!$A$5:$A$20,0)))</f>
        <v>0</v>
      </c>
      <c r="J27" t="b">
        <f t="shared" si="2"/>
        <v>1</v>
      </c>
    </row>
    <row r="28" spans="1:10" ht="12.75" customHeight="1" x14ac:dyDescent="0.25">
      <c r="A28" s="36">
        <f t="shared" si="0"/>
        <v>44124</v>
      </c>
      <c r="B28" s="4"/>
      <c r="C28" s="4"/>
      <c r="D28" s="7"/>
      <c r="E28" s="4" t="str">
        <f>IF(I28,VLOOKUP(A28,Paramètre!$A$5:$B$20,2),"")</f>
        <v/>
      </c>
      <c r="G28" t="b">
        <f t="shared" si="1"/>
        <v>1</v>
      </c>
      <c r="H28" t="b">
        <f>AND(WEEKDAY($A28,2)&gt;5,ISERROR(MATCH($A28,Paramètre!$C$5:$C$36,0)))</f>
        <v>0</v>
      </c>
      <c r="I28" t="b">
        <f>NOT(ISERROR(MATCH($A28,Paramètre!$A$5:$A$20,0)))</f>
        <v>0</v>
      </c>
      <c r="J28" t="b">
        <f t="shared" si="2"/>
        <v>1</v>
      </c>
    </row>
    <row r="29" spans="1:10" ht="12.75" customHeight="1" x14ac:dyDescent="0.25">
      <c r="A29" s="36">
        <f t="shared" si="0"/>
        <v>44125</v>
      </c>
      <c r="B29" s="4"/>
      <c r="C29" s="4"/>
      <c r="D29" s="7"/>
      <c r="E29" s="4" t="str">
        <f>IF(I29,VLOOKUP(A29,Paramètre!$A$5:$B$20,2),"")</f>
        <v/>
      </c>
      <c r="G29" t="b">
        <f t="shared" si="1"/>
        <v>1</v>
      </c>
      <c r="H29" t="b">
        <f>AND(WEEKDAY($A29,2)&gt;5,ISERROR(MATCH($A29,Paramètre!$C$5:$C$36,0)))</f>
        <v>0</v>
      </c>
      <c r="I29" t="b">
        <f>NOT(ISERROR(MATCH($A29,Paramètre!$A$5:$A$20,0)))</f>
        <v>0</v>
      </c>
      <c r="J29" t="b">
        <f t="shared" si="2"/>
        <v>1</v>
      </c>
    </row>
    <row r="30" spans="1:10" ht="12.75" customHeight="1" x14ac:dyDescent="0.25">
      <c r="A30" s="36">
        <f t="shared" si="0"/>
        <v>44126</v>
      </c>
      <c r="B30" s="4"/>
      <c r="C30" s="4"/>
      <c r="D30" s="7"/>
      <c r="E30" s="4" t="str">
        <f>IF(I30,VLOOKUP(A30,Paramètre!$A$5:$B$20,2),"")</f>
        <v/>
      </c>
      <c r="G30" t="b">
        <f t="shared" si="1"/>
        <v>1</v>
      </c>
      <c r="H30" t="b">
        <f>AND(WEEKDAY($A30,2)&gt;5,ISERROR(MATCH($A30,Paramètre!$C$5:$C$36,0)))</f>
        <v>0</v>
      </c>
      <c r="I30" t="b">
        <f>NOT(ISERROR(MATCH($A30,Paramètre!$A$5:$A$20,0)))</f>
        <v>0</v>
      </c>
      <c r="J30" t="b">
        <f t="shared" si="2"/>
        <v>1</v>
      </c>
    </row>
    <row r="31" spans="1:10" ht="12.75" customHeight="1" x14ac:dyDescent="0.25">
      <c r="A31" s="36">
        <f t="shared" si="0"/>
        <v>44127</v>
      </c>
      <c r="B31" s="4"/>
      <c r="C31" s="4"/>
      <c r="D31" s="7"/>
      <c r="E31" s="4" t="str">
        <f>IF(I31,VLOOKUP(A31,Paramètre!$A$5:$B$20,2),"")</f>
        <v/>
      </c>
      <c r="G31" t="b">
        <f t="shared" si="1"/>
        <v>1</v>
      </c>
      <c r="H31" t="b">
        <f>AND(WEEKDAY($A31,2)&gt;5,ISERROR(MATCH($A31,Paramètre!$C$5:$C$36,0)))</f>
        <v>0</v>
      </c>
      <c r="I31" t="b">
        <f>NOT(ISERROR(MATCH($A31,Paramètre!$A$5:$A$20,0)))</f>
        <v>0</v>
      </c>
      <c r="J31" t="b">
        <f t="shared" si="2"/>
        <v>1</v>
      </c>
    </row>
    <row r="32" spans="1:10" ht="12.75" customHeight="1" x14ac:dyDescent="0.25">
      <c r="A32" s="36">
        <f t="shared" si="0"/>
        <v>44128</v>
      </c>
      <c r="B32" s="4"/>
      <c r="C32" s="4"/>
      <c r="D32" s="7"/>
      <c r="E32" s="4" t="str">
        <f>IF(I32,VLOOKUP(A32,Paramètre!$A$5:$B$20,2),"")</f>
        <v/>
      </c>
      <c r="G32" t="b">
        <f t="shared" si="1"/>
        <v>0</v>
      </c>
      <c r="H32" t="b">
        <f>AND(WEEKDAY($A32,2)&gt;5,ISERROR(MATCH($A32,Paramètre!$C$5:$C$36,0)))</f>
        <v>1</v>
      </c>
      <c r="I32" t="b">
        <f>NOT(ISERROR(MATCH($A32,Paramètre!$A$5:$A$20,0)))</f>
        <v>0</v>
      </c>
      <c r="J32" t="b">
        <f t="shared" si="2"/>
        <v>1</v>
      </c>
    </row>
    <row r="33" spans="1:10" ht="12.75" customHeight="1" x14ac:dyDescent="0.25">
      <c r="A33" s="36">
        <f t="shared" si="0"/>
        <v>44129</v>
      </c>
      <c r="B33" s="4"/>
      <c r="C33" s="4"/>
      <c r="D33" s="7"/>
      <c r="E33" s="4" t="str">
        <f>IF(I33,VLOOKUP(A33,Paramètre!$A$5:$B$20,2),"")</f>
        <v/>
      </c>
      <c r="G33" t="b">
        <f t="shared" si="1"/>
        <v>0</v>
      </c>
      <c r="H33" t="b">
        <f>AND(WEEKDAY($A33,2)&gt;5,ISERROR(MATCH($A33,Paramètre!$C$5:$C$36,0)))</f>
        <v>1</v>
      </c>
      <c r="I33" t="b">
        <f>NOT(ISERROR(MATCH($A33,Paramètre!$A$5:$A$20,0)))</f>
        <v>0</v>
      </c>
      <c r="J33" t="b">
        <f t="shared" si="2"/>
        <v>1</v>
      </c>
    </row>
    <row r="34" spans="1:10" ht="12.75" customHeight="1" x14ac:dyDescent="0.25">
      <c r="A34" s="36">
        <f t="shared" si="0"/>
        <v>44130</v>
      </c>
      <c r="B34" s="4"/>
      <c r="C34" s="4"/>
      <c r="D34" s="7"/>
      <c r="E34" s="4" t="str">
        <f>IF(I34,VLOOKUP(A34,Paramètre!$A$5:$B$20,2),"")</f>
        <v/>
      </c>
      <c r="G34" t="b">
        <f t="shared" si="1"/>
        <v>1</v>
      </c>
      <c r="H34" t="b">
        <f>AND(WEEKDAY($A34,2)&gt;5,ISERROR(MATCH($A34,Paramètre!$C$5:$C$36,0)))</f>
        <v>0</v>
      </c>
      <c r="I34" t="b">
        <f>NOT(ISERROR(MATCH($A34,Paramètre!$A$5:$A$20,0)))</f>
        <v>0</v>
      </c>
      <c r="J34" t="b">
        <f t="shared" si="2"/>
        <v>1</v>
      </c>
    </row>
    <row r="35" spans="1:10" ht="12.75" customHeight="1" x14ac:dyDescent="0.25">
      <c r="A35" s="36">
        <f t="shared" si="0"/>
        <v>44131</v>
      </c>
      <c r="B35" s="4"/>
      <c r="C35" s="4"/>
      <c r="D35" s="7"/>
      <c r="E35" s="4" t="str">
        <f>IF(I35,VLOOKUP(A35,Paramètre!$A$5:$B$20,2),"")</f>
        <v/>
      </c>
      <c r="G35" t="b">
        <f t="shared" si="1"/>
        <v>1</v>
      </c>
      <c r="H35" t="b">
        <f>AND(WEEKDAY($A35,2)&gt;5,ISERROR(MATCH($A35,Paramètre!$C$5:$C$36,0)))</f>
        <v>0</v>
      </c>
      <c r="I35" t="b">
        <f>NOT(ISERROR(MATCH($A35,Paramètre!$A$5:$A$20,0)))</f>
        <v>0</v>
      </c>
      <c r="J35" t="b">
        <f t="shared" si="2"/>
        <v>1</v>
      </c>
    </row>
    <row r="36" spans="1:10" ht="12.75" customHeight="1" x14ac:dyDescent="0.25">
      <c r="A36" s="36">
        <f t="shared" si="0"/>
        <v>44132</v>
      </c>
      <c r="B36" s="4"/>
      <c r="C36" s="4"/>
      <c r="D36" s="7"/>
      <c r="E36" s="4" t="str">
        <f>IF(I36,VLOOKUP(A36,Paramètre!$A$5:$B$20,2),"")</f>
        <v/>
      </c>
      <c r="G36" t="b">
        <f t="shared" si="1"/>
        <v>1</v>
      </c>
      <c r="H36" t="b">
        <f>AND(WEEKDAY($A36,2)&gt;5,ISERROR(MATCH($A36,Paramètre!$C$5:$C$36,0)))</f>
        <v>0</v>
      </c>
      <c r="I36" t="b">
        <f>NOT(ISERROR(MATCH($A36,Paramètre!$A$5:$A$20,0)))</f>
        <v>0</v>
      </c>
      <c r="J36" t="b">
        <f t="shared" si="2"/>
        <v>1</v>
      </c>
    </row>
    <row r="37" spans="1:10" ht="12.75" customHeight="1" x14ac:dyDescent="0.25">
      <c r="A37" s="36">
        <f t="shared" si="0"/>
        <v>44133</v>
      </c>
      <c r="B37" s="4"/>
      <c r="C37" s="4"/>
      <c r="D37" s="7"/>
      <c r="E37" s="4" t="str">
        <f>IF(I37,VLOOKUP(A37,Paramètre!$A$5:$B$20,2),"")</f>
        <v/>
      </c>
      <c r="G37" t="b">
        <f t="shared" si="1"/>
        <v>1</v>
      </c>
      <c r="H37" t="b">
        <f>AND(WEEKDAY($A37,2)&gt;5,ISERROR(MATCH($A37,Paramètre!$C$5:$C$36,0)))</f>
        <v>0</v>
      </c>
      <c r="I37" t="b">
        <f>NOT(ISERROR(MATCH($A37,Paramètre!$A$5:$A$20,0)))</f>
        <v>0</v>
      </c>
      <c r="J37" t="b">
        <f t="shared" si="2"/>
        <v>1</v>
      </c>
    </row>
    <row r="38" spans="1:10" ht="12.75" customHeight="1" x14ac:dyDescent="0.25">
      <c r="A38" s="36">
        <f t="shared" si="0"/>
        <v>44134</v>
      </c>
      <c r="B38" s="4"/>
      <c r="C38" s="4"/>
      <c r="D38" s="7"/>
      <c r="E38" s="4" t="str">
        <f>IF(I38,VLOOKUP(A38,Paramètre!$A$5:$B$20,2),"")</f>
        <v/>
      </c>
      <c r="G38" t="b">
        <f t="shared" si="1"/>
        <v>1</v>
      </c>
      <c r="H38" t="b">
        <f>AND(WEEKDAY($A38,2)&gt;5,ISERROR(MATCH($A38,Paramètre!$C$5:$C$36,0)))</f>
        <v>0</v>
      </c>
      <c r="I38" t="b">
        <f>NOT(ISERROR(MATCH($A38,Paramètre!$A$5:$A$20,0)))</f>
        <v>0</v>
      </c>
      <c r="J38" t="b">
        <f t="shared" si="2"/>
        <v>1</v>
      </c>
    </row>
    <row r="39" spans="1:10" ht="12.75" customHeight="1" x14ac:dyDescent="0.25">
      <c r="A39" s="36">
        <f t="shared" si="0"/>
        <v>44135</v>
      </c>
      <c r="B39" s="4"/>
      <c r="C39" s="4"/>
      <c r="D39" s="7"/>
      <c r="E39" s="4" t="str">
        <f>IF(I39,VLOOKUP(A39,Paramètre!$A$5:$B$20,2),"")</f>
        <v/>
      </c>
      <c r="G39" t="b">
        <f t="shared" si="1"/>
        <v>0</v>
      </c>
      <c r="H39" t="b">
        <f>AND(WEEKDAY($A39,2)&gt;5,ISERROR(MATCH($A39,Paramètre!$C$5:$C$36,0)))</f>
        <v>1</v>
      </c>
      <c r="I39" t="b">
        <f>NOT(ISERROR(MATCH($A39,Paramètre!$A$5:$A$20,0)))</f>
        <v>0</v>
      </c>
      <c r="J39" t="b">
        <f t="shared" si="2"/>
        <v>1</v>
      </c>
    </row>
    <row r="40" spans="1:10" ht="12.75" customHeight="1" x14ac:dyDescent="0.25">
      <c r="A40" s="52"/>
      <c r="B40" s="9"/>
      <c r="C40" s="9"/>
      <c r="D40" s="10"/>
      <c r="E40" s="10"/>
    </row>
    <row r="41" spans="1:10" x14ac:dyDescent="0.25">
      <c r="A41" s="11" t="s">
        <v>7</v>
      </c>
      <c r="B41" s="12"/>
      <c r="C41" s="49" t="str">
        <f>CONCATENATE(SUM(B9:B39),"/",COUNTIF(G9:G39,TRUE))</f>
        <v>0/22</v>
      </c>
      <c r="D41" s="50" t="str">
        <f>IF(SUM(C9:C39)=0,"",CONCATENATE(" et ",SUM(C9:C39)," heures supplémentaires "))</f>
        <v/>
      </c>
      <c r="E41" s="13"/>
    </row>
    <row r="42" spans="1:10" ht="12.75" customHeight="1" x14ac:dyDescent="0.25">
      <c r="A42" s="14"/>
      <c r="B42" s="15"/>
      <c r="C42" s="16"/>
      <c r="D42" s="14"/>
      <c r="E42" s="14"/>
    </row>
    <row r="43" spans="1:10" ht="12.75" customHeight="1" x14ac:dyDescent="0.25">
      <c r="A43" s="17" t="s">
        <v>8</v>
      </c>
      <c r="B43" s="18"/>
      <c r="C43" s="19"/>
      <c r="D43" s="17" t="s">
        <v>8</v>
      </c>
      <c r="E43" s="19"/>
    </row>
    <row r="44" spans="1:10" ht="12.75" customHeight="1" x14ac:dyDescent="0.25">
      <c r="A44" s="20" t="s">
        <v>9</v>
      </c>
      <c r="B44" s="21"/>
      <c r="C44" s="22"/>
      <c r="D44" s="20" t="s">
        <v>10</v>
      </c>
      <c r="E44" s="22"/>
    </row>
    <row r="45" spans="1:10" ht="12.75" customHeight="1" x14ac:dyDescent="0.25">
      <c r="A45" s="23"/>
      <c r="B45" s="24"/>
      <c r="C45" s="25"/>
      <c r="D45" s="23"/>
      <c r="E45" s="25"/>
    </row>
    <row r="46" spans="1:10" ht="12.75" customHeight="1" x14ac:dyDescent="0.25">
      <c r="A46" s="23"/>
      <c r="B46" s="24"/>
      <c r="C46" s="25"/>
      <c r="D46" s="23"/>
      <c r="E46" s="25"/>
    </row>
    <row r="47" spans="1:10" ht="12.75" customHeight="1" x14ac:dyDescent="0.25">
      <c r="A47" s="26"/>
      <c r="B47" s="27"/>
      <c r="C47" s="28"/>
      <c r="D47" s="26"/>
      <c r="E47" s="28"/>
    </row>
    <row r="48" spans="1:10" s="29" customFormat="1" x14ac:dyDescent="0.25">
      <c r="A48" s="15"/>
      <c r="B48" s="24"/>
      <c r="C48" s="24"/>
      <c r="D48" s="15"/>
      <c r="E48" s="24"/>
    </row>
    <row r="49" spans="1:5" s="29" customFormat="1" x14ac:dyDescent="0.25">
      <c r="A49" s="15"/>
      <c r="B49" s="24"/>
      <c r="C49" s="24"/>
      <c r="D49" s="15"/>
      <c r="E49" s="24"/>
    </row>
    <row r="50" spans="1:5" s="29" customFormat="1" x14ac:dyDescent="0.25">
      <c r="A50" s="15"/>
      <c r="B50" s="24"/>
      <c r="C50" s="24"/>
      <c r="D50" s="15"/>
      <c r="E50" s="24"/>
    </row>
    <row r="51" spans="1:5" x14ac:dyDescent="0.25">
      <c r="A51" s="1"/>
      <c r="B51" s="1"/>
      <c r="C51" s="1"/>
      <c r="D51" s="1"/>
      <c r="E51" s="1"/>
    </row>
  </sheetData>
  <mergeCells count="9">
    <mergeCell ref="A6:B6"/>
    <mergeCell ref="C6:E6"/>
    <mergeCell ref="A1:E1"/>
    <mergeCell ref="A3:B3"/>
    <mergeCell ref="C3:E3"/>
    <mergeCell ref="A4:B4"/>
    <mergeCell ref="C4:E4"/>
    <mergeCell ref="A5:B5"/>
    <mergeCell ref="C5:E5"/>
  </mergeCells>
  <conditionalFormatting sqref="A9:B39 D9:E39">
    <cfRule type="expression" dxfId="10" priority="4">
      <formula>NOT($G9)</formula>
    </cfRule>
  </conditionalFormatting>
  <conditionalFormatting sqref="A37:B39 D37:E39">
    <cfRule type="expression" dxfId="9" priority="3" stopIfTrue="1">
      <formula>NOT($J37)</formula>
    </cfRule>
  </conditionalFormatting>
  <conditionalFormatting sqref="C9:C39">
    <cfRule type="expression" dxfId="8" priority="2">
      <formula>NOT($G9)</formula>
    </cfRule>
  </conditionalFormatting>
  <conditionalFormatting sqref="C37:C39">
    <cfRule type="expression" dxfId="7" priority="1" stopIfTrue="1">
      <formula>NOT($J37)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topLeftCell="A26" workbookViewId="0">
      <selection activeCell="A41" sqref="A41:XFD41"/>
    </sheetView>
  </sheetViews>
  <sheetFormatPr baseColWidth="10" defaultRowHeight="15" x14ac:dyDescent="0.25"/>
  <cols>
    <col min="1" max="1" width="13.140625" customWidth="1"/>
    <col min="4" max="4" width="17" customWidth="1"/>
    <col min="5" max="5" width="19.28515625" customWidth="1"/>
    <col min="6" max="6" width="13.140625" customWidth="1"/>
    <col min="7" max="10" width="13.140625" hidden="1" customWidth="1"/>
    <col min="11" max="11" width="13.140625" customWidth="1"/>
  </cols>
  <sheetData>
    <row r="1" spans="1:10" ht="15.75" x14ac:dyDescent="0.25">
      <c r="A1" s="55" t="str">
        <f>Octobre!A1</f>
        <v xml:space="preserve">Compte Rendu d'Activité </v>
      </c>
      <c r="B1" s="55"/>
      <c r="C1" s="55"/>
      <c r="D1" s="55"/>
      <c r="E1" s="55"/>
    </row>
    <row r="2" spans="1:10" x14ac:dyDescent="0.25">
      <c r="A2" s="43">
        <f>Paramètre!B1</f>
        <v>2020</v>
      </c>
      <c r="B2" s="43">
        <v>11</v>
      </c>
      <c r="C2" s="1"/>
      <c r="D2" s="1"/>
      <c r="E2" s="1"/>
    </row>
    <row r="3" spans="1:10" ht="12.75" customHeight="1" x14ac:dyDescent="0.25">
      <c r="A3" s="56" t="s">
        <v>0</v>
      </c>
      <c r="B3" s="56"/>
      <c r="C3" s="60">
        <f>Octobre!C3</f>
        <v>0</v>
      </c>
      <c r="D3" s="61"/>
      <c r="E3" s="62"/>
    </row>
    <row r="4" spans="1:10" ht="12.75" customHeight="1" x14ac:dyDescent="0.25">
      <c r="A4" s="56" t="s">
        <v>1</v>
      </c>
      <c r="B4" s="56"/>
      <c r="C4" s="60">
        <f>Octobre!C4</f>
        <v>0</v>
      </c>
      <c r="D4" s="61"/>
      <c r="E4" s="62"/>
    </row>
    <row r="5" spans="1:10" ht="12.75" customHeight="1" x14ac:dyDescent="0.25">
      <c r="A5" s="56" t="s">
        <v>2</v>
      </c>
      <c r="B5" s="56"/>
      <c r="C5" s="60">
        <f>Octobre!C5</f>
        <v>0</v>
      </c>
      <c r="D5" s="61"/>
      <c r="E5" s="62"/>
    </row>
    <row r="6" spans="1:10" ht="12.75" customHeight="1" x14ac:dyDescent="0.25">
      <c r="A6" s="56" t="s">
        <v>3</v>
      </c>
      <c r="B6" s="56"/>
      <c r="C6" s="57">
        <f>DATE($A$2,$B$2,1)</f>
        <v>44136</v>
      </c>
      <c r="D6" s="58"/>
      <c r="E6" s="59"/>
    </row>
    <row r="7" spans="1:10" ht="12.75" customHeight="1" x14ac:dyDescent="0.25">
      <c r="A7" s="39"/>
      <c r="B7" s="39"/>
      <c r="C7" s="40"/>
      <c r="D7" s="41"/>
      <c r="E7" s="42"/>
    </row>
    <row r="8" spans="1:10" ht="22.5" customHeight="1" x14ac:dyDescent="0.25">
      <c r="A8" s="2" t="s">
        <v>4</v>
      </c>
      <c r="B8" s="2" t="s">
        <v>5</v>
      </c>
      <c r="C8" s="3" t="s">
        <v>29</v>
      </c>
      <c r="D8" s="3" t="s">
        <v>11</v>
      </c>
      <c r="E8" s="2" t="s">
        <v>6</v>
      </c>
      <c r="G8" t="s">
        <v>27</v>
      </c>
      <c r="H8" t="s">
        <v>30</v>
      </c>
      <c r="I8" t="s">
        <v>31</v>
      </c>
      <c r="J8" t="s">
        <v>26</v>
      </c>
    </row>
    <row r="9" spans="1:10" ht="12.75" customHeight="1" x14ac:dyDescent="0.25">
      <c r="A9" s="36">
        <f>DATE($A$2,$B$2,ROW()-8)</f>
        <v>44136</v>
      </c>
      <c r="B9" s="30"/>
      <c r="C9" s="30"/>
      <c r="D9" s="31"/>
      <c r="E9" s="4" t="str">
        <f>IF(I9,VLOOKUP(A9,Paramètre!$A$5:$B$20,2),"")</f>
        <v>La Toussaint</v>
      </c>
      <c r="G9" t="b">
        <f>AND(NOT(OR(H9,I9)),J9)</f>
        <v>0</v>
      </c>
      <c r="H9" t="b">
        <f>AND(WEEKDAY($A9,2)&gt;5,ISERROR(MATCH($A9,Paramètre!$C$5:$C$36,0)))</f>
        <v>1</v>
      </c>
      <c r="I9" t="b">
        <f>NOT(ISERROR(MATCH($A9,Paramètre!$A$5:$A$20,0)))</f>
        <v>1</v>
      </c>
      <c r="J9" t="b">
        <f>(MONTH(A9)=MONTH($C$6))</f>
        <v>1</v>
      </c>
    </row>
    <row r="10" spans="1:10" ht="12.75" customHeight="1" x14ac:dyDescent="0.25">
      <c r="A10" s="36">
        <f t="shared" ref="A10:A39" si="0">DATE($A$2,$B$2,ROW()-8)</f>
        <v>44137</v>
      </c>
      <c r="B10" s="4"/>
      <c r="C10" s="4"/>
      <c r="D10" s="5"/>
      <c r="E10" s="4" t="str">
        <f>IF(I10,VLOOKUP(A10,Paramètre!$A$5:$B$20,2),"")</f>
        <v/>
      </c>
      <c r="G10" t="b">
        <f t="shared" ref="G10:G39" si="1">AND(NOT(OR(H10,I10)),J10)</f>
        <v>1</v>
      </c>
      <c r="H10" t="b">
        <f>AND(WEEKDAY($A10,2)&gt;5,ISERROR(MATCH($A10,Paramètre!$C$5:$C$36,0)))</f>
        <v>0</v>
      </c>
      <c r="I10" t="b">
        <f>NOT(ISERROR(MATCH($A10,Paramètre!$A$5:$A$20,0)))</f>
        <v>0</v>
      </c>
      <c r="J10" t="b">
        <f t="shared" ref="J10:J39" si="2">(MONTH(A10)=MONTH($C$6))</f>
        <v>1</v>
      </c>
    </row>
    <row r="11" spans="1:10" ht="12.75" customHeight="1" x14ac:dyDescent="0.25">
      <c r="A11" s="36">
        <f t="shared" si="0"/>
        <v>44138</v>
      </c>
      <c r="B11" s="4"/>
      <c r="C11" s="4"/>
      <c r="D11" s="5"/>
      <c r="E11" s="4" t="str">
        <f>IF(I11,VLOOKUP(A11,Paramètre!$A$5:$B$20,2),"")</f>
        <v/>
      </c>
      <c r="G11" t="b">
        <f t="shared" si="1"/>
        <v>1</v>
      </c>
      <c r="H11" t="b">
        <f>AND(WEEKDAY($A11,2)&gt;5,ISERROR(MATCH($A11,Paramètre!$C$5:$C$36,0)))</f>
        <v>0</v>
      </c>
      <c r="I11" t="b">
        <f>NOT(ISERROR(MATCH($A11,Paramètre!$A$5:$A$20,0)))</f>
        <v>0</v>
      </c>
      <c r="J11" t="b">
        <f t="shared" si="2"/>
        <v>1</v>
      </c>
    </row>
    <row r="12" spans="1:10" ht="12.75" customHeight="1" x14ac:dyDescent="0.25">
      <c r="A12" s="36">
        <f t="shared" si="0"/>
        <v>44139</v>
      </c>
      <c r="B12" s="4"/>
      <c r="C12" s="4"/>
      <c r="D12" s="7"/>
      <c r="E12" s="4" t="str">
        <f>IF(I12,VLOOKUP(A12,Paramètre!$A$5:$B$20,2),"")</f>
        <v/>
      </c>
      <c r="G12" t="b">
        <f t="shared" si="1"/>
        <v>1</v>
      </c>
      <c r="H12" t="b">
        <f>AND(WEEKDAY($A12,2)&gt;5,ISERROR(MATCH($A12,Paramètre!$C$5:$C$36,0)))</f>
        <v>0</v>
      </c>
      <c r="I12" t="b">
        <f>NOT(ISERROR(MATCH($A12,Paramètre!$A$5:$A$20,0)))</f>
        <v>0</v>
      </c>
      <c r="J12" t="b">
        <f t="shared" si="2"/>
        <v>1</v>
      </c>
    </row>
    <row r="13" spans="1:10" ht="12.75" customHeight="1" x14ac:dyDescent="0.25">
      <c r="A13" s="36">
        <f t="shared" si="0"/>
        <v>44140</v>
      </c>
      <c r="B13" s="4"/>
      <c r="C13" s="4"/>
      <c r="D13" s="7"/>
      <c r="E13" s="4" t="str">
        <f>IF(I13,VLOOKUP(A13,Paramètre!$A$5:$B$20,2),"")</f>
        <v/>
      </c>
      <c r="G13" t="b">
        <f t="shared" si="1"/>
        <v>1</v>
      </c>
      <c r="H13" t="b">
        <f>AND(WEEKDAY($A13,2)&gt;5,ISERROR(MATCH($A13,Paramètre!$C$5:$C$36,0)))</f>
        <v>0</v>
      </c>
      <c r="I13" t="b">
        <f>NOT(ISERROR(MATCH($A13,Paramètre!$A$5:$A$20,0)))</f>
        <v>0</v>
      </c>
      <c r="J13" t="b">
        <f t="shared" si="2"/>
        <v>1</v>
      </c>
    </row>
    <row r="14" spans="1:10" ht="12.75" customHeight="1" x14ac:dyDescent="0.25">
      <c r="A14" s="36">
        <f t="shared" si="0"/>
        <v>44141</v>
      </c>
      <c r="B14" s="4"/>
      <c r="C14" s="4"/>
      <c r="D14" s="7"/>
      <c r="E14" s="4" t="str">
        <f>IF(I14,VLOOKUP(A14,Paramètre!$A$5:$B$20,2),"")</f>
        <v/>
      </c>
      <c r="G14" t="b">
        <f t="shared" si="1"/>
        <v>1</v>
      </c>
      <c r="H14" t="b">
        <f>AND(WEEKDAY($A14,2)&gt;5,ISERROR(MATCH($A14,Paramètre!$C$5:$C$36,0)))</f>
        <v>0</v>
      </c>
      <c r="I14" t="b">
        <f>NOT(ISERROR(MATCH($A14,Paramètre!$A$5:$A$20,0)))</f>
        <v>0</v>
      </c>
      <c r="J14" t="b">
        <f t="shared" si="2"/>
        <v>1</v>
      </c>
    </row>
    <row r="15" spans="1:10" ht="12.75" customHeight="1" x14ac:dyDescent="0.25">
      <c r="A15" s="36">
        <f t="shared" si="0"/>
        <v>44142</v>
      </c>
      <c r="B15" s="4"/>
      <c r="C15" s="4"/>
      <c r="D15" s="7"/>
      <c r="E15" s="4" t="str">
        <f>IF(I15,VLOOKUP(A15,Paramètre!$A$5:$B$20,2),"")</f>
        <v/>
      </c>
      <c r="G15" t="b">
        <f t="shared" si="1"/>
        <v>0</v>
      </c>
      <c r="H15" t="b">
        <f>AND(WEEKDAY($A15,2)&gt;5,ISERROR(MATCH($A15,Paramètre!$C$5:$C$36,0)))</f>
        <v>1</v>
      </c>
      <c r="I15" t="b">
        <f>NOT(ISERROR(MATCH($A15,Paramètre!$A$5:$A$20,0)))</f>
        <v>0</v>
      </c>
      <c r="J15" t="b">
        <f t="shared" si="2"/>
        <v>1</v>
      </c>
    </row>
    <row r="16" spans="1:10" ht="12.75" customHeight="1" x14ac:dyDescent="0.25">
      <c r="A16" s="36">
        <f t="shared" si="0"/>
        <v>44143</v>
      </c>
      <c r="B16" s="4"/>
      <c r="C16" s="4"/>
      <c r="D16" s="7"/>
      <c r="E16" s="4" t="str">
        <f>IF(I16,VLOOKUP(A16,Paramètre!$A$5:$B$20,2),"")</f>
        <v/>
      </c>
      <c r="G16" t="b">
        <f t="shared" si="1"/>
        <v>0</v>
      </c>
      <c r="H16" t="b">
        <f>AND(WEEKDAY($A16,2)&gt;5,ISERROR(MATCH($A16,Paramètre!$C$5:$C$36,0)))</f>
        <v>1</v>
      </c>
      <c r="I16" t="b">
        <f>NOT(ISERROR(MATCH($A16,Paramètre!$A$5:$A$20,0)))</f>
        <v>0</v>
      </c>
      <c r="J16" t="b">
        <f t="shared" si="2"/>
        <v>1</v>
      </c>
    </row>
    <row r="17" spans="1:10" ht="12.75" customHeight="1" x14ac:dyDescent="0.25">
      <c r="A17" s="36">
        <f t="shared" si="0"/>
        <v>44144</v>
      </c>
      <c r="B17" s="4"/>
      <c r="C17" s="4"/>
      <c r="D17" s="7"/>
      <c r="E17" s="4" t="str">
        <f>IF(I17,VLOOKUP(A17,Paramètre!$A$5:$B$20,2),"")</f>
        <v/>
      </c>
      <c r="G17" t="b">
        <f t="shared" si="1"/>
        <v>1</v>
      </c>
      <c r="H17" t="b">
        <f>AND(WEEKDAY($A17,2)&gt;5,ISERROR(MATCH($A17,Paramètre!$C$5:$C$36,0)))</f>
        <v>0</v>
      </c>
      <c r="I17" t="b">
        <f>NOT(ISERROR(MATCH($A17,Paramètre!$A$5:$A$20,0)))</f>
        <v>0</v>
      </c>
      <c r="J17" t="b">
        <f t="shared" si="2"/>
        <v>1</v>
      </c>
    </row>
    <row r="18" spans="1:10" ht="12.75" customHeight="1" x14ac:dyDescent="0.25">
      <c r="A18" s="36">
        <f t="shared" si="0"/>
        <v>44145</v>
      </c>
      <c r="B18" s="4"/>
      <c r="C18" s="4"/>
      <c r="D18" s="7"/>
      <c r="E18" s="4" t="str">
        <f>IF(I18,VLOOKUP(A18,Paramètre!$A$5:$B$20,2),"")</f>
        <v/>
      </c>
      <c r="G18" t="b">
        <f t="shared" si="1"/>
        <v>1</v>
      </c>
      <c r="H18" t="b">
        <f>AND(WEEKDAY($A18,2)&gt;5,ISERROR(MATCH($A18,Paramètre!$C$5:$C$36,0)))</f>
        <v>0</v>
      </c>
      <c r="I18" t="b">
        <f>NOT(ISERROR(MATCH($A18,Paramètre!$A$5:$A$20,0)))</f>
        <v>0</v>
      </c>
      <c r="J18" t="b">
        <f t="shared" si="2"/>
        <v>1</v>
      </c>
    </row>
    <row r="19" spans="1:10" ht="12.75" customHeight="1" x14ac:dyDescent="0.25">
      <c r="A19" s="36">
        <f t="shared" si="0"/>
        <v>44146</v>
      </c>
      <c r="B19" s="4"/>
      <c r="C19" s="4"/>
      <c r="D19" s="7"/>
      <c r="E19" s="4" t="str">
        <f>IF(I19,VLOOKUP(A19,Paramètre!$A$5:$B$20,2),"")</f>
        <v>Armistice</v>
      </c>
      <c r="G19" t="b">
        <f t="shared" si="1"/>
        <v>0</v>
      </c>
      <c r="H19" t="b">
        <f>AND(WEEKDAY($A19,2)&gt;5,ISERROR(MATCH($A19,Paramètre!$C$5:$C$36,0)))</f>
        <v>0</v>
      </c>
      <c r="I19" t="b">
        <f>NOT(ISERROR(MATCH($A19,Paramètre!$A$5:$A$20,0)))</f>
        <v>1</v>
      </c>
      <c r="J19" t="b">
        <f t="shared" si="2"/>
        <v>1</v>
      </c>
    </row>
    <row r="20" spans="1:10" ht="12.75" customHeight="1" x14ac:dyDescent="0.25">
      <c r="A20" s="36">
        <f t="shared" si="0"/>
        <v>44147</v>
      </c>
      <c r="B20" s="4"/>
      <c r="C20" s="4"/>
      <c r="D20" s="7"/>
      <c r="E20" s="4" t="str">
        <f>IF(I20,VLOOKUP(A20,Paramètre!$A$5:$B$20,2),"")</f>
        <v/>
      </c>
      <c r="G20" t="b">
        <f t="shared" si="1"/>
        <v>1</v>
      </c>
      <c r="H20" t="b">
        <f>AND(WEEKDAY($A20,2)&gt;5,ISERROR(MATCH($A20,Paramètre!$C$5:$C$36,0)))</f>
        <v>0</v>
      </c>
      <c r="I20" t="b">
        <f>NOT(ISERROR(MATCH($A20,Paramètre!$A$5:$A$20,0)))</f>
        <v>0</v>
      </c>
      <c r="J20" t="b">
        <f t="shared" si="2"/>
        <v>1</v>
      </c>
    </row>
    <row r="21" spans="1:10" ht="12.75" customHeight="1" x14ac:dyDescent="0.25">
      <c r="A21" s="36">
        <f t="shared" si="0"/>
        <v>44148</v>
      </c>
      <c r="B21" s="4"/>
      <c r="C21" s="4"/>
      <c r="D21" s="7"/>
      <c r="E21" s="4" t="str">
        <f>IF(I21,VLOOKUP(A21,Paramètre!$A$5:$B$20,2),"")</f>
        <v/>
      </c>
      <c r="G21" t="b">
        <f t="shared" si="1"/>
        <v>1</v>
      </c>
      <c r="H21" t="b">
        <f>AND(WEEKDAY($A21,2)&gt;5,ISERROR(MATCH($A21,Paramètre!$C$5:$C$36,0)))</f>
        <v>0</v>
      </c>
      <c r="I21" t="b">
        <f>NOT(ISERROR(MATCH($A21,Paramètre!$A$5:$A$20,0)))</f>
        <v>0</v>
      </c>
      <c r="J21" t="b">
        <f t="shared" si="2"/>
        <v>1</v>
      </c>
    </row>
    <row r="22" spans="1:10" ht="12.75" customHeight="1" x14ac:dyDescent="0.25">
      <c r="A22" s="36">
        <f t="shared" si="0"/>
        <v>44149</v>
      </c>
      <c r="B22" s="4"/>
      <c r="C22" s="4"/>
      <c r="D22" s="7"/>
      <c r="E22" s="4" t="str">
        <f>IF(I22,VLOOKUP(A22,Paramètre!$A$5:$B$20,2),"")</f>
        <v/>
      </c>
      <c r="G22" t="b">
        <f t="shared" si="1"/>
        <v>0</v>
      </c>
      <c r="H22" t="b">
        <f>AND(WEEKDAY($A22,2)&gt;5,ISERROR(MATCH($A22,Paramètre!$C$5:$C$36,0)))</f>
        <v>1</v>
      </c>
      <c r="I22" t="b">
        <f>NOT(ISERROR(MATCH($A22,Paramètre!$A$5:$A$20,0)))</f>
        <v>0</v>
      </c>
      <c r="J22" t="b">
        <f t="shared" si="2"/>
        <v>1</v>
      </c>
    </row>
    <row r="23" spans="1:10" ht="12.75" customHeight="1" x14ac:dyDescent="0.25">
      <c r="A23" s="36">
        <f t="shared" si="0"/>
        <v>44150</v>
      </c>
      <c r="B23" s="4"/>
      <c r="C23" s="4"/>
      <c r="D23" s="7"/>
      <c r="E23" s="4" t="str">
        <f>IF(I23,VLOOKUP(A23,Paramètre!$A$5:$B$20,2),"")</f>
        <v/>
      </c>
      <c r="G23" t="b">
        <f t="shared" si="1"/>
        <v>0</v>
      </c>
      <c r="H23" t="b">
        <f>AND(WEEKDAY($A23,2)&gt;5,ISERROR(MATCH($A23,Paramètre!$C$5:$C$36,0)))</f>
        <v>1</v>
      </c>
      <c r="I23" t="b">
        <f>NOT(ISERROR(MATCH($A23,Paramètre!$A$5:$A$20,0)))</f>
        <v>0</v>
      </c>
      <c r="J23" t="b">
        <f t="shared" si="2"/>
        <v>1</v>
      </c>
    </row>
    <row r="24" spans="1:10" ht="12.75" customHeight="1" x14ac:dyDescent="0.25">
      <c r="A24" s="36">
        <f t="shared" si="0"/>
        <v>44151</v>
      </c>
      <c r="B24" s="4"/>
      <c r="C24" s="4"/>
      <c r="D24" s="7"/>
      <c r="E24" s="4" t="str">
        <f>IF(I24,VLOOKUP(A24,Paramètre!$A$5:$B$20,2),"")</f>
        <v/>
      </c>
      <c r="G24" t="b">
        <f t="shared" si="1"/>
        <v>1</v>
      </c>
      <c r="H24" t="b">
        <f>AND(WEEKDAY($A24,2)&gt;5,ISERROR(MATCH($A24,Paramètre!$C$5:$C$36,0)))</f>
        <v>0</v>
      </c>
      <c r="I24" t="b">
        <f>NOT(ISERROR(MATCH($A24,Paramètre!$A$5:$A$20,0)))</f>
        <v>0</v>
      </c>
      <c r="J24" t="b">
        <f t="shared" si="2"/>
        <v>1</v>
      </c>
    </row>
    <row r="25" spans="1:10" ht="12.75" customHeight="1" x14ac:dyDescent="0.25">
      <c r="A25" s="36">
        <f t="shared" si="0"/>
        <v>44152</v>
      </c>
      <c r="B25" s="4"/>
      <c r="C25" s="4"/>
      <c r="D25" s="7"/>
      <c r="E25" s="4" t="str">
        <f>IF(I25,VLOOKUP(A25,Paramètre!$A$5:$B$20,2),"")</f>
        <v/>
      </c>
      <c r="G25" t="b">
        <f t="shared" si="1"/>
        <v>1</v>
      </c>
      <c r="H25" t="b">
        <f>AND(WEEKDAY($A25,2)&gt;5,ISERROR(MATCH($A25,Paramètre!$C$5:$C$36,0)))</f>
        <v>0</v>
      </c>
      <c r="I25" t="b">
        <f>NOT(ISERROR(MATCH($A25,Paramètre!$A$5:$A$20,0)))</f>
        <v>0</v>
      </c>
      <c r="J25" t="b">
        <f t="shared" si="2"/>
        <v>1</v>
      </c>
    </row>
    <row r="26" spans="1:10" ht="12.75" customHeight="1" x14ac:dyDescent="0.25">
      <c r="A26" s="36">
        <f t="shared" si="0"/>
        <v>44153</v>
      </c>
      <c r="B26" s="4"/>
      <c r="C26" s="4"/>
      <c r="D26" s="7"/>
      <c r="E26" s="4" t="str">
        <f>IF(I26,VLOOKUP(A26,Paramètre!$A$5:$B$20,2),"")</f>
        <v/>
      </c>
      <c r="G26" t="b">
        <f t="shared" si="1"/>
        <v>1</v>
      </c>
      <c r="H26" t="b">
        <f>AND(WEEKDAY($A26,2)&gt;5,ISERROR(MATCH($A26,Paramètre!$C$5:$C$36,0)))</f>
        <v>0</v>
      </c>
      <c r="I26" t="b">
        <f>NOT(ISERROR(MATCH($A26,Paramètre!$A$5:$A$20,0)))</f>
        <v>0</v>
      </c>
      <c r="J26" t="b">
        <f t="shared" si="2"/>
        <v>1</v>
      </c>
    </row>
    <row r="27" spans="1:10" ht="12.75" customHeight="1" x14ac:dyDescent="0.25">
      <c r="A27" s="36">
        <f t="shared" si="0"/>
        <v>44154</v>
      </c>
      <c r="B27" s="4"/>
      <c r="C27" s="4"/>
      <c r="D27" s="7"/>
      <c r="E27" s="4" t="str">
        <f>IF(I27,VLOOKUP(A27,Paramètre!$A$5:$B$20,2),"")</f>
        <v/>
      </c>
      <c r="G27" t="b">
        <f t="shared" si="1"/>
        <v>1</v>
      </c>
      <c r="H27" t="b">
        <f>AND(WEEKDAY($A27,2)&gt;5,ISERROR(MATCH($A27,Paramètre!$C$5:$C$36,0)))</f>
        <v>0</v>
      </c>
      <c r="I27" t="b">
        <f>NOT(ISERROR(MATCH($A27,Paramètre!$A$5:$A$20,0)))</f>
        <v>0</v>
      </c>
      <c r="J27" t="b">
        <f t="shared" si="2"/>
        <v>1</v>
      </c>
    </row>
    <row r="28" spans="1:10" ht="12.75" customHeight="1" x14ac:dyDescent="0.25">
      <c r="A28" s="36">
        <f t="shared" si="0"/>
        <v>44155</v>
      </c>
      <c r="B28" s="4"/>
      <c r="C28" s="4"/>
      <c r="D28" s="7"/>
      <c r="E28" s="4" t="str">
        <f>IF(I28,VLOOKUP(A28,Paramètre!$A$5:$B$20,2),"")</f>
        <v/>
      </c>
      <c r="G28" t="b">
        <f t="shared" si="1"/>
        <v>1</v>
      </c>
      <c r="H28" t="b">
        <f>AND(WEEKDAY($A28,2)&gt;5,ISERROR(MATCH($A28,Paramètre!$C$5:$C$36,0)))</f>
        <v>0</v>
      </c>
      <c r="I28" t="b">
        <f>NOT(ISERROR(MATCH($A28,Paramètre!$A$5:$A$20,0)))</f>
        <v>0</v>
      </c>
      <c r="J28" t="b">
        <f t="shared" si="2"/>
        <v>1</v>
      </c>
    </row>
    <row r="29" spans="1:10" ht="12.75" customHeight="1" x14ac:dyDescent="0.25">
      <c r="A29" s="36">
        <f t="shared" si="0"/>
        <v>44156</v>
      </c>
      <c r="B29" s="4"/>
      <c r="C29" s="4"/>
      <c r="D29" s="7"/>
      <c r="E29" s="4" t="str">
        <f>IF(I29,VLOOKUP(A29,Paramètre!$A$5:$B$20,2),"")</f>
        <v/>
      </c>
      <c r="G29" t="b">
        <f t="shared" si="1"/>
        <v>0</v>
      </c>
      <c r="H29" t="b">
        <f>AND(WEEKDAY($A29,2)&gt;5,ISERROR(MATCH($A29,Paramètre!$C$5:$C$36,0)))</f>
        <v>1</v>
      </c>
      <c r="I29" t="b">
        <f>NOT(ISERROR(MATCH($A29,Paramètre!$A$5:$A$20,0)))</f>
        <v>0</v>
      </c>
      <c r="J29" t="b">
        <f t="shared" si="2"/>
        <v>1</v>
      </c>
    </row>
    <row r="30" spans="1:10" ht="12.75" customHeight="1" x14ac:dyDescent="0.25">
      <c r="A30" s="36">
        <f t="shared" si="0"/>
        <v>44157</v>
      </c>
      <c r="B30" s="4"/>
      <c r="C30" s="4"/>
      <c r="D30" s="7"/>
      <c r="E30" s="4" t="str">
        <f>IF(I30,VLOOKUP(A30,Paramètre!$A$5:$B$20,2),"")</f>
        <v/>
      </c>
      <c r="G30" t="b">
        <f t="shared" si="1"/>
        <v>0</v>
      </c>
      <c r="H30" t="b">
        <f>AND(WEEKDAY($A30,2)&gt;5,ISERROR(MATCH($A30,Paramètre!$C$5:$C$36,0)))</f>
        <v>1</v>
      </c>
      <c r="I30" t="b">
        <f>NOT(ISERROR(MATCH($A30,Paramètre!$A$5:$A$20,0)))</f>
        <v>0</v>
      </c>
      <c r="J30" t="b">
        <f t="shared" si="2"/>
        <v>1</v>
      </c>
    </row>
    <row r="31" spans="1:10" ht="12.75" customHeight="1" x14ac:dyDescent="0.25">
      <c r="A31" s="36">
        <f t="shared" si="0"/>
        <v>44158</v>
      </c>
      <c r="B31" s="4"/>
      <c r="C31" s="4"/>
      <c r="D31" s="7"/>
      <c r="E31" s="4" t="str">
        <f>IF(I31,VLOOKUP(A31,Paramètre!$A$5:$B$20,2),"")</f>
        <v/>
      </c>
      <c r="G31" t="b">
        <f t="shared" si="1"/>
        <v>1</v>
      </c>
      <c r="H31" t="b">
        <f>AND(WEEKDAY($A31,2)&gt;5,ISERROR(MATCH($A31,Paramètre!$C$5:$C$36,0)))</f>
        <v>0</v>
      </c>
      <c r="I31" t="b">
        <f>NOT(ISERROR(MATCH($A31,Paramètre!$A$5:$A$20,0)))</f>
        <v>0</v>
      </c>
      <c r="J31" t="b">
        <f t="shared" si="2"/>
        <v>1</v>
      </c>
    </row>
    <row r="32" spans="1:10" ht="12.75" customHeight="1" x14ac:dyDescent="0.25">
      <c r="A32" s="36">
        <f t="shared" si="0"/>
        <v>44159</v>
      </c>
      <c r="B32" s="4"/>
      <c r="C32" s="4"/>
      <c r="D32" s="7"/>
      <c r="E32" s="4" t="str">
        <f>IF(I32,VLOOKUP(A32,Paramètre!$A$5:$B$20,2),"")</f>
        <v/>
      </c>
      <c r="G32" t="b">
        <f t="shared" si="1"/>
        <v>1</v>
      </c>
      <c r="H32" t="b">
        <f>AND(WEEKDAY($A32,2)&gt;5,ISERROR(MATCH($A32,Paramètre!$C$5:$C$36,0)))</f>
        <v>0</v>
      </c>
      <c r="I32" t="b">
        <f>NOT(ISERROR(MATCH($A32,Paramètre!$A$5:$A$20,0)))</f>
        <v>0</v>
      </c>
      <c r="J32" t="b">
        <f t="shared" si="2"/>
        <v>1</v>
      </c>
    </row>
    <row r="33" spans="1:10" ht="12.75" customHeight="1" x14ac:dyDescent="0.25">
      <c r="A33" s="36">
        <f t="shared" si="0"/>
        <v>44160</v>
      </c>
      <c r="B33" s="4"/>
      <c r="C33" s="4"/>
      <c r="D33" s="7"/>
      <c r="E33" s="4" t="str">
        <f>IF(I33,VLOOKUP(A33,Paramètre!$A$5:$B$20,2),"")</f>
        <v/>
      </c>
      <c r="G33" t="b">
        <f t="shared" si="1"/>
        <v>1</v>
      </c>
      <c r="H33" t="b">
        <f>AND(WEEKDAY($A33,2)&gt;5,ISERROR(MATCH($A33,Paramètre!$C$5:$C$36,0)))</f>
        <v>0</v>
      </c>
      <c r="I33" t="b">
        <f>NOT(ISERROR(MATCH($A33,Paramètre!$A$5:$A$20,0)))</f>
        <v>0</v>
      </c>
      <c r="J33" t="b">
        <f t="shared" si="2"/>
        <v>1</v>
      </c>
    </row>
    <row r="34" spans="1:10" ht="12.75" customHeight="1" x14ac:dyDescent="0.25">
      <c r="A34" s="36">
        <f t="shared" si="0"/>
        <v>44161</v>
      </c>
      <c r="B34" s="4"/>
      <c r="C34" s="4"/>
      <c r="D34" s="7"/>
      <c r="E34" s="4" t="str">
        <f>IF(I34,VLOOKUP(A34,Paramètre!$A$5:$B$20,2),"")</f>
        <v/>
      </c>
      <c r="G34" t="b">
        <f t="shared" si="1"/>
        <v>1</v>
      </c>
      <c r="H34" t="b">
        <f>AND(WEEKDAY($A34,2)&gt;5,ISERROR(MATCH($A34,Paramètre!$C$5:$C$36,0)))</f>
        <v>0</v>
      </c>
      <c r="I34" t="b">
        <f>NOT(ISERROR(MATCH($A34,Paramètre!$A$5:$A$20,0)))</f>
        <v>0</v>
      </c>
      <c r="J34" t="b">
        <f t="shared" si="2"/>
        <v>1</v>
      </c>
    </row>
    <row r="35" spans="1:10" ht="12.75" customHeight="1" x14ac:dyDescent="0.25">
      <c r="A35" s="36">
        <f t="shared" si="0"/>
        <v>44162</v>
      </c>
      <c r="B35" s="4"/>
      <c r="C35" s="4"/>
      <c r="D35" s="7"/>
      <c r="E35" s="4" t="str">
        <f>IF(I35,VLOOKUP(A35,Paramètre!$A$5:$B$20,2),"")</f>
        <v/>
      </c>
      <c r="G35" t="b">
        <f t="shared" si="1"/>
        <v>1</v>
      </c>
      <c r="H35" t="b">
        <f>AND(WEEKDAY($A35,2)&gt;5,ISERROR(MATCH($A35,Paramètre!$C$5:$C$36,0)))</f>
        <v>0</v>
      </c>
      <c r="I35" t="b">
        <f>NOT(ISERROR(MATCH($A35,Paramètre!$A$5:$A$20,0)))</f>
        <v>0</v>
      </c>
      <c r="J35" t="b">
        <f t="shared" si="2"/>
        <v>1</v>
      </c>
    </row>
    <row r="36" spans="1:10" ht="12.75" customHeight="1" x14ac:dyDescent="0.25">
      <c r="A36" s="36">
        <f t="shared" si="0"/>
        <v>44163</v>
      </c>
      <c r="B36" s="4"/>
      <c r="C36" s="4"/>
      <c r="D36" s="7"/>
      <c r="E36" s="4" t="str">
        <f>IF(I36,VLOOKUP(A36,Paramètre!$A$5:$B$20,2),"")</f>
        <v/>
      </c>
      <c r="G36" t="b">
        <f t="shared" si="1"/>
        <v>0</v>
      </c>
      <c r="H36" t="b">
        <f>AND(WEEKDAY($A36,2)&gt;5,ISERROR(MATCH($A36,Paramètre!$C$5:$C$36,0)))</f>
        <v>1</v>
      </c>
      <c r="I36" t="b">
        <f>NOT(ISERROR(MATCH($A36,Paramètre!$A$5:$A$20,0)))</f>
        <v>0</v>
      </c>
      <c r="J36" t="b">
        <f t="shared" si="2"/>
        <v>1</v>
      </c>
    </row>
    <row r="37" spans="1:10" ht="12.75" customHeight="1" x14ac:dyDescent="0.25">
      <c r="A37" s="36">
        <f t="shared" si="0"/>
        <v>44164</v>
      </c>
      <c r="B37" s="4"/>
      <c r="C37" s="4"/>
      <c r="D37" s="7"/>
      <c r="E37" s="4" t="str">
        <f>IF(I37,VLOOKUP(A37,Paramètre!$A$5:$B$20,2),"")</f>
        <v/>
      </c>
      <c r="G37" t="b">
        <f t="shared" si="1"/>
        <v>0</v>
      </c>
      <c r="H37" t="b">
        <f>AND(WEEKDAY($A37,2)&gt;5,ISERROR(MATCH($A37,Paramètre!$C$5:$C$36,0)))</f>
        <v>1</v>
      </c>
      <c r="I37" t="b">
        <f>NOT(ISERROR(MATCH($A37,Paramètre!$A$5:$A$20,0)))</f>
        <v>0</v>
      </c>
      <c r="J37" t="b">
        <f t="shared" si="2"/>
        <v>1</v>
      </c>
    </row>
    <row r="38" spans="1:10" ht="12.75" customHeight="1" x14ac:dyDescent="0.25">
      <c r="A38" s="36">
        <f t="shared" si="0"/>
        <v>44165</v>
      </c>
      <c r="B38" s="4"/>
      <c r="C38" s="4"/>
      <c r="D38" s="7"/>
      <c r="E38" s="4" t="str">
        <f>IF(I38,VLOOKUP(A38,Paramètre!$A$5:$B$20,2),"")</f>
        <v/>
      </c>
      <c r="G38" t="b">
        <f t="shared" si="1"/>
        <v>1</v>
      </c>
      <c r="H38" t="b">
        <f>AND(WEEKDAY($A38,2)&gt;5,ISERROR(MATCH($A38,Paramètre!$C$5:$C$36,0)))</f>
        <v>0</v>
      </c>
      <c r="I38" t="b">
        <f>NOT(ISERROR(MATCH($A38,Paramètre!$A$5:$A$20,0)))</f>
        <v>0</v>
      </c>
      <c r="J38" t="b">
        <f t="shared" si="2"/>
        <v>1</v>
      </c>
    </row>
    <row r="39" spans="1:10" ht="12.75" customHeight="1" x14ac:dyDescent="0.25">
      <c r="A39" s="36">
        <f t="shared" si="0"/>
        <v>44166</v>
      </c>
      <c r="B39" s="6"/>
      <c r="C39" s="6"/>
      <c r="D39" s="7"/>
      <c r="E39" s="4" t="str">
        <f>IF(I39,VLOOKUP(A39,Paramètre!$A$5:$B$20,2),"")</f>
        <v/>
      </c>
      <c r="G39" t="b">
        <f t="shared" si="1"/>
        <v>0</v>
      </c>
      <c r="H39" t="b">
        <f>AND(WEEKDAY($A39,2)&gt;5,ISERROR(MATCH($A39,Paramètre!$C$5:$C$36,0)))</f>
        <v>0</v>
      </c>
      <c r="I39" t="b">
        <f>NOT(ISERROR(MATCH($A39,Paramètre!$A$5:$A$20,0)))</f>
        <v>0</v>
      </c>
      <c r="J39" t="b">
        <f t="shared" si="2"/>
        <v>0</v>
      </c>
    </row>
    <row r="40" spans="1:10" ht="12.75" customHeight="1" x14ac:dyDescent="0.25">
      <c r="A40" s="52"/>
      <c r="B40" s="9"/>
      <c r="C40" s="9"/>
      <c r="D40" s="10"/>
      <c r="E40" s="10"/>
    </row>
    <row r="41" spans="1:10" x14ac:dyDescent="0.25">
      <c r="A41" s="11" t="s">
        <v>7</v>
      </c>
      <c r="B41" s="12"/>
      <c r="C41" s="49" t="str">
        <f>CONCATENATE(SUM(B9:B39),"/",COUNTIF(G9:G39,TRUE))</f>
        <v>0/20</v>
      </c>
      <c r="D41" s="50" t="str">
        <f>IF(SUM(C9:C39)=0,"",CONCATENATE(" et ",SUM(C9:C39)," heures supplémentaires "))</f>
        <v/>
      </c>
      <c r="E41" s="13"/>
    </row>
    <row r="42" spans="1:10" ht="12.75" customHeight="1" x14ac:dyDescent="0.25">
      <c r="A42" s="14"/>
      <c r="B42" s="15"/>
      <c r="C42" s="16"/>
      <c r="D42" s="14"/>
      <c r="E42" s="14"/>
    </row>
    <row r="43" spans="1:10" ht="12.75" customHeight="1" x14ac:dyDescent="0.25">
      <c r="A43" s="17" t="s">
        <v>8</v>
      </c>
      <c r="B43" s="18"/>
      <c r="C43" s="19"/>
      <c r="D43" s="17" t="s">
        <v>8</v>
      </c>
      <c r="E43" s="19"/>
    </row>
    <row r="44" spans="1:10" ht="12.75" customHeight="1" x14ac:dyDescent="0.25">
      <c r="A44" s="20" t="s">
        <v>9</v>
      </c>
      <c r="B44" s="21"/>
      <c r="C44" s="22"/>
      <c r="D44" s="20" t="s">
        <v>10</v>
      </c>
      <c r="E44" s="22"/>
    </row>
    <row r="45" spans="1:10" ht="12.75" customHeight="1" x14ac:dyDescent="0.25">
      <c r="A45" s="23"/>
      <c r="B45" s="24"/>
      <c r="C45" s="25"/>
      <c r="D45" s="23"/>
      <c r="E45" s="25"/>
    </row>
    <row r="46" spans="1:10" ht="12.75" customHeight="1" x14ac:dyDescent="0.25">
      <c r="A46" s="23"/>
      <c r="B46" s="24"/>
      <c r="C46" s="25"/>
      <c r="D46" s="23"/>
      <c r="E46" s="25"/>
    </row>
    <row r="47" spans="1:10" ht="12.75" customHeight="1" x14ac:dyDescent="0.25">
      <c r="A47" s="26"/>
      <c r="B47" s="27"/>
      <c r="C47" s="28"/>
      <c r="D47" s="26"/>
      <c r="E47" s="28"/>
    </row>
    <row r="48" spans="1:10" s="29" customFormat="1" x14ac:dyDescent="0.25">
      <c r="A48" s="15"/>
      <c r="B48" s="24"/>
      <c r="C48" s="24"/>
      <c r="D48" s="15"/>
      <c r="E48" s="24"/>
    </row>
    <row r="49" spans="1:5" s="29" customFormat="1" x14ac:dyDescent="0.25">
      <c r="A49" s="15"/>
      <c r="B49" s="24"/>
      <c r="C49" s="24"/>
      <c r="D49" s="15"/>
      <c r="E49" s="24"/>
    </row>
    <row r="50" spans="1:5" s="29" customFormat="1" x14ac:dyDescent="0.25">
      <c r="A50" s="15"/>
      <c r="B50" s="24"/>
      <c r="C50" s="24"/>
      <c r="D50" s="15"/>
      <c r="E50" s="24"/>
    </row>
    <row r="51" spans="1:5" x14ac:dyDescent="0.25">
      <c r="A51" s="1"/>
      <c r="B51" s="1"/>
      <c r="C51" s="1"/>
      <c r="D51" s="1"/>
      <c r="E51" s="1"/>
    </row>
  </sheetData>
  <mergeCells count="9">
    <mergeCell ref="A6:B6"/>
    <mergeCell ref="C6:E6"/>
    <mergeCell ref="A1:E1"/>
    <mergeCell ref="A3:B3"/>
    <mergeCell ref="C3:E3"/>
    <mergeCell ref="A4:B4"/>
    <mergeCell ref="C4:E4"/>
    <mergeCell ref="A5:B5"/>
    <mergeCell ref="C5:E5"/>
  </mergeCells>
  <conditionalFormatting sqref="A9:E9 A39:E39 A10:B38 D10:E38">
    <cfRule type="expression" dxfId="6" priority="4">
      <formula>NOT($G9)</formula>
    </cfRule>
  </conditionalFormatting>
  <conditionalFormatting sqref="A39:E39 A37:B38 D37:E38">
    <cfRule type="expression" dxfId="5" priority="3" stopIfTrue="1">
      <formula>NOT($J37)</formula>
    </cfRule>
  </conditionalFormatting>
  <conditionalFormatting sqref="C10:C38">
    <cfRule type="expression" dxfId="4" priority="2">
      <formula>NOT($G10)</formula>
    </cfRule>
  </conditionalFormatting>
  <conditionalFormatting sqref="C37:C38">
    <cfRule type="expression" dxfId="3" priority="1" stopIfTrue="1">
      <formula>NOT($J37)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topLeftCell="A24" workbookViewId="0">
      <selection activeCell="A40" sqref="A40"/>
    </sheetView>
  </sheetViews>
  <sheetFormatPr baseColWidth="10" defaultRowHeight="15" x14ac:dyDescent="0.25"/>
  <cols>
    <col min="1" max="1" width="13.140625" customWidth="1"/>
    <col min="4" max="4" width="17" customWidth="1"/>
    <col min="5" max="5" width="19.28515625" customWidth="1"/>
    <col min="6" max="6" width="13.140625" customWidth="1"/>
    <col min="7" max="10" width="13.140625" hidden="1" customWidth="1"/>
    <col min="11" max="11" width="13.140625" customWidth="1"/>
  </cols>
  <sheetData>
    <row r="1" spans="1:10" ht="15.75" x14ac:dyDescent="0.25">
      <c r="A1" s="55" t="str">
        <f>Novembre!A1</f>
        <v xml:space="preserve">Compte Rendu d'Activité </v>
      </c>
      <c r="B1" s="55"/>
      <c r="C1" s="55"/>
      <c r="D1" s="55"/>
      <c r="E1" s="55"/>
    </row>
    <row r="2" spans="1:10" x14ac:dyDescent="0.25">
      <c r="A2" s="43">
        <f>Paramètre!$B$1</f>
        <v>2020</v>
      </c>
      <c r="B2" s="43">
        <v>12</v>
      </c>
      <c r="C2" s="1"/>
      <c r="D2" s="1"/>
      <c r="E2" s="1"/>
    </row>
    <row r="3" spans="1:10" ht="12.75" customHeight="1" x14ac:dyDescent="0.25">
      <c r="A3" s="56" t="s">
        <v>0</v>
      </c>
      <c r="B3" s="56"/>
      <c r="C3" s="60">
        <f>Novembre!C3</f>
        <v>0</v>
      </c>
      <c r="D3" s="61"/>
      <c r="E3" s="62"/>
    </row>
    <row r="4" spans="1:10" ht="12.75" customHeight="1" x14ac:dyDescent="0.25">
      <c r="A4" s="56" t="s">
        <v>1</v>
      </c>
      <c r="B4" s="56"/>
      <c r="C4" s="60">
        <f>Novembre!C4</f>
        <v>0</v>
      </c>
      <c r="D4" s="61"/>
      <c r="E4" s="62"/>
    </row>
    <row r="5" spans="1:10" ht="12.75" customHeight="1" x14ac:dyDescent="0.25">
      <c r="A5" s="56" t="s">
        <v>2</v>
      </c>
      <c r="B5" s="56"/>
      <c r="C5" s="60">
        <f>Novembre!C5</f>
        <v>0</v>
      </c>
      <c r="D5" s="61"/>
      <c r="E5" s="62"/>
    </row>
    <row r="6" spans="1:10" ht="12.75" customHeight="1" x14ac:dyDescent="0.25">
      <c r="A6" s="56" t="s">
        <v>3</v>
      </c>
      <c r="B6" s="56"/>
      <c r="C6" s="57">
        <f>DATE($A$2,$B$2,1)</f>
        <v>44166</v>
      </c>
      <c r="D6" s="58"/>
      <c r="E6" s="59"/>
    </row>
    <row r="7" spans="1:10" ht="12.75" customHeight="1" x14ac:dyDescent="0.25">
      <c r="A7" s="39"/>
      <c r="B7" s="39"/>
      <c r="C7" s="40"/>
      <c r="D7" s="41"/>
      <c r="E7" s="42"/>
    </row>
    <row r="8" spans="1:10" ht="22.5" customHeight="1" x14ac:dyDescent="0.25">
      <c r="A8" s="2" t="s">
        <v>4</v>
      </c>
      <c r="B8" s="2" t="s">
        <v>5</v>
      </c>
      <c r="C8" s="3" t="s">
        <v>29</v>
      </c>
      <c r="D8" s="3" t="s">
        <v>11</v>
      </c>
      <c r="E8" s="2" t="s">
        <v>6</v>
      </c>
      <c r="G8" t="s">
        <v>27</v>
      </c>
      <c r="H8" t="s">
        <v>30</v>
      </c>
      <c r="I8" t="s">
        <v>31</v>
      </c>
      <c r="J8" t="s">
        <v>26</v>
      </c>
    </row>
    <row r="9" spans="1:10" ht="12.75" customHeight="1" x14ac:dyDescent="0.25">
      <c r="A9" s="36">
        <f>DATE($A$2,$B$2,ROW()-8)</f>
        <v>44166</v>
      </c>
      <c r="B9" s="30"/>
      <c r="C9" s="30"/>
      <c r="D9" s="31"/>
      <c r="E9" s="4" t="str">
        <f>IF(I9,VLOOKUP(A9,Paramètre!$A$5:$B$20,2),"")</f>
        <v/>
      </c>
      <c r="G9" t="b">
        <f>AND(NOT(OR(H9,I9)),J9)</f>
        <v>1</v>
      </c>
      <c r="H9" t="b">
        <f>AND(WEEKDAY($A9,2)&gt;5,ISERROR(MATCH($A9,Paramètre!$C$5:$C$36,0)))</f>
        <v>0</v>
      </c>
      <c r="I9" t="b">
        <f>NOT(ISERROR(MATCH($A9,Paramètre!$A$5:$A$20,0)))</f>
        <v>0</v>
      </c>
      <c r="J9" t="b">
        <f>(MONTH(A9)=MONTH($C$6))</f>
        <v>1</v>
      </c>
    </row>
    <row r="10" spans="1:10" ht="12.75" customHeight="1" x14ac:dyDescent="0.25">
      <c r="A10" s="36">
        <f t="shared" ref="A10:A39" si="0">DATE($A$2,$B$2,ROW()-8)</f>
        <v>44167</v>
      </c>
      <c r="B10" s="30"/>
      <c r="C10" s="30"/>
      <c r="D10" s="5"/>
      <c r="E10" s="4" t="str">
        <f>IF(I10,VLOOKUP(A10,Paramètre!$A$5:$B$20,2),"")</f>
        <v/>
      </c>
      <c r="G10" t="b">
        <f t="shared" ref="G10:G39" si="1">AND(NOT(OR(H10,I10)),J10)</f>
        <v>1</v>
      </c>
      <c r="H10" t="b">
        <f>AND(WEEKDAY($A10,2)&gt;5,ISERROR(MATCH($A10,Paramètre!$C$5:$C$36,0)))</f>
        <v>0</v>
      </c>
      <c r="I10" t="b">
        <f>NOT(ISERROR(MATCH($A10,Paramètre!$A$5:$A$20,0)))</f>
        <v>0</v>
      </c>
      <c r="J10" t="b">
        <f t="shared" ref="J10:J39" si="2">(MONTH(A10)=MONTH($C$6))</f>
        <v>1</v>
      </c>
    </row>
    <row r="11" spans="1:10" ht="12.75" customHeight="1" x14ac:dyDescent="0.25">
      <c r="A11" s="36">
        <f t="shared" si="0"/>
        <v>44168</v>
      </c>
      <c r="B11" s="30"/>
      <c r="C11" s="30"/>
      <c r="D11" s="5"/>
      <c r="E11" s="4" t="str">
        <f>IF(I11,VLOOKUP(A11,Paramètre!$A$5:$B$20,2),"")</f>
        <v/>
      </c>
      <c r="G11" t="b">
        <f t="shared" si="1"/>
        <v>1</v>
      </c>
      <c r="H11" t="b">
        <f>AND(WEEKDAY($A11,2)&gt;5,ISERROR(MATCH($A11,Paramètre!$C$5:$C$36,0)))</f>
        <v>0</v>
      </c>
      <c r="I11" t="b">
        <f>NOT(ISERROR(MATCH($A11,Paramètre!$A$5:$A$20,0)))</f>
        <v>0</v>
      </c>
      <c r="J11" t="b">
        <f t="shared" si="2"/>
        <v>1</v>
      </c>
    </row>
    <row r="12" spans="1:10" ht="12.75" customHeight="1" x14ac:dyDescent="0.25">
      <c r="A12" s="36">
        <f t="shared" si="0"/>
        <v>44169</v>
      </c>
      <c r="B12" s="30"/>
      <c r="C12" s="30"/>
      <c r="D12" s="7"/>
      <c r="E12" s="4" t="str">
        <f>IF(I12,VLOOKUP(A12,Paramètre!$A$5:$B$20,2),"")</f>
        <v/>
      </c>
      <c r="G12" t="b">
        <f t="shared" si="1"/>
        <v>1</v>
      </c>
      <c r="H12" t="b">
        <f>AND(WEEKDAY($A12,2)&gt;5,ISERROR(MATCH($A12,Paramètre!$C$5:$C$36,0)))</f>
        <v>0</v>
      </c>
      <c r="I12" t="b">
        <f>NOT(ISERROR(MATCH($A12,Paramètre!$A$5:$A$20,0)))</f>
        <v>0</v>
      </c>
      <c r="J12" t="b">
        <f t="shared" si="2"/>
        <v>1</v>
      </c>
    </row>
    <row r="13" spans="1:10" ht="12.75" customHeight="1" x14ac:dyDescent="0.25">
      <c r="A13" s="36">
        <f t="shared" si="0"/>
        <v>44170</v>
      </c>
      <c r="B13" s="30"/>
      <c r="C13" s="30"/>
      <c r="D13" s="7"/>
      <c r="E13" s="4" t="str">
        <f>IF(I13,VLOOKUP(A13,Paramètre!$A$5:$B$20,2),"")</f>
        <v/>
      </c>
      <c r="G13" t="b">
        <f t="shared" si="1"/>
        <v>0</v>
      </c>
      <c r="H13" t="b">
        <f>AND(WEEKDAY($A13,2)&gt;5,ISERROR(MATCH($A13,Paramètre!$C$5:$C$36,0)))</f>
        <v>1</v>
      </c>
      <c r="I13" t="b">
        <f>NOT(ISERROR(MATCH($A13,Paramètre!$A$5:$A$20,0)))</f>
        <v>0</v>
      </c>
      <c r="J13" t="b">
        <f t="shared" si="2"/>
        <v>1</v>
      </c>
    </row>
    <row r="14" spans="1:10" ht="12.75" customHeight="1" x14ac:dyDescent="0.25">
      <c r="A14" s="36">
        <f t="shared" si="0"/>
        <v>44171</v>
      </c>
      <c r="B14" s="30"/>
      <c r="C14" s="30"/>
      <c r="D14" s="7"/>
      <c r="E14" s="4" t="str">
        <f>IF(I14,VLOOKUP(A14,Paramètre!$A$5:$B$20,2),"")</f>
        <v/>
      </c>
      <c r="G14" t="b">
        <f t="shared" si="1"/>
        <v>0</v>
      </c>
      <c r="H14" t="b">
        <f>AND(WEEKDAY($A14,2)&gt;5,ISERROR(MATCH($A14,Paramètre!$C$5:$C$36,0)))</f>
        <v>1</v>
      </c>
      <c r="I14" t="b">
        <f>NOT(ISERROR(MATCH($A14,Paramètre!$A$5:$A$20,0)))</f>
        <v>0</v>
      </c>
      <c r="J14" t="b">
        <f t="shared" si="2"/>
        <v>1</v>
      </c>
    </row>
    <row r="15" spans="1:10" ht="12.75" customHeight="1" x14ac:dyDescent="0.25">
      <c r="A15" s="36">
        <f t="shared" si="0"/>
        <v>44172</v>
      </c>
      <c r="B15" s="30"/>
      <c r="C15" s="30"/>
      <c r="D15" s="7"/>
      <c r="E15" s="4" t="str">
        <f>IF(I15,VLOOKUP(A15,Paramètre!$A$5:$B$20,2),"")</f>
        <v/>
      </c>
      <c r="G15" t="b">
        <f t="shared" si="1"/>
        <v>1</v>
      </c>
      <c r="H15" t="b">
        <f>AND(WEEKDAY($A15,2)&gt;5,ISERROR(MATCH($A15,Paramètre!$C$5:$C$36,0)))</f>
        <v>0</v>
      </c>
      <c r="I15" t="b">
        <f>NOT(ISERROR(MATCH($A15,Paramètre!$A$5:$A$20,0)))</f>
        <v>0</v>
      </c>
      <c r="J15" t="b">
        <f t="shared" si="2"/>
        <v>1</v>
      </c>
    </row>
    <row r="16" spans="1:10" ht="12.75" customHeight="1" x14ac:dyDescent="0.25">
      <c r="A16" s="36">
        <f t="shared" si="0"/>
        <v>44173</v>
      </c>
      <c r="B16" s="30"/>
      <c r="C16" s="30"/>
      <c r="D16" s="7"/>
      <c r="E16" s="4" t="str">
        <f>IF(I16,VLOOKUP(A16,Paramètre!$A$5:$B$20,2),"")</f>
        <v/>
      </c>
      <c r="G16" t="b">
        <f t="shared" si="1"/>
        <v>1</v>
      </c>
      <c r="H16" t="b">
        <f>AND(WEEKDAY($A16,2)&gt;5,ISERROR(MATCH($A16,Paramètre!$C$5:$C$36,0)))</f>
        <v>0</v>
      </c>
      <c r="I16" t="b">
        <f>NOT(ISERROR(MATCH($A16,Paramètre!$A$5:$A$20,0)))</f>
        <v>0</v>
      </c>
      <c r="J16" t="b">
        <f t="shared" si="2"/>
        <v>1</v>
      </c>
    </row>
    <row r="17" spans="1:10" ht="12.75" customHeight="1" x14ac:dyDescent="0.25">
      <c r="A17" s="36">
        <f t="shared" si="0"/>
        <v>44174</v>
      </c>
      <c r="B17" s="30"/>
      <c r="C17" s="30"/>
      <c r="D17" s="7"/>
      <c r="E17" s="4" t="str">
        <f>IF(I17,VLOOKUP(A17,Paramètre!$A$5:$B$20,2),"")</f>
        <v/>
      </c>
      <c r="G17" t="b">
        <f t="shared" si="1"/>
        <v>1</v>
      </c>
      <c r="H17" t="b">
        <f>AND(WEEKDAY($A17,2)&gt;5,ISERROR(MATCH($A17,Paramètre!$C$5:$C$36,0)))</f>
        <v>0</v>
      </c>
      <c r="I17" t="b">
        <f>NOT(ISERROR(MATCH($A17,Paramètre!$A$5:$A$20,0)))</f>
        <v>0</v>
      </c>
      <c r="J17" t="b">
        <f t="shared" si="2"/>
        <v>1</v>
      </c>
    </row>
    <row r="18" spans="1:10" ht="12.75" customHeight="1" x14ac:dyDescent="0.25">
      <c r="A18" s="36">
        <f t="shared" si="0"/>
        <v>44175</v>
      </c>
      <c r="B18" s="30"/>
      <c r="C18" s="30"/>
      <c r="D18" s="7"/>
      <c r="E18" s="4" t="str">
        <f>IF(I18,VLOOKUP(A18,Paramètre!$A$5:$B$20,2),"")</f>
        <v/>
      </c>
      <c r="G18" t="b">
        <f t="shared" si="1"/>
        <v>1</v>
      </c>
      <c r="H18" t="b">
        <f>AND(WEEKDAY($A18,2)&gt;5,ISERROR(MATCH($A18,Paramètre!$C$5:$C$36,0)))</f>
        <v>0</v>
      </c>
      <c r="I18" t="b">
        <f>NOT(ISERROR(MATCH($A18,Paramètre!$A$5:$A$20,0)))</f>
        <v>0</v>
      </c>
      <c r="J18" t="b">
        <f t="shared" si="2"/>
        <v>1</v>
      </c>
    </row>
    <row r="19" spans="1:10" ht="12.75" customHeight="1" x14ac:dyDescent="0.25">
      <c r="A19" s="36">
        <f t="shared" si="0"/>
        <v>44176</v>
      </c>
      <c r="B19" s="30"/>
      <c r="C19" s="30"/>
      <c r="D19" s="7"/>
      <c r="E19" s="4" t="str">
        <f>IF(I19,VLOOKUP(A19,Paramètre!$A$5:$B$20,2),"")</f>
        <v/>
      </c>
      <c r="G19" t="b">
        <f t="shared" si="1"/>
        <v>1</v>
      </c>
      <c r="H19" t="b">
        <f>AND(WEEKDAY($A19,2)&gt;5,ISERROR(MATCH($A19,Paramètre!$C$5:$C$36,0)))</f>
        <v>0</v>
      </c>
      <c r="I19" t="b">
        <f>NOT(ISERROR(MATCH($A19,Paramètre!$A$5:$A$20,0)))</f>
        <v>0</v>
      </c>
      <c r="J19" t="b">
        <f t="shared" si="2"/>
        <v>1</v>
      </c>
    </row>
    <row r="20" spans="1:10" ht="12.75" customHeight="1" x14ac:dyDescent="0.25">
      <c r="A20" s="36">
        <f t="shared" si="0"/>
        <v>44177</v>
      </c>
      <c r="B20" s="30"/>
      <c r="C20" s="30"/>
      <c r="D20" s="7"/>
      <c r="E20" s="4" t="str">
        <f>IF(I20,VLOOKUP(A20,Paramètre!$A$5:$B$20,2),"")</f>
        <v/>
      </c>
      <c r="G20" t="b">
        <f t="shared" si="1"/>
        <v>0</v>
      </c>
      <c r="H20" t="b">
        <f>AND(WEEKDAY($A20,2)&gt;5,ISERROR(MATCH($A20,Paramètre!$C$5:$C$36,0)))</f>
        <v>1</v>
      </c>
      <c r="I20" t="b">
        <f>NOT(ISERROR(MATCH($A20,Paramètre!$A$5:$A$20,0)))</f>
        <v>0</v>
      </c>
      <c r="J20" t="b">
        <f t="shared" si="2"/>
        <v>1</v>
      </c>
    </row>
    <row r="21" spans="1:10" ht="12.75" customHeight="1" x14ac:dyDescent="0.25">
      <c r="A21" s="36">
        <f t="shared" si="0"/>
        <v>44178</v>
      </c>
      <c r="B21" s="30"/>
      <c r="C21" s="30"/>
      <c r="D21" s="7"/>
      <c r="E21" s="4" t="str">
        <f>IF(I21,VLOOKUP(A21,Paramètre!$A$5:$B$20,2),"")</f>
        <v/>
      </c>
      <c r="G21" t="b">
        <f t="shared" si="1"/>
        <v>0</v>
      </c>
      <c r="H21" t="b">
        <f>AND(WEEKDAY($A21,2)&gt;5,ISERROR(MATCH($A21,Paramètre!$C$5:$C$36,0)))</f>
        <v>1</v>
      </c>
      <c r="I21" t="b">
        <f>NOT(ISERROR(MATCH($A21,Paramètre!$A$5:$A$20,0)))</f>
        <v>0</v>
      </c>
      <c r="J21" t="b">
        <f t="shared" si="2"/>
        <v>1</v>
      </c>
    </row>
    <row r="22" spans="1:10" ht="12.75" customHeight="1" x14ac:dyDescent="0.25">
      <c r="A22" s="36">
        <f t="shared" si="0"/>
        <v>44179</v>
      </c>
      <c r="B22" s="30"/>
      <c r="C22" s="30"/>
      <c r="D22" s="7"/>
      <c r="E22" s="4" t="str">
        <f>IF(I22,VLOOKUP(A22,Paramètre!$A$5:$B$20,2),"")</f>
        <v/>
      </c>
      <c r="G22" t="b">
        <f t="shared" si="1"/>
        <v>1</v>
      </c>
      <c r="H22" t="b">
        <f>AND(WEEKDAY($A22,2)&gt;5,ISERROR(MATCH($A22,Paramètre!$C$5:$C$36,0)))</f>
        <v>0</v>
      </c>
      <c r="I22" t="b">
        <f>NOT(ISERROR(MATCH($A22,Paramètre!$A$5:$A$20,0)))</f>
        <v>0</v>
      </c>
      <c r="J22" t="b">
        <f t="shared" si="2"/>
        <v>1</v>
      </c>
    </row>
    <row r="23" spans="1:10" ht="12.75" customHeight="1" x14ac:dyDescent="0.25">
      <c r="A23" s="36">
        <f t="shared" si="0"/>
        <v>44180</v>
      </c>
      <c r="B23" s="30"/>
      <c r="C23" s="30"/>
      <c r="D23" s="7"/>
      <c r="E23" s="4" t="str">
        <f>IF(I23,VLOOKUP(A23,Paramètre!$A$5:$B$20,2),"")</f>
        <v/>
      </c>
      <c r="G23" t="b">
        <f t="shared" si="1"/>
        <v>1</v>
      </c>
      <c r="H23" t="b">
        <f>AND(WEEKDAY($A23,2)&gt;5,ISERROR(MATCH($A23,Paramètre!$C$5:$C$36,0)))</f>
        <v>0</v>
      </c>
      <c r="I23" t="b">
        <f>NOT(ISERROR(MATCH($A23,Paramètre!$A$5:$A$20,0)))</f>
        <v>0</v>
      </c>
      <c r="J23" t="b">
        <f t="shared" si="2"/>
        <v>1</v>
      </c>
    </row>
    <row r="24" spans="1:10" ht="12.75" customHeight="1" x14ac:dyDescent="0.25">
      <c r="A24" s="36">
        <f t="shared" si="0"/>
        <v>44181</v>
      </c>
      <c r="B24" s="30"/>
      <c r="C24" s="30"/>
      <c r="D24" s="7"/>
      <c r="E24" s="4" t="str">
        <f>IF(I24,VLOOKUP(A24,Paramètre!$A$5:$B$20,2),"")</f>
        <v/>
      </c>
      <c r="G24" t="b">
        <f t="shared" si="1"/>
        <v>1</v>
      </c>
      <c r="H24" t="b">
        <f>AND(WEEKDAY($A24,2)&gt;5,ISERROR(MATCH($A24,Paramètre!$C$5:$C$36,0)))</f>
        <v>0</v>
      </c>
      <c r="I24" t="b">
        <f>NOT(ISERROR(MATCH($A24,Paramètre!$A$5:$A$20,0)))</f>
        <v>0</v>
      </c>
      <c r="J24" t="b">
        <f t="shared" si="2"/>
        <v>1</v>
      </c>
    </row>
    <row r="25" spans="1:10" ht="12.75" customHeight="1" x14ac:dyDescent="0.25">
      <c r="A25" s="36">
        <f t="shared" si="0"/>
        <v>44182</v>
      </c>
      <c r="B25" s="30"/>
      <c r="C25" s="30"/>
      <c r="D25" s="7"/>
      <c r="E25" s="4" t="str">
        <f>IF(I25,VLOOKUP(A25,Paramètre!$A$5:$B$20,2),"")</f>
        <v/>
      </c>
      <c r="G25" t="b">
        <f t="shared" si="1"/>
        <v>1</v>
      </c>
      <c r="H25" t="b">
        <f>AND(WEEKDAY($A25,2)&gt;5,ISERROR(MATCH($A25,Paramètre!$C$5:$C$36,0)))</f>
        <v>0</v>
      </c>
      <c r="I25" t="b">
        <f>NOT(ISERROR(MATCH($A25,Paramètre!$A$5:$A$20,0)))</f>
        <v>0</v>
      </c>
      <c r="J25" t="b">
        <f t="shared" si="2"/>
        <v>1</v>
      </c>
    </row>
    <row r="26" spans="1:10" ht="12.75" customHeight="1" x14ac:dyDescent="0.25">
      <c r="A26" s="36">
        <f t="shared" si="0"/>
        <v>44183</v>
      </c>
      <c r="B26" s="30"/>
      <c r="C26" s="30"/>
      <c r="D26" s="7"/>
      <c r="E26" s="4" t="str">
        <f>IF(I26,VLOOKUP(A26,Paramètre!$A$5:$B$20,2),"")</f>
        <v/>
      </c>
      <c r="G26" t="b">
        <f t="shared" si="1"/>
        <v>1</v>
      </c>
      <c r="H26" t="b">
        <f>AND(WEEKDAY($A26,2)&gt;5,ISERROR(MATCH($A26,Paramètre!$C$5:$C$36,0)))</f>
        <v>0</v>
      </c>
      <c r="I26" t="b">
        <f>NOT(ISERROR(MATCH($A26,Paramètre!$A$5:$A$20,0)))</f>
        <v>0</v>
      </c>
      <c r="J26" t="b">
        <f t="shared" si="2"/>
        <v>1</v>
      </c>
    </row>
    <row r="27" spans="1:10" ht="12.75" customHeight="1" x14ac:dyDescent="0.25">
      <c r="A27" s="36">
        <f t="shared" si="0"/>
        <v>44184</v>
      </c>
      <c r="B27" s="30"/>
      <c r="C27" s="30"/>
      <c r="D27" s="7"/>
      <c r="E27" s="4" t="str">
        <f>IF(I27,VLOOKUP(A27,Paramètre!$A$5:$B$20,2),"")</f>
        <v/>
      </c>
      <c r="G27" t="b">
        <f t="shared" si="1"/>
        <v>0</v>
      </c>
      <c r="H27" t="b">
        <f>AND(WEEKDAY($A27,2)&gt;5,ISERROR(MATCH($A27,Paramètre!$C$5:$C$36,0)))</f>
        <v>1</v>
      </c>
      <c r="I27" t="b">
        <f>NOT(ISERROR(MATCH($A27,Paramètre!$A$5:$A$20,0)))</f>
        <v>0</v>
      </c>
      <c r="J27" t="b">
        <f t="shared" si="2"/>
        <v>1</v>
      </c>
    </row>
    <row r="28" spans="1:10" ht="12.75" customHeight="1" x14ac:dyDescent="0.25">
      <c r="A28" s="36">
        <f t="shared" si="0"/>
        <v>44185</v>
      </c>
      <c r="B28" s="30"/>
      <c r="C28" s="30"/>
      <c r="D28" s="7"/>
      <c r="E28" s="4" t="str">
        <f>IF(I28,VLOOKUP(A28,Paramètre!$A$5:$B$20,2),"")</f>
        <v/>
      </c>
      <c r="G28" t="b">
        <f t="shared" si="1"/>
        <v>0</v>
      </c>
      <c r="H28" t="b">
        <f>AND(WEEKDAY($A28,2)&gt;5,ISERROR(MATCH($A28,Paramètre!$C$5:$C$36,0)))</f>
        <v>1</v>
      </c>
      <c r="I28" t="b">
        <f>NOT(ISERROR(MATCH($A28,Paramètre!$A$5:$A$20,0)))</f>
        <v>0</v>
      </c>
      <c r="J28" t="b">
        <f t="shared" si="2"/>
        <v>1</v>
      </c>
    </row>
    <row r="29" spans="1:10" ht="12.75" customHeight="1" x14ac:dyDescent="0.25">
      <c r="A29" s="36">
        <f t="shared" si="0"/>
        <v>44186</v>
      </c>
      <c r="B29" s="30"/>
      <c r="C29" s="30"/>
      <c r="D29" s="7"/>
      <c r="E29" s="4" t="str">
        <f>IF(I29,VLOOKUP(A29,Paramètre!$A$5:$B$20,2),"")</f>
        <v/>
      </c>
      <c r="G29" t="b">
        <f t="shared" si="1"/>
        <v>1</v>
      </c>
      <c r="H29" t="b">
        <f>AND(WEEKDAY($A29,2)&gt;5,ISERROR(MATCH($A29,Paramètre!$C$5:$C$36,0)))</f>
        <v>0</v>
      </c>
      <c r="I29" t="b">
        <f>NOT(ISERROR(MATCH($A29,Paramètre!$A$5:$A$20,0)))</f>
        <v>0</v>
      </c>
      <c r="J29" t="b">
        <f t="shared" si="2"/>
        <v>1</v>
      </c>
    </row>
    <row r="30" spans="1:10" ht="12.75" customHeight="1" x14ac:dyDescent="0.25">
      <c r="A30" s="36">
        <f t="shared" si="0"/>
        <v>44187</v>
      </c>
      <c r="B30" s="30"/>
      <c r="C30" s="30"/>
      <c r="D30" s="7"/>
      <c r="E30" s="4" t="str">
        <f>IF(I30,VLOOKUP(A30,Paramètre!$A$5:$B$20,2),"")</f>
        <v/>
      </c>
      <c r="G30" t="b">
        <f t="shared" si="1"/>
        <v>1</v>
      </c>
      <c r="H30" t="b">
        <f>AND(WEEKDAY($A30,2)&gt;5,ISERROR(MATCH($A30,Paramètre!$C$5:$C$36,0)))</f>
        <v>0</v>
      </c>
      <c r="I30" t="b">
        <f>NOT(ISERROR(MATCH($A30,Paramètre!$A$5:$A$20,0)))</f>
        <v>0</v>
      </c>
      <c r="J30" t="b">
        <f t="shared" si="2"/>
        <v>1</v>
      </c>
    </row>
    <row r="31" spans="1:10" ht="12.75" customHeight="1" x14ac:dyDescent="0.25">
      <c r="A31" s="36">
        <f t="shared" si="0"/>
        <v>44188</v>
      </c>
      <c r="B31" s="30"/>
      <c r="C31" s="30"/>
      <c r="D31" s="7"/>
      <c r="E31" s="4" t="str">
        <f>IF(I31,VLOOKUP(A31,Paramètre!$A$5:$B$20,2),"")</f>
        <v/>
      </c>
      <c r="G31" t="b">
        <f t="shared" si="1"/>
        <v>1</v>
      </c>
      <c r="H31" t="b">
        <f>AND(WEEKDAY($A31,2)&gt;5,ISERROR(MATCH($A31,Paramètre!$C$5:$C$36,0)))</f>
        <v>0</v>
      </c>
      <c r="I31" t="b">
        <f>NOT(ISERROR(MATCH($A31,Paramètre!$A$5:$A$20,0)))</f>
        <v>0</v>
      </c>
      <c r="J31" t="b">
        <f t="shared" si="2"/>
        <v>1</v>
      </c>
    </row>
    <row r="32" spans="1:10" ht="12.75" customHeight="1" x14ac:dyDescent="0.25">
      <c r="A32" s="36">
        <f t="shared" si="0"/>
        <v>44189</v>
      </c>
      <c r="B32" s="30">
        <v>1</v>
      </c>
      <c r="C32" s="30"/>
      <c r="D32" s="7"/>
      <c r="E32" s="4" t="str">
        <f>IF(I32,VLOOKUP(A32,Paramètre!$A$5:$B$20,2),"")</f>
        <v/>
      </c>
      <c r="G32" t="b">
        <f t="shared" si="1"/>
        <v>1</v>
      </c>
      <c r="H32" t="b">
        <f>AND(WEEKDAY($A32,2)&gt;5,ISERROR(MATCH($A32,Paramètre!$C$5:$C$36,0)))</f>
        <v>0</v>
      </c>
      <c r="I32" t="b">
        <f>NOT(ISERROR(MATCH($A32,Paramètre!$A$5:$A$20,0)))</f>
        <v>0</v>
      </c>
      <c r="J32" t="b">
        <f t="shared" si="2"/>
        <v>1</v>
      </c>
    </row>
    <row r="33" spans="1:10" ht="12.75" customHeight="1" x14ac:dyDescent="0.25">
      <c r="A33" s="36">
        <f t="shared" si="0"/>
        <v>44190</v>
      </c>
      <c r="B33" s="30"/>
      <c r="C33" s="30"/>
      <c r="D33" s="7"/>
      <c r="E33" s="4" t="str">
        <f>IF(I33,VLOOKUP(A33,Paramètre!$A$5:$B$20,2),"")</f>
        <v>Noël</v>
      </c>
      <c r="G33" t="b">
        <f t="shared" si="1"/>
        <v>0</v>
      </c>
      <c r="H33" t="b">
        <f>AND(WEEKDAY($A33,2)&gt;5,ISERROR(MATCH($A33,Paramètre!$C$5:$C$36,0)))</f>
        <v>0</v>
      </c>
      <c r="I33" t="b">
        <f>NOT(ISERROR(MATCH($A33,Paramètre!$A$5:$A$20,0)))</f>
        <v>1</v>
      </c>
      <c r="J33" t="b">
        <f t="shared" si="2"/>
        <v>1</v>
      </c>
    </row>
    <row r="34" spans="1:10" ht="12.75" customHeight="1" x14ac:dyDescent="0.25">
      <c r="A34" s="36">
        <f t="shared" si="0"/>
        <v>44191</v>
      </c>
      <c r="B34" s="30"/>
      <c r="C34" s="30"/>
      <c r="D34" s="7"/>
      <c r="E34" s="4" t="str">
        <f>IF(I34,VLOOKUP(A34,Paramètre!$A$5:$B$20,2),"")</f>
        <v/>
      </c>
      <c r="G34" t="b">
        <f t="shared" si="1"/>
        <v>0</v>
      </c>
      <c r="H34" t="b">
        <f>AND(WEEKDAY($A34,2)&gt;5,ISERROR(MATCH($A34,Paramètre!$C$5:$C$36,0)))</f>
        <v>1</v>
      </c>
      <c r="I34" t="b">
        <f>NOT(ISERROR(MATCH($A34,Paramètre!$A$5:$A$20,0)))</f>
        <v>0</v>
      </c>
      <c r="J34" t="b">
        <f t="shared" si="2"/>
        <v>1</v>
      </c>
    </row>
    <row r="35" spans="1:10" ht="12.75" customHeight="1" x14ac:dyDescent="0.25">
      <c r="A35" s="36">
        <f t="shared" si="0"/>
        <v>44192</v>
      </c>
      <c r="B35" s="30"/>
      <c r="C35" s="30"/>
      <c r="D35" s="7"/>
      <c r="E35" s="4" t="str">
        <f>IF(I35,VLOOKUP(A35,Paramètre!$A$5:$B$20,2),"")</f>
        <v/>
      </c>
      <c r="G35" t="b">
        <f t="shared" si="1"/>
        <v>0</v>
      </c>
      <c r="H35" t="b">
        <f>AND(WEEKDAY($A35,2)&gt;5,ISERROR(MATCH($A35,Paramètre!$C$5:$C$36,0)))</f>
        <v>1</v>
      </c>
      <c r="I35" t="b">
        <f>NOT(ISERROR(MATCH($A35,Paramètre!$A$5:$A$20,0)))</f>
        <v>0</v>
      </c>
      <c r="J35" t="b">
        <f t="shared" si="2"/>
        <v>1</v>
      </c>
    </row>
    <row r="36" spans="1:10" ht="12.75" customHeight="1" x14ac:dyDescent="0.25">
      <c r="A36" s="36">
        <f t="shared" si="0"/>
        <v>44193</v>
      </c>
      <c r="B36" s="30"/>
      <c r="C36" s="30"/>
      <c r="D36" s="7"/>
      <c r="E36" s="4" t="str">
        <f>IF(I36,VLOOKUP(A36,Paramètre!$A$5:$B$20,2),"")</f>
        <v/>
      </c>
      <c r="G36" t="b">
        <f t="shared" si="1"/>
        <v>1</v>
      </c>
      <c r="H36" t="b">
        <f>AND(WEEKDAY($A36,2)&gt;5,ISERROR(MATCH($A36,Paramètre!$C$5:$C$36,0)))</f>
        <v>0</v>
      </c>
      <c r="I36" t="b">
        <f>NOT(ISERROR(MATCH($A36,Paramètre!$A$5:$A$20,0)))</f>
        <v>0</v>
      </c>
      <c r="J36" t="b">
        <f t="shared" si="2"/>
        <v>1</v>
      </c>
    </row>
    <row r="37" spans="1:10" ht="12.75" customHeight="1" x14ac:dyDescent="0.25">
      <c r="A37" s="36">
        <f t="shared" si="0"/>
        <v>44194</v>
      </c>
      <c r="B37" s="30"/>
      <c r="C37" s="30"/>
      <c r="D37" s="7"/>
      <c r="E37" s="4" t="str">
        <f>IF(I37,VLOOKUP(A37,Paramètre!$A$5:$B$20,2),"")</f>
        <v/>
      </c>
      <c r="G37" t="b">
        <f t="shared" si="1"/>
        <v>1</v>
      </c>
      <c r="H37" t="b">
        <f>AND(WEEKDAY($A37,2)&gt;5,ISERROR(MATCH($A37,Paramètre!$C$5:$C$36,0)))</f>
        <v>0</v>
      </c>
      <c r="I37" t="b">
        <f>NOT(ISERROR(MATCH($A37,Paramètre!$A$5:$A$20,0)))</f>
        <v>0</v>
      </c>
      <c r="J37" t="b">
        <f t="shared" si="2"/>
        <v>1</v>
      </c>
    </row>
    <row r="38" spans="1:10" ht="12.75" customHeight="1" x14ac:dyDescent="0.25">
      <c r="A38" s="36">
        <f t="shared" si="0"/>
        <v>44195</v>
      </c>
      <c r="B38" s="30"/>
      <c r="C38" s="30"/>
      <c r="D38" s="7"/>
      <c r="E38" s="4" t="str">
        <f>IF(I38,VLOOKUP(A38,Paramètre!$A$5:$B$20,2),"")</f>
        <v/>
      </c>
      <c r="G38" t="b">
        <f t="shared" si="1"/>
        <v>1</v>
      </c>
      <c r="H38" t="b">
        <f>AND(WEEKDAY($A38,2)&gt;5,ISERROR(MATCH($A38,Paramètre!$C$5:$C$36,0)))</f>
        <v>0</v>
      </c>
      <c r="I38" t="b">
        <f>NOT(ISERROR(MATCH($A38,Paramètre!$A$5:$A$20,0)))</f>
        <v>0</v>
      </c>
      <c r="J38" t="b">
        <f t="shared" si="2"/>
        <v>1</v>
      </c>
    </row>
    <row r="39" spans="1:10" ht="12.75" customHeight="1" x14ac:dyDescent="0.25">
      <c r="A39" s="36">
        <f t="shared" si="0"/>
        <v>44196</v>
      </c>
      <c r="B39" s="30"/>
      <c r="C39" s="30"/>
      <c r="D39" s="7"/>
      <c r="E39" s="4" t="str">
        <f>IF(I39,VLOOKUP(A39,Paramètre!$A$5:$B$20,2),"")</f>
        <v/>
      </c>
      <c r="G39" t="b">
        <f t="shared" si="1"/>
        <v>1</v>
      </c>
      <c r="H39" t="b">
        <f>AND(WEEKDAY($A39,2)&gt;5,ISERROR(MATCH($A39,Paramètre!$C$5:$C$36,0)))</f>
        <v>0</v>
      </c>
      <c r="I39" t="b">
        <f>NOT(ISERROR(MATCH($A39,Paramètre!$A$5:$A$20,0)))</f>
        <v>0</v>
      </c>
      <c r="J39" t="b">
        <f t="shared" si="2"/>
        <v>1</v>
      </c>
    </row>
    <row r="40" spans="1:10" ht="12.75" customHeight="1" x14ac:dyDescent="0.25">
      <c r="A40" s="52"/>
      <c r="B40" s="9"/>
      <c r="C40" s="9"/>
      <c r="D40" s="10"/>
      <c r="E40" s="10"/>
    </row>
    <row r="41" spans="1:10" x14ac:dyDescent="0.25">
      <c r="A41" s="11" t="s">
        <v>7</v>
      </c>
      <c r="B41" s="12"/>
      <c r="C41" s="49" t="str">
        <f>CONCATENATE(SUM(B9:B39),"/",COUNTIF(G9:G39,TRUE))</f>
        <v>1/22</v>
      </c>
      <c r="D41" s="50" t="str">
        <f>IF(SUM(C9:C39)=0,"",CONCATENATE(" et ",SUM(C9:C39)," heures supplémentaires "))</f>
        <v/>
      </c>
      <c r="E41" s="13"/>
    </row>
    <row r="42" spans="1:10" ht="12.75" customHeight="1" x14ac:dyDescent="0.25">
      <c r="A42" s="14"/>
      <c r="B42" s="15"/>
      <c r="C42" s="16"/>
      <c r="D42" s="14"/>
      <c r="E42" s="14"/>
    </row>
    <row r="43" spans="1:10" ht="12.75" customHeight="1" x14ac:dyDescent="0.25">
      <c r="A43" s="17" t="s">
        <v>8</v>
      </c>
      <c r="B43" s="18"/>
      <c r="C43" s="19"/>
      <c r="D43" s="17" t="s">
        <v>8</v>
      </c>
      <c r="E43" s="19"/>
    </row>
    <row r="44" spans="1:10" ht="12.75" customHeight="1" x14ac:dyDescent="0.25">
      <c r="A44" s="20" t="s">
        <v>9</v>
      </c>
      <c r="B44" s="21"/>
      <c r="C44" s="22"/>
      <c r="D44" s="20" t="s">
        <v>10</v>
      </c>
      <c r="E44" s="22"/>
    </row>
    <row r="45" spans="1:10" ht="12.75" customHeight="1" x14ac:dyDescent="0.25">
      <c r="A45" s="23"/>
      <c r="B45" s="24"/>
      <c r="C45" s="25"/>
      <c r="D45" s="23"/>
      <c r="E45" s="25"/>
    </row>
    <row r="46" spans="1:10" ht="12.75" customHeight="1" x14ac:dyDescent="0.25">
      <c r="A46" s="23"/>
      <c r="B46" s="24"/>
      <c r="C46" s="25"/>
      <c r="D46" s="23"/>
      <c r="E46" s="25"/>
    </row>
    <row r="47" spans="1:10" ht="12.75" customHeight="1" x14ac:dyDescent="0.25">
      <c r="A47" s="26"/>
      <c r="B47" s="27"/>
      <c r="C47" s="28"/>
      <c r="D47" s="26"/>
      <c r="E47" s="28"/>
    </row>
    <row r="48" spans="1:10" s="29" customFormat="1" x14ac:dyDescent="0.25">
      <c r="A48" s="15"/>
      <c r="B48" s="24"/>
      <c r="C48" s="24"/>
      <c r="D48" s="15"/>
      <c r="E48" s="24"/>
    </row>
    <row r="49" spans="1:5" s="29" customFormat="1" x14ac:dyDescent="0.25">
      <c r="A49" s="15"/>
      <c r="B49" s="24"/>
      <c r="C49" s="24"/>
      <c r="D49" s="15"/>
      <c r="E49" s="24"/>
    </row>
    <row r="50" spans="1:5" s="29" customFormat="1" x14ac:dyDescent="0.25">
      <c r="A50" s="15"/>
      <c r="B50" s="24"/>
      <c r="C50" s="24"/>
      <c r="D50" s="15"/>
      <c r="E50" s="24"/>
    </row>
    <row r="51" spans="1:5" x14ac:dyDescent="0.25">
      <c r="A51" s="1"/>
      <c r="B51" s="1"/>
      <c r="C51" s="1"/>
      <c r="D51" s="1"/>
      <c r="E51" s="1"/>
    </row>
  </sheetData>
  <mergeCells count="9">
    <mergeCell ref="A6:B6"/>
    <mergeCell ref="C6:E6"/>
    <mergeCell ref="A1:E1"/>
    <mergeCell ref="A3:B3"/>
    <mergeCell ref="C3:E3"/>
    <mergeCell ref="A4:B4"/>
    <mergeCell ref="C4:E4"/>
    <mergeCell ref="A5:B5"/>
    <mergeCell ref="C5:E5"/>
  </mergeCells>
  <conditionalFormatting sqref="A30:E39 A9:B29 D9:E29">
    <cfRule type="expression" dxfId="2" priority="3">
      <formula>NOT($G9)</formula>
    </cfRule>
  </conditionalFormatting>
  <conditionalFormatting sqref="A37:E39">
    <cfRule type="expression" dxfId="1" priority="2" stopIfTrue="1">
      <formula>NOT($J37)</formula>
    </cfRule>
  </conditionalFormatting>
  <conditionalFormatting sqref="C9:C29">
    <cfRule type="expression" dxfId="0" priority="1">
      <formula>NOT($G9)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4"/>
  <sheetViews>
    <sheetView zoomScaleNormal="100" workbookViewId="0">
      <selection activeCell="B10" sqref="B10"/>
    </sheetView>
  </sheetViews>
  <sheetFormatPr baseColWidth="10" defaultRowHeight="15" x14ac:dyDescent="0.25"/>
  <cols>
    <col min="1" max="1" width="25.5703125" bestFit="1" customWidth="1"/>
    <col min="2" max="2" width="71.140625" bestFit="1" customWidth="1"/>
    <col min="3" max="3" width="42" customWidth="1"/>
  </cols>
  <sheetData>
    <row r="1" spans="1:3" x14ac:dyDescent="0.25">
      <c r="A1" t="s">
        <v>12</v>
      </c>
      <c r="B1">
        <v>2020</v>
      </c>
    </row>
    <row r="2" spans="1:3" x14ac:dyDescent="0.25">
      <c r="A2" t="s">
        <v>28</v>
      </c>
      <c r="B2">
        <f ca="1">FIND("]",CELL("nomfichier"))+1</f>
        <v>44</v>
      </c>
    </row>
    <row r="3" spans="1:3" x14ac:dyDescent="0.25">
      <c r="A3" s="29" t="s">
        <v>34</v>
      </c>
      <c r="B3" s="29">
        <v>7</v>
      </c>
      <c r="C3" s="29"/>
    </row>
    <row r="4" spans="1:3" x14ac:dyDescent="0.25">
      <c r="A4" s="29" t="s">
        <v>4</v>
      </c>
      <c r="B4" s="29"/>
      <c r="C4" s="29" t="s">
        <v>32</v>
      </c>
    </row>
    <row r="5" spans="1:3" x14ac:dyDescent="0.25">
      <c r="A5" s="54">
        <v>43831</v>
      </c>
      <c r="B5" s="37" t="s">
        <v>13</v>
      </c>
      <c r="C5" s="53"/>
    </row>
    <row r="6" spans="1:3" x14ac:dyDescent="0.25">
      <c r="A6" s="54">
        <v>43934</v>
      </c>
      <c r="B6" s="37" t="s">
        <v>14</v>
      </c>
      <c r="C6" s="53"/>
    </row>
    <row r="7" spans="1:3" x14ac:dyDescent="0.25">
      <c r="A7" s="54">
        <v>43952</v>
      </c>
      <c r="B7" s="37" t="s">
        <v>15</v>
      </c>
      <c r="C7" s="53"/>
    </row>
    <row r="8" spans="1:3" x14ac:dyDescent="0.25">
      <c r="A8" s="54">
        <v>43959</v>
      </c>
      <c r="B8" s="38" t="s">
        <v>23</v>
      </c>
      <c r="C8" s="53"/>
    </row>
    <row r="9" spans="1:3" x14ac:dyDescent="0.25">
      <c r="A9" s="54">
        <v>43972</v>
      </c>
      <c r="B9" s="37" t="s">
        <v>16</v>
      </c>
      <c r="C9" s="29"/>
    </row>
    <row r="10" spans="1:3" x14ac:dyDescent="0.25">
      <c r="A10" s="54">
        <v>43983</v>
      </c>
      <c r="B10" s="37" t="s">
        <v>17</v>
      </c>
      <c r="C10" s="54">
        <v>43983</v>
      </c>
    </row>
    <row r="11" spans="1:3" x14ac:dyDescent="0.25">
      <c r="A11" s="54">
        <v>44026</v>
      </c>
      <c r="B11" s="37" t="s">
        <v>18</v>
      </c>
      <c r="C11" s="29"/>
    </row>
    <row r="12" spans="1:3" x14ac:dyDescent="0.25">
      <c r="A12" s="54">
        <v>44058</v>
      </c>
      <c r="B12" s="37" t="s">
        <v>19</v>
      </c>
      <c r="C12" s="29"/>
    </row>
    <row r="13" spans="1:3" x14ac:dyDescent="0.25">
      <c r="A13" s="54">
        <v>44136</v>
      </c>
      <c r="B13" s="37" t="s">
        <v>20</v>
      </c>
      <c r="C13" s="29"/>
    </row>
    <row r="14" spans="1:3" x14ac:dyDescent="0.25">
      <c r="A14" s="54">
        <v>44146</v>
      </c>
      <c r="B14" s="37" t="s">
        <v>21</v>
      </c>
      <c r="C14" s="29"/>
    </row>
    <row r="15" spans="1:3" x14ac:dyDescent="0.25">
      <c r="A15" s="54">
        <v>44190</v>
      </c>
      <c r="B15" s="37" t="s">
        <v>22</v>
      </c>
      <c r="C15" s="29"/>
    </row>
    <row r="16" spans="1:3" x14ac:dyDescent="0.25">
      <c r="A16" s="54"/>
      <c r="B16" s="37"/>
      <c r="C16" s="29"/>
    </row>
    <row r="17" spans="1:3" x14ac:dyDescent="0.25">
      <c r="A17" s="54"/>
      <c r="B17" s="37"/>
      <c r="C17" s="29"/>
    </row>
    <row r="18" spans="1:3" x14ac:dyDescent="0.25">
      <c r="A18" s="54"/>
      <c r="B18" s="37"/>
      <c r="C18" s="29"/>
    </row>
    <row r="19" spans="1:3" x14ac:dyDescent="0.25">
      <c r="A19" s="54"/>
      <c r="B19" s="37"/>
      <c r="C19" s="29"/>
    </row>
    <row r="20" spans="1:3" x14ac:dyDescent="0.25">
      <c r="A20" s="54"/>
      <c r="B20" s="37"/>
      <c r="C20" s="29"/>
    </row>
    <row r="21" spans="1:3" x14ac:dyDescent="0.25">
      <c r="A21" s="29"/>
      <c r="B21" s="29"/>
      <c r="C21" s="29"/>
    </row>
    <row r="22" spans="1:3" x14ac:dyDescent="0.25">
      <c r="A22" s="29"/>
      <c r="B22" s="29"/>
      <c r="C22" s="29"/>
    </row>
    <row r="23" spans="1:3" x14ac:dyDescent="0.25">
      <c r="C23" s="29"/>
    </row>
    <row r="24" spans="1:3" x14ac:dyDescent="0.25">
      <c r="C24" s="29"/>
    </row>
    <row r="25" spans="1:3" x14ac:dyDescent="0.25">
      <c r="C25" s="29"/>
    </row>
    <row r="26" spans="1:3" x14ac:dyDescent="0.25">
      <c r="C26" s="29"/>
    </row>
    <row r="27" spans="1:3" x14ac:dyDescent="0.25">
      <c r="C27" s="29"/>
    </row>
    <row r="28" spans="1:3" x14ac:dyDescent="0.25">
      <c r="C28" s="29"/>
    </row>
    <row r="29" spans="1:3" x14ac:dyDescent="0.25">
      <c r="C29" s="29"/>
    </row>
    <row r="30" spans="1:3" x14ac:dyDescent="0.25">
      <c r="C30" s="29"/>
    </row>
    <row r="31" spans="1:3" x14ac:dyDescent="0.25">
      <c r="C31" s="29"/>
    </row>
    <row r="32" spans="1:3" x14ac:dyDescent="0.25">
      <c r="C32" s="29"/>
    </row>
    <row r="33" spans="3:3" x14ac:dyDescent="0.25">
      <c r="C33" s="29"/>
    </row>
    <row r="34" spans="3:3" x14ac:dyDescent="0.25">
      <c r="C34" s="29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topLeftCell="A4" workbookViewId="0">
      <selection activeCell="B12" sqref="B12"/>
    </sheetView>
  </sheetViews>
  <sheetFormatPr baseColWidth="10" defaultRowHeight="15" x14ac:dyDescent="0.25"/>
  <cols>
    <col min="1" max="1" width="13.140625" customWidth="1"/>
    <col min="4" max="4" width="17" customWidth="1"/>
    <col min="5" max="5" width="19.28515625" customWidth="1"/>
    <col min="6" max="6" width="13.140625" customWidth="1"/>
    <col min="7" max="10" width="13.140625" hidden="1" customWidth="1"/>
    <col min="11" max="11" width="13.140625" customWidth="1"/>
  </cols>
  <sheetData>
    <row r="1" spans="1:10" ht="15.75" x14ac:dyDescent="0.25">
      <c r="A1" s="55" t="str">
        <f>Janvier!A1</f>
        <v xml:space="preserve">Compte Rendu d'Activité </v>
      </c>
      <c r="B1" s="55"/>
      <c r="C1" s="55"/>
      <c r="D1" s="55"/>
      <c r="E1" s="55"/>
    </row>
    <row r="2" spans="1:10" x14ac:dyDescent="0.25">
      <c r="A2" s="43">
        <f>Paramètre!$B$1</f>
        <v>2020</v>
      </c>
      <c r="B2" s="43">
        <v>2</v>
      </c>
      <c r="C2" s="1"/>
      <c r="D2" s="1"/>
      <c r="E2" s="1"/>
    </row>
    <row r="3" spans="1:10" ht="12.75" customHeight="1" x14ac:dyDescent="0.25">
      <c r="A3" s="56" t="s">
        <v>0</v>
      </c>
      <c r="B3" s="56"/>
      <c r="C3" s="60">
        <f>Janvier!C3</f>
        <v>0</v>
      </c>
      <c r="D3" s="61"/>
      <c r="E3" s="62"/>
    </row>
    <row r="4" spans="1:10" ht="12.75" customHeight="1" x14ac:dyDescent="0.25">
      <c r="A4" s="56" t="s">
        <v>1</v>
      </c>
      <c r="B4" s="56"/>
      <c r="C4" s="60">
        <f>Janvier!C4</f>
        <v>0</v>
      </c>
      <c r="D4" s="61"/>
      <c r="E4" s="62"/>
    </row>
    <row r="5" spans="1:10" ht="12.75" customHeight="1" x14ac:dyDescent="0.25">
      <c r="A5" s="56" t="s">
        <v>2</v>
      </c>
      <c r="B5" s="56"/>
      <c r="C5" s="60">
        <f>Janvier!C5</f>
        <v>0</v>
      </c>
      <c r="D5" s="61"/>
      <c r="E5" s="62"/>
    </row>
    <row r="6" spans="1:10" ht="12.75" customHeight="1" x14ac:dyDescent="0.25">
      <c r="A6" s="56" t="s">
        <v>3</v>
      </c>
      <c r="B6" s="56"/>
      <c r="C6" s="57">
        <f>DATE($A$2,$B$2,1)</f>
        <v>43862</v>
      </c>
      <c r="D6" s="58"/>
      <c r="E6" s="59"/>
    </row>
    <row r="7" spans="1:10" ht="12.75" customHeight="1" x14ac:dyDescent="0.25">
      <c r="A7" s="39"/>
      <c r="B7" s="39"/>
      <c r="C7" s="40"/>
      <c r="D7" s="41"/>
      <c r="E7" s="42"/>
    </row>
    <row r="8" spans="1:10" ht="22.5" customHeight="1" x14ac:dyDescent="0.25">
      <c r="A8" s="2" t="s">
        <v>4</v>
      </c>
      <c r="B8" s="2" t="s">
        <v>5</v>
      </c>
      <c r="C8" s="3" t="s">
        <v>29</v>
      </c>
      <c r="D8" s="3" t="s">
        <v>11</v>
      </c>
      <c r="E8" s="2" t="s">
        <v>6</v>
      </c>
      <c r="G8" t="s">
        <v>27</v>
      </c>
      <c r="H8" t="s">
        <v>30</v>
      </c>
      <c r="I8" t="s">
        <v>31</v>
      </c>
      <c r="J8" t="s">
        <v>26</v>
      </c>
    </row>
    <row r="9" spans="1:10" ht="12.75" customHeight="1" x14ac:dyDescent="0.25">
      <c r="A9" s="36">
        <f>DATE($A$2,$B$2,ROW()-8)</f>
        <v>43862</v>
      </c>
      <c r="B9" s="30"/>
      <c r="C9" s="30"/>
      <c r="D9" s="31"/>
      <c r="E9" s="4" t="str">
        <f>IF(I9,VLOOKUP(A9,Paramètre!$A$5:$B$20,2),"")</f>
        <v/>
      </c>
      <c r="G9" t="b">
        <f>AND(NOT(OR(H9,I9)),J9)</f>
        <v>0</v>
      </c>
      <c r="H9" t="b">
        <f>AND(WEEKDAY($A9,2)&gt;5,ISERROR(MATCH($A9,Paramètre!$C$5:$C$36,0)))</f>
        <v>1</v>
      </c>
      <c r="I9" t="b">
        <f>NOT(ISERROR(MATCH($A9,Paramètre!$A$5:$A$20,0)))</f>
        <v>0</v>
      </c>
      <c r="J9" t="b">
        <f>(MONTH(A9)=MONTH($C$6))</f>
        <v>1</v>
      </c>
    </row>
    <row r="10" spans="1:10" ht="12.75" customHeight="1" x14ac:dyDescent="0.25">
      <c r="A10" s="36">
        <f t="shared" ref="A10:A39" si="0">DATE($A$2,$B$2,ROW()-8)</f>
        <v>43863</v>
      </c>
      <c r="B10" s="4"/>
      <c r="C10" s="4"/>
      <c r="D10" s="5"/>
      <c r="E10" s="4" t="str">
        <f>IF(I10,VLOOKUP(A10,Paramètre!$A$5:$B$20,2),"")</f>
        <v/>
      </c>
      <c r="G10" t="b">
        <f t="shared" ref="G10:G39" si="1">AND(NOT(OR(H10,I10)),J10)</f>
        <v>0</v>
      </c>
      <c r="H10" t="b">
        <f>AND(WEEKDAY($A10,2)&gt;5,ISERROR(MATCH($A10,Paramètre!$C$5:$C$36,0)))</f>
        <v>1</v>
      </c>
      <c r="I10" t="b">
        <f>NOT(ISERROR(MATCH($A10,Paramètre!$A$5:$A$20,0)))</f>
        <v>0</v>
      </c>
      <c r="J10" t="b">
        <f t="shared" ref="J10:J39" si="2">(MONTH(A10)=MONTH($C$6))</f>
        <v>1</v>
      </c>
    </row>
    <row r="11" spans="1:10" ht="12.75" customHeight="1" x14ac:dyDescent="0.25">
      <c r="A11" s="36">
        <f t="shared" si="0"/>
        <v>43864</v>
      </c>
      <c r="B11" s="4"/>
      <c r="C11" s="4"/>
      <c r="D11" s="5"/>
      <c r="E11" s="4" t="str">
        <f>IF(I11,VLOOKUP(A11,Paramètre!$A$5:$B$20,2),"")</f>
        <v/>
      </c>
      <c r="G11" t="b">
        <f t="shared" si="1"/>
        <v>1</v>
      </c>
      <c r="H11" t="b">
        <f>AND(WEEKDAY($A11,2)&gt;5,ISERROR(MATCH($A11,Paramètre!$C$5:$C$36,0)))</f>
        <v>0</v>
      </c>
      <c r="I11" t="b">
        <f>NOT(ISERROR(MATCH($A11,Paramètre!$A$5:$A$20,0)))</f>
        <v>0</v>
      </c>
      <c r="J11" t="b">
        <f t="shared" si="2"/>
        <v>1</v>
      </c>
    </row>
    <row r="12" spans="1:10" ht="12.75" customHeight="1" x14ac:dyDescent="0.25">
      <c r="A12" s="36">
        <f t="shared" si="0"/>
        <v>43865</v>
      </c>
      <c r="B12" s="4"/>
      <c r="C12" s="4"/>
      <c r="D12" s="7"/>
      <c r="E12" s="4" t="str">
        <f>IF(I12,VLOOKUP(A12,Paramètre!$A$5:$B$20,2),"")</f>
        <v/>
      </c>
      <c r="G12" t="b">
        <f t="shared" si="1"/>
        <v>1</v>
      </c>
      <c r="H12" t="b">
        <f>AND(WEEKDAY($A12,2)&gt;5,ISERROR(MATCH($A12,Paramètre!$C$5:$C$36,0)))</f>
        <v>0</v>
      </c>
      <c r="I12" t="b">
        <f>NOT(ISERROR(MATCH($A12,Paramètre!$A$5:$A$20,0)))</f>
        <v>0</v>
      </c>
      <c r="J12" t="b">
        <f t="shared" si="2"/>
        <v>1</v>
      </c>
    </row>
    <row r="13" spans="1:10" ht="12.75" customHeight="1" x14ac:dyDescent="0.25">
      <c r="A13" s="36">
        <f t="shared" si="0"/>
        <v>43866</v>
      </c>
      <c r="B13" s="4"/>
      <c r="C13" s="4"/>
      <c r="D13" s="7"/>
      <c r="E13" s="4" t="str">
        <f>IF(I13,VLOOKUP(A13,Paramètre!$A$5:$B$20,2),"")</f>
        <v/>
      </c>
      <c r="G13" t="b">
        <f t="shared" si="1"/>
        <v>1</v>
      </c>
      <c r="H13" t="b">
        <f>AND(WEEKDAY($A13,2)&gt;5,ISERROR(MATCH($A13,Paramètre!$C$5:$C$36,0)))</f>
        <v>0</v>
      </c>
      <c r="I13" t="b">
        <f>NOT(ISERROR(MATCH($A13,Paramètre!$A$5:$A$20,0)))</f>
        <v>0</v>
      </c>
      <c r="J13" t="b">
        <f t="shared" si="2"/>
        <v>1</v>
      </c>
    </row>
    <row r="14" spans="1:10" ht="12.75" customHeight="1" x14ac:dyDescent="0.25">
      <c r="A14" s="36">
        <f t="shared" si="0"/>
        <v>43867</v>
      </c>
      <c r="B14" s="4"/>
      <c r="C14" s="4"/>
      <c r="D14" s="7"/>
      <c r="E14" s="4" t="str">
        <f>IF(I14,VLOOKUP(A14,Paramètre!$A$5:$B$20,2),"")</f>
        <v/>
      </c>
      <c r="G14" t="b">
        <f t="shared" si="1"/>
        <v>1</v>
      </c>
      <c r="H14" t="b">
        <f>AND(WEEKDAY($A14,2)&gt;5,ISERROR(MATCH($A14,Paramètre!$C$5:$C$36,0)))</f>
        <v>0</v>
      </c>
      <c r="I14" t="b">
        <f>NOT(ISERROR(MATCH($A14,Paramètre!$A$5:$A$20,0)))</f>
        <v>0</v>
      </c>
      <c r="J14" t="b">
        <f t="shared" si="2"/>
        <v>1</v>
      </c>
    </row>
    <row r="15" spans="1:10" ht="12.75" customHeight="1" x14ac:dyDescent="0.25">
      <c r="A15" s="36">
        <f t="shared" si="0"/>
        <v>43868</v>
      </c>
      <c r="B15" s="4"/>
      <c r="C15" s="4"/>
      <c r="D15" s="7"/>
      <c r="E15" s="4" t="str">
        <f>IF(I15,VLOOKUP(A15,Paramètre!$A$5:$B$20,2),"")</f>
        <v/>
      </c>
      <c r="G15" t="b">
        <f t="shared" si="1"/>
        <v>1</v>
      </c>
      <c r="H15" t="b">
        <f>AND(WEEKDAY($A15,2)&gt;5,ISERROR(MATCH($A15,Paramètre!$C$5:$C$36,0)))</f>
        <v>0</v>
      </c>
      <c r="I15" t="b">
        <f>NOT(ISERROR(MATCH($A15,Paramètre!$A$5:$A$20,0)))</f>
        <v>0</v>
      </c>
      <c r="J15" t="b">
        <f t="shared" si="2"/>
        <v>1</v>
      </c>
    </row>
    <row r="16" spans="1:10" ht="12.75" customHeight="1" x14ac:dyDescent="0.25">
      <c r="A16" s="36">
        <f t="shared" si="0"/>
        <v>43869</v>
      </c>
      <c r="B16" s="4"/>
      <c r="C16" s="4"/>
      <c r="D16" s="7"/>
      <c r="E16" s="4" t="str">
        <f>IF(I16,VLOOKUP(A16,Paramètre!$A$5:$B$20,2),"")</f>
        <v/>
      </c>
      <c r="G16" t="b">
        <f t="shared" si="1"/>
        <v>0</v>
      </c>
      <c r="H16" t="b">
        <f>AND(WEEKDAY($A16,2)&gt;5,ISERROR(MATCH($A16,Paramètre!$C$5:$C$36,0)))</f>
        <v>1</v>
      </c>
      <c r="I16" t="b">
        <f>NOT(ISERROR(MATCH($A16,Paramètre!$A$5:$A$20,0)))</f>
        <v>0</v>
      </c>
      <c r="J16" t="b">
        <f t="shared" si="2"/>
        <v>1</v>
      </c>
    </row>
    <row r="17" spans="1:10" ht="12.75" customHeight="1" x14ac:dyDescent="0.25">
      <c r="A17" s="36">
        <f t="shared" si="0"/>
        <v>43870</v>
      </c>
      <c r="B17" s="4"/>
      <c r="C17" s="4"/>
      <c r="D17" s="7"/>
      <c r="E17" s="4" t="str">
        <f>IF(I17,VLOOKUP(A17,Paramètre!$A$5:$B$20,2),"")</f>
        <v/>
      </c>
      <c r="G17" t="b">
        <f t="shared" si="1"/>
        <v>0</v>
      </c>
      <c r="H17" t="b">
        <f>AND(WEEKDAY($A17,2)&gt;5,ISERROR(MATCH($A17,Paramètre!$C$5:$C$36,0)))</f>
        <v>1</v>
      </c>
      <c r="I17" t="b">
        <f>NOT(ISERROR(MATCH($A17,Paramètre!$A$5:$A$20,0)))</f>
        <v>0</v>
      </c>
      <c r="J17" t="b">
        <f t="shared" si="2"/>
        <v>1</v>
      </c>
    </row>
    <row r="18" spans="1:10" ht="12.75" customHeight="1" x14ac:dyDescent="0.25">
      <c r="A18" s="36">
        <f t="shared" si="0"/>
        <v>43871</v>
      </c>
      <c r="B18" s="4"/>
      <c r="C18" s="4"/>
      <c r="D18" s="7"/>
      <c r="E18" s="4" t="str">
        <f>IF(I18,VLOOKUP(A18,Paramètre!$A$5:$B$20,2),"")</f>
        <v/>
      </c>
      <c r="G18" t="b">
        <f t="shared" si="1"/>
        <v>1</v>
      </c>
      <c r="H18" t="b">
        <f>AND(WEEKDAY($A18,2)&gt;5,ISERROR(MATCH($A18,Paramètre!$C$5:$C$36,0)))</f>
        <v>0</v>
      </c>
      <c r="I18" t="b">
        <f>NOT(ISERROR(MATCH($A18,Paramètre!$A$5:$A$20,0)))</f>
        <v>0</v>
      </c>
      <c r="J18" t="b">
        <f t="shared" si="2"/>
        <v>1</v>
      </c>
    </row>
    <row r="19" spans="1:10" ht="12.75" customHeight="1" x14ac:dyDescent="0.25">
      <c r="A19" s="36">
        <f t="shared" si="0"/>
        <v>43872</v>
      </c>
      <c r="B19" s="4"/>
      <c r="C19" s="4"/>
      <c r="D19" s="7"/>
      <c r="E19" s="4" t="str">
        <f>IF(I19,VLOOKUP(A19,Paramètre!$A$5:$B$20,2),"")</f>
        <v/>
      </c>
      <c r="G19" t="b">
        <f t="shared" si="1"/>
        <v>1</v>
      </c>
      <c r="H19" t="b">
        <f>AND(WEEKDAY($A19,2)&gt;5,ISERROR(MATCH($A19,Paramètre!$C$5:$C$36,0)))</f>
        <v>0</v>
      </c>
      <c r="I19" t="b">
        <f>NOT(ISERROR(MATCH($A19,Paramètre!$A$5:$A$20,0)))</f>
        <v>0</v>
      </c>
      <c r="J19" t="b">
        <f t="shared" si="2"/>
        <v>1</v>
      </c>
    </row>
    <row r="20" spans="1:10" ht="12.75" customHeight="1" x14ac:dyDescent="0.25">
      <c r="A20" s="36">
        <f t="shared" si="0"/>
        <v>43873</v>
      </c>
      <c r="B20" s="4"/>
      <c r="C20" s="4"/>
      <c r="D20" s="7"/>
      <c r="E20" s="4" t="str">
        <f>IF(I20,VLOOKUP(A20,Paramètre!$A$5:$B$20,2),"")</f>
        <v/>
      </c>
      <c r="G20" t="b">
        <f t="shared" si="1"/>
        <v>1</v>
      </c>
      <c r="H20" t="b">
        <f>AND(WEEKDAY($A20,2)&gt;5,ISERROR(MATCH($A20,Paramètre!$C$5:$C$36,0)))</f>
        <v>0</v>
      </c>
      <c r="I20" t="b">
        <f>NOT(ISERROR(MATCH($A20,Paramètre!$A$5:$A$20,0)))</f>
        <v>0</v>
      </c>
      <c r="J20" t="b">
        <f t="shared" si="2"/>
        <v>1</v>
      </c>
    </row>
    <row r="21" spans="1:10" ht="12.75" customHeight="1" x14ac:dyDescent="0.25">
      <c r="A21" s="36">
        <f t="shared" si="0"/>
        <v>43874</v>
      </c>
      <c r="B21" s="4"/>
      <c r="C21" s="4"/>
      <c r="D21" s="7"/>
      <c r="E21" s="4" t="str">
        <f>IF(I21,VLOOKUP(A21,Paramètre!$A$5:$B$20,2),"")</f>
        <v/>
      </c>
      <c r="G21" t="b">
        <f t="shared" si="1"/>
        <v>1</v>
      </c>
      <c r="H21" t="b">
        <f>AND(WEEKDAY($A21,2)&gt;5,ISERROR(MATCH($A21,Paramètre!$C$5:$C$36,0)))</f>
        <v>0</v>
      </c>
      <c r="I21" t="b">
        <f>NOT(ISERROR(MATCH($A21,Paramètre!$A$5:$A$20,0)))</f>
        <v>0</v>
      </c>
      <c r="J21" t="b">
        <f t="shared" si="2"/>
        <v>1</v>
      </c>
    </row>
    <row r="22" spans="1:10" ht="12.75" customHeight="1" x14ac:dyDescent="0.25">
      <c r="A22" s="36">
        <f t="shared" si="0"/>
        <v>43875</v>
      </c>
      <c r="B22" s="4"/>
      <c r="C22" s="4"/>
      <c r="D22" s="7"/>
      <c r="E22" s="4" t="str">
        <f>IF(I22,VLOOKUP(A22,Paramètre!$A$5:$B$20,2),"")</f>
        <v/>
      </c>
      <c r="G22" t="b">
        <f t="shared" si="1"/>
        <v>1</v>
      </c>
      <c r="H22" t="b">
        <f>AND(WEEKDAY($A22,2)&gt;5,ISERROR(MATCH($A22,Paramètre!$C$5:$C$36,0)))</f>
        <v>0</v>
      </c>
      <c r="I22" t="b">
        <f>NOT(ISERROR(MATCH($A22,Paramètre!$A$5:$A$20,0)))</f>
        <v>0</v>
      </c>
      <c r="J22" t="b">
        <f t="shared" si="2"/>
        <v>1</v>
      </c>
    </row>
    <row r="23" spans="1:10" ht="12.75" customHeight="1" x14ac:dyDescent="0.25">
      <c r="A23" s="36">
        <f t="shared" si="0"/>
        <v>43876</v>
      </c>
      <c r="B23" s="4"/>
      <c r="C23" s="4"/>
      <c r="D23" s="7"/>
      <c r="E23" s="4" t="str">
        <f>IF(I23,VLOOKUP(A23,Paramètre!$A$5:$B$20,2),"")</f>
        <v/>
      </c>
      <c r="G23" t="b">
        <f t="shared" si="1"/>
        <v>0</v>
      </c>
      <c r="H23" t="b">
        <f>AND(WEEKDAY($A23,2)&gt;5,ISERROR(MATCH($A23,Paramètre!$C$5:$C$36,0)))</f>
        <v>1</v>
      </c>
      <c r="I23" t="b">
        <f>NOT(ISERROR(MATCH($A23,Paramètre!$A$5:$A$20,0)))</f>
        <v>0</v>
      </c>
      <c r="J23" t="b">
        <f t="shared" si="2"/>
        <v>1</v>
      </c>
    </row>
    <row r="24" spans="1:10" ht="12.75" customHeight="1" x14ac:dyDescent="0.25">
      <c r="A24" s="36">
        <f t="shared" si="0"/>
        <v>43877</v>
      </c>
      <c r="B24" s="4"/>
      <c r="C24" s="4"/>
      <c r="D24" s="7"/>
      <c r="E24" s="4" t="str">
        <f>IF(I24,VLOOKUP(A24,Paramètre!$A$5:$B$20,2),"")</f>
        <v/>
      </c>
      <c r="G24" t="b">
        <f t="shared" si="1"/>
        <v>0</v>
      </c>
      <c r="H24" t="b">
        <f>AND(WEEKDAY($A24,2)&gt;5,ISERROR(MATCH($A24,Paramètre!$C$5:$C$36,0)))</f>
        <v>1</v>
      </c>
      <c r="I24" t="b">
        <f>NOT(ISERROR(MATCH($A24,Paramètre!$A$5:$A$20,0)))</f>
        <v>0</v>
      </c>
      <c r="J24" t="b">
        <f t="shared" si="2"/>
        <v>1</v>
      </c>
    </row>
    <row r="25" spans="1:10" ht="12.75" customHeight="1" x14ac:dyDescent="0.25">
      <c r="A25" s="36">
        <f t="shared" si="0"/>
        <v>43878</v>
      </c>
      <c r="B25" s="4"/>
      <c r="C25" s="4"/>
      <c r="D25" s="7"/>
      <c r="E25" s="4" t="str">
        <f>IF(I25,VLOOKUP(A25,Paramètre!$A$5:$B$20,2),"")</f>
        <v/>
      </c>
      <c r="G25" t="b">
        <f t="shared" si="1"/>
        <v>1</v>
      </c>
      <c r="H25" t="b">
        <f>AND(WEEKDAY($A25,2)&gt;5,ISERROR(MATCH($A25,Paramètre!$C$5:$C$36,0)))</f>
        <v>0</v>
      </c>
      <c r="I25" t="b">
        <f>NOT(ISERROR(MATCH($A25,Paramètre!$A$5:$A$20,0)))</f>
        <v>0</v>
      </c>
      <c r="J25" t="b">
        <f t="shared" si="2"/>
        <v>1</v>
      </c>
    </row>
    <row r="26" spans="1:10" ht="12.75" customHeight="1" x14ac:dyDescent="0.25">
      <c r="A26" s="36">
        <f t="shared" si="0"/>
        <v>43879</v>
      </c>
      <c r="B26" s="4"/>
      <c r="C26" s="4"/>
      <c r="D26" s="7"/>
      <c r="E26" s="4" t="str">
        <f>IF(I26,VLOOKUP(A26,Paramètre!$A$5:$B$20,2),"")</f>
        <v/>
      </c>
      <c r="G26" t="b">
        <f t="shared" si="1"/>
        <v>1</v>
      </c>
      <c r="H26" t="b">
        <f>AND(WEEKDAY($A26,2)&gt;5,ISERROR(MATCH($A26,Paramètre!$C$5:$C$36,0)))</f>
        <v>0</v>
      </c>
      <c r="I26" t="b">
        <f>NOT(ISERROR(MATCH($A26,Paramètre!$A$5:$A$20,0)))</f>
        <v>0</v>
      </c>
      <c r="J26" t="b">
        <f t="shared" si="2"/>
        <v>1</v>
      </c>
    </row>
    <row r="27" spans="1:10" ht="12.75" customHeight="1" x14ac:dyDescent="0.25">
      <c r="A27" s="36">
        <f t="shared" si="0"/>
        <v>43880</v>
      </c>
      <c r="B27" s="4"/>
      <c r="C27" s="4"/>
      <c r="D27" s="7"/>
      <c r="E27" s="4" t="str">
        <f>IF(I27,VLOOKUP(A27,Paramètre!$A$5:$B$20,2),"")</f>
        <v/>
      </c>
      <c r="G27" t="b">
        <f t="shared" si="1"/>
        <v>1</v>
      </c>
      <c r="H27" t="b">
        <f>AND(WEEKDAY($A27,2)&gt;5,ISERROR(MATCH($A27,Paramètre!$C$5:$C$36,0)))</f>
        <v>0</v>
      </c>
      <c r="I27" t="b">
        <f>NOT(ISERROR(MATCH($A27,Paramètre!$A$5:$A$20,0)))</f>
        <v>0</v>
      </c>
      <c r="J27" t="b">
        <f t="shared" si="2"/>
        <v>1</v>
      </c>
    </row>
    <row r="28" spans="1:10" ht="12.75" customHeight="1" x14ac:dyDescent="0.25">
      <c r="A28" s="36">
        <f t="shared" si="0"/>
        <v>43881</v>
      </c>
      <c r="B28" s="4"/>
      <c r="C28" s="4"/>
      <c r="D28" s="7"/>
      <c r="E28" s="4" t="str">
        <f>IF(I28,VLOOKUP(A28,Paramètre!$A$5:$B$20,2),"")</f>
        <v/>
      </c>
      <c r="G28" t="b">
        <f t="shared" si="1"/>
        <v>1</v>
      </c>
      <c r="H28" t="b">
        <f>AND(WEEKDAY($A28,2)&gt;5,ISERROR(MATCH($A28,Paramètre!$C$5:$C$36,0)))</f>
        <v>0</v>
      </c>
      <c r="I28" t="b">
        <f>NOT(ISERROR(MATCH($A28,Paramètre!$A$5:$A$20,0)))</f>
        <v>0</v>
      </c>
      <c r="J28" t="b">
        <f t="shared" si="2"/>
        <v>1</v>
      </c>
    </row>
    <row r="29" spans="1:10" ht="12.75" customHeight="1" x14ac:dyDescent="0.25">
      <c r="A29" s="36">
        <f t="shared" si="0"/>
        <v>43882</v>
      </c>
      <c r="B29" s="4"/>
      <c r="C29" s="4"/>
      <c r="D29" s="7"/>
      <c r="E29" s="4" t="str">
        <f>IF(I29,VLOOKUP(A29,Paramètre!$A$5:$B$20,2),"")</f>
        <v/>
      </c>
      <c r="G29" t="b">
        <f t="shared" si="1"/>
        <v>1</v>
      </c>
      <c r="H29" t="b">
        <f>AND(WEEKDAY($A29,2)&gt;5,ISERROR(MATCH($A29,Paramètre!$C$5:$C$36,0)))</f>
        <v>0</v>
      </c>
      <c r="I29" t="b">
        <f>NOT(ISERROR(MATCH($A29,Paramètre!$A$5:$A$20,0)))</f>
        <v>0</v>
      </c>
      <c r="J29" t="b">
        <f t="shared" si="2"/>
        <v>1</v>
      </c>
    </row>
    <row r="30" spans="1:10" ht="12.75" customHeight="1" x14ac:dyDescent="0.25">
      <c r="A30" s="36">
        <f t="shared" si="0"/>
        <v>43883</v>
      </c>
      <c r="B30" s="4"/>
      <c r="C30" s="4"/>
      <c r="D30" s="7"/>
      <c r="E30" s="4" t="str">
        <f>IF(I30,VLOOKUP(A30,Paramètre!$A$5:$B$20,2),"")</f>
        <v/>
      </c>
      <c r="G30" t="b">
        <f t="shared" si="1"/>
        <v>0</v>
      </c>
      <c r="H30" t="b">
        <f>AND(WEEKDAY($A30,2)&gt;5,ISERROR(MATCH($A30,Paramètre!$C$5:$C$36,0)))</f>
        <v>1</v>
      </c>
      <c r="I30" t="b">
        <f>NOT(ISERROR(MATCH($A30,Paramètre!$A$5:$A$20,0)))</f>
        <v>0</v>
      </c>
      <c r="J30" t="b">
        <f t="shared" si="2"/>
        <v>1</v>
      </c>
    </row>
    <row r="31" spans="1:10" ht="12.75" customHeight="1" x14ac:dyDescent="0.25">
      <c r="A31" s="36">
        <f t="shared" si="0"/>
        <v>43884</v>
      </c>
      <c r="B31" s="4"/>
      <c r="C31" s="4"/>
      <c r="D31" s="7"/>
      <c r="E31" s="4" t="str">
        <f>IF(I31,VLOOKUP(A31,Paramètre!$A$5:$B$20,2),"")</f>
        <v/>
      </c>
      <c r="G31" t="b">
        <f t="shared" si="1"/>
        <v>0</v>
      </c>
      <c r="H31" t="b">
        <f>AND(WEEKDAY($A31,2)&gt;5,ISERROR(MATCH($A31,Paramètre!$C$5:$C$36,0)))</f>
        <v>1</v>
      </c>
      <c r="I31" t="b">
        <f>NOT(ISERROR(MATCH($A31,Paramètre!$A$5:$A$20,0)))</f>
        <v>0</v>
      </c>
      <c r="J31" t="b">
        <f t="shared" si="2"/>
        <v>1</v>
      </c>
    </row>
    <row r="32" spans="1:10" ht="12.75" customHeight="1" x14ac:dyDescent="0.25">
      <c r="A32" s="36">
        <f t="shared" si="0"/>
        <v>43885</v>
      </c>
      <c r="B32" s="4"/>
      <c r="C32" s="4"/>
      <c r="D32" s="7"/>
      <c r="E32" s="4" t="str">
        <f>IF(I32,VLOOKUP(A32,Paramètre!$A$5:$B$20,2),"")</f>
        <v/>
      </c>
      <c r="G32" t="b">
        <f t="shared" si="1"/>
        <v>1</v>
      </c>
      <c r="H32" t="b">
        <f>AND(WEEKDAY($A32,2)&gt;5,ISERROR(MATCH($A32,Paramètre!$C$5:$C$36,0)))</f>
        <v>0</v>
      </c>
      <c r="I32" t="b">
        <f>NOT(ISERROR(MATCH($A32,Paramètre!$A$5:$A$20,0)))</f>
        <v>0</v>
      </c>
      <c r="J32" t="b">
        <f t="shared" si="2"/>
        <v>1</v>
      </c>
    </row>
    <row r="33" spans="1:10" ht="12.75" customHeight="1" x14ac:dyDescent="0.25">
      <c r="A33" s="36">
        <f t="shared" si="0"/>
        <v>43886</v>
      </c>
      <c r="B33" s="4"/>
      <c r="C33" s="4"/>
      <c r="D33" s="7"/>
      <c r="E33" s="4" t="str">
        <f>IF(I33,VLOOKUP(A33,Paramètre!$A$5:$B$20,2),"")</f>
        <v/>
      </c>
      <c r="G33" t="b">
        <f t="shared" si="1"/>
        <v>1</v>
      </c>
      <c r="H33" t="b">
        <f>AND(WEEKDAY($A33,2)&gt;5,ISERROR(MATCH($A33,Paramètre!$C$5:$C$36,0)))</f>
        <v>0</v>
      </c>
      <c r="I33" t="b">
        <f>NOT(ISERROR(MATCH($A33,Paramètre!$A$5:$A$20,0)))</f>
        <v>0</v>
      </c>
      <c r="J33" t="b">
        <f t="shared" si="2"/>
        <v>1</v>
      </c>
    </row>
    <row r="34" spans="1:10" ht="12.75" customHeight="1" x14ac:dyDescent="0.25">
      <c r="A34" s="36">
        <f t="shared" si="0"/>
        <v>43887</v>
      </c>
      <c r="B34" s="4"/>
      <c r="C34" s="4"/>
      <c r="D34" s="7"/>
      <c r="E34" s="4" t="str">
        <f>IF(I34,VLOOKUP(A34,Paramètre!$A$5:$B$20,2),"")</f>
        <v/>
      </c>
      <c r="G34" t="b">
        <f t="shared" si="1"/>
        <v>1</v>
      </c>
      <c r="H34" t="b">
        <f>AND(WEEKDAY($A34,2)&gt;5,ISERROR(MATCH($A34,Paramètre!$C$5:$C$36,0)))</f>
        <v>0</v>
      </c>
      <c r="I34" t="b">
        <f>NOT(ISERROR(MATCH($A34,Paramètre!$A$5:$A$20,0)))</f>
        <v>0</v>
      </c>
      <c r="J34" t="b">
        <f t="shared" si="2"/>
        <v>1</v>
      </c>
    </row>
    <row r="35" spans="1:10" ht="12.75" customHeight="1" x14ac:dyDescent="0.25">
      <c r="A35" s="36">
        <f t="shared" si="0"/>
        <v>43888</v>
      </c>
      <c r="B35" s="4"/>
      <c r="C35" s="4"/>
      <c r="D35" s="7"/>
      <c r="E35" s="4" t="str">
        <f>IF(I35,VLOOKUP(A35,Paramètre!$A$5:$B$20,2),"")</f>
        <v/>
      </c>
      <c r="G35" t="b">
        <f t="shared" si="1"/>
        <v>1</v>
      </c>
      <c r="H35" t="b">
        <f>AND(WEEKDAY($A35,2)&gt;5,ISERROR(MATCH($A35,Paramètre!$C$5:$C$36,0)))</f>
        <v>0</v>
      </c>
      <c r="I35" t="b">
        <f>NOT(ISERROR(MATCH($A35,Paramètre!$A$5:$A$20,0)))</f>
        <v>0</v>
      </c>
      <c r="J35" t="b">
        <f t="shared" si="2"/>
        <v>1</v>
      </c>
    </row>
    <row r="36" spans="1:10" ht="12.75" customHeight="1" x14ac:dyDescent="0.25">
      <c r="A36" s="36">
        <f t="shared" si="0"/>
        <v>43889</v>
      </c>
      <c r="B36" s="4"/>
      <c r="C36" s="4"/>
      <c r="D36" s="7"/>
      <c r="E36" s="4" t="str">
        <f>IF(I36,VLOOKUP(A36,Paramètre!$A$5:$B$20,2),"")</f>
        <v/>
      </c>
      <c r="G36" t="b">
        <f t="shared" si="1"/>
        <v>1</v>
      </c>
      <c r="H36" t="b">
        <f>AND(WEEKDAY($A36,2)&gt;5,ISERROR(MATCH($A36,Paramètre!$C$5:$C$36,0)))</f>
        <v>0</v>
      </c>
      <c r="I36" t="b">
        <f>NOT(ISERROR(MATCH($A36,Paramètre!$A$5:$A$20,0)))</f>
        <v>0</v>
      </c>
      <c r="J36" t="b">
        <f t="shared" si="2"/>
        <v>1</v>
      </c>
    </row>
    <row r="37" spans="1:10" ht="12.75" customHeight="1" x14ac:dyDescent="0.25">
      <c r="A37" s="36">
        <f t="shared" si="0"/>
        <v>43890</v>
      </c>
      <c r="B37" s="6"/>
      <c r="C37" s="6"/>
      <c r="D37" s="7"/>
      <c r="E37" s="4" t="str">
        <f>IF(I37,VLOOKUP(A37,Paramètre!$A$5:$B$20,2),"")</f>
        <v/>
      </c>
      <c r="G37" t="b">
        <f t="shared" si="1"/>
        <v>0</v>
      </c>
      <c r="H37" t="b">
        <f>AND(WEEKDAY($A37,2)&gt;5,ISERROR(MATCH($A37,Paramètre!$C$5:$C$36,0)))</f>
        <v>1</v>
      </c>
      <c r="I37" t="b">
        <f>NOT(ISERROR(MATCH($A37,Paramètre!$A$5:$A$20,0)))</f>
        <v>0</v>
      </c>
      <c r="J37" t="b">
        <f t="shared" si="2"/>
        <v>1</v>
      </c>
    </row>
    <row r="38" spans="1:10" ht="12.75" customHeight="1" x14ac:dyDescent="0.25">
      <c r="A38" s="36">
        <f t="shared" si="0"/>
        <v>43891</v>
      </c>
      <c r="B38" s="6"/>
      <c r="C38" s="6"/>
      <c r="D38" s="7"/>
      <c r="E38" s="4" t="str">
        <f>IF(I38,VLOOKUP(A38,Paramètre!$A$5:$B$20,2),"")</f>
        <v/>
      </c>
      <c r="G38" t="b">
        <f t="shared" si="1"/>
        <v>0</v>
      </c>
      <c r="H38" t="b">
        <f>AND(WEEKDAY($A38,2)&gt;5,ISERROR(MATCH($A38,Paramètre!$C$5:$C$36,0)))</f>
        <v>1</v>
      </c>
      <c r="I38" t="b">
        <f>NOT(ISERROR(MATCH($A38,Paramètre!$A$5:$A$20,0)))</f>
        <v>0</v>
      </c>
      <c r="J38" t="b">
        <f t="shared" si="2"/>
        <v>0</v>
      </c>
    </row>
    <row r="39" spans="1:10" ht="12.75" customHeight="1" x14ac:dyDescent="0.25">
      <c r="A39" s="36">
        <f t="shared" si="0"/>
        <v>43892</v>
      </c>
      <c r="B39" s="6"/>
      <c r="C39" s="6"/>
      <c r="D39" s="7"/>
      <c r="E39" s="4" t="str">
        <f>IF(I39,VLOOKUP(A39,Paramètre!$A$5:$B$20,2),"")</f>
        <v/>
      </c>
      <c r="G39" t="b">
        <f t="shared" si="1"/>
        <v>0</v>
      </c>
      <c r="H39" t="b">
        <f>AND(WEEKDAY($A39,2)&gt;5,ISERROR(MATCH($A39,Paramètre!$C$5:$C$36,0)))</f>
        <v>0</v>
      </c>
      <c r="I39" t="b">
        <f>NOT(ISERROR(MATCH($A39,Paramètre!$A$5:$A$20,0)))</f>
        <v>0</v>
      </c>
      <c r="J39" t="b">
        <f t="shared" si="2"/>
        <v>0</v>
      </c>
    </row>
    <row r="40" spans="1:10" ht="12.75" customHeight="1" x14ac:dyDescent="0.25">
      <c r="A40" s="8"/>
      <c r="B40" s="9"/>
      <c r="C40" s="9"/>
      <c r="D40" s="10"/>
      <c r="E40" s="10"/>
    </row>
    <row r="41" spans="1:10" x14ac:dyDescent="0.25">
      <c r="A41" s="11" t="s">
        <v>7</v>
      </c>
      <c r="B41" s="12"/>
      <c r="C41" s="49" t="str">
        <f>CONCATENATE(SUM(B9:B39),"/",COUNTIF(G9:G39,TRUE))</f>
        <v>0/20</v>
      </c>
      <c r="D41" s="50" t="str">
        <f>IF(SUM(C9:C39)=0,"",CONCATENATE(" et ",SUM(C9:C39)," heures supplémentaires "))</f>
        <v/>
      </c>
      <c r="E41" s="13"/>
    </row>
    <row r="42" spans="1:10" ht="12.75" customHeight="1" x14ac:dyDescent="0.25">
      <c r="A42" s="14"/>
      <c r="B42" s="15"/>
      <c r="C42" s="16"/>
      <c r="D42" s="14"/>
      <c r="E42" s="14"/>
    </row>
    <row r="43" spans="1:10" ht="12.75" customHeight="1" x14ac:dyDescent="0.25">
      <c r="A43" s="17" t="s">
        <v>8</v>
      </c>
      <c r="B43" s="18"/>
      <c r="C43" s="19"/>
      <c r="D43" s="17" t="s">
        <v>8</v>
      </c>
      <c r="E43" s="19"/>
    </row>
    <row r="44" spans="1:10" ht="12.75" customHeight="1" x14ac:dyDescent="0.25">
      <c r="A44" s="20" t="s">
        <v>9</v>
      </c>
      <c r="B44" s="21"/>
      <c r="C44" s="22"/>
      <c r="D44" s="20" t="s">
        <v>10</v>
      </c>
      <c r="E44" s="22"/>
    </row>
    <row r="45" spans="1:10" ht="12.75" customHeight="1" x14ac:dyDescent="0.25">
      <c r="A45" s="23"/>
      <c r="B45" s="24"/>
      <c r="C45" s="25"/>
      <c r="D45" s="23"/>
      <c r="E45" s="25"/>
    </row>
    <row r="46" spans="1:10" ht="12.75" customHeight="1" x14ac:dyDescent="0.25">
      <c r="A46" s="23"/>
      <c r="B46" s="24"/>
      <c r="C46" s="25"/>
      <c r="D46" s="23"/>
      <c r="E46" s="25"/>
    </row>
    <row r="47" spans="1:10" ht="12.75" customHeight="1" x14ac:dyDescent="0.25">
      <c r="A47" s="26"/>
      <c r="B47" s="27"/>
      <c r="C47" s="28"/>
      <c r="D47" s="26"/>
      <c r="E47" s="28"/>
    </row>
    <row r="48" spans="1:10" s="29" customFormat="1" x14ac:dyDescent="0.25">
      <c r="A48" s="15"/>
      <c r="B48" s="24"/>
      <c r="C48" s="24"/>
      <c r="D48" s="15"/>
      <c r="E48" s="24"/>
    </row>
    <row r="49" spans="1:5" s="29" customFormat="1" x14ac:dyDescent="0.25">
      <c r="A49" s="15"/>
      <c r="B49" s="24"/>
      <c r="C49" s="24"/>
      <c r="D49" s="15"/>
      <c r="E49" s="24"/>
    </row>
    <row r="50" spans="1:5" s="29" customFormat="1" x14ac:dyDescent="0.25">
      <c r="A50" s="15"/>
      <c r="B50" s="24"/>
      <c r="C50" s="24"/>
      <c r="D50" s="15"/>
      <c r="E50" s="24"/>
    </row>
    <row r="51" spans="1:5" x14ac:dyDescent="0.25">
      <c r="A51" s="1"/>
      <c r="B51" s="1"/>
      <c r="C51" s="1"/>
      <c r="D51" s="1"/>
      <c r="E51" s="1"/>
    </row>
  </sheetData>
  <mergeCells count="9">
    <mergeCell ref="A1:E1"/>
    <mergeCell ref="A6:B6"/>
    <mergeCell ref="C6:E6"/>
    <mergeCell ref="A3:B3"/>
    <mergeCell ref="C3:E3"/>
    <mergeCell ref="A4:B4"/>
    <mergeCell ref="C4:E4"/>
    <mergeCell ref="A5:B5"/>
    <mergeCell ref="C5:E5"/>
  </mergeCells>
  <conditionalFormatting sqref="A9:E39">
    <cfRule type="expression" dxfId="32" priority="2">
      <formula>NOT($G9)</formula>
    </cfRule>
  </conditionalFormatting>
  <conditionalFormatting sqref="A37:E39">
    <cfRule type="expression" dxfId="31" priority="1" stopIfTrue="1">
      <formula>NOT($J37)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horizontalDpi="4294967292" verticalDpi="4294967292" r:id="rId1"/>
  <headerFooter>
    <oddHeader>&amp;L&amp;20Perform Vision&amp;11
Training &amp; Consulting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opLeftCell="A28" workbookViewId="0">
      <selection activeCell="A41" sqref="A41:XFD41"/>
    </sheetView>
  </sheetViews>
  <sheetFormatPr baseColWidth="10" defaultRowHeight="15" x14ac:dyDescent="0.25"/>
  <cols>
    <col min="1" max="1" width="13.140625" customWidth="1"/>
    <col min="4" max="4" width="17" customWidth="1"/>
    <col min="5" max="5" width="19.28515625" customWidth="1"/>
    <col min="6" max="6" width="13.140625" customWidth="1"/>
    <col min="7" max="10" width="13.140625" hidden="1" customWidth="1"/>
    <col min="11" max="11" width="13.140625" customWidth="1"/>
  </cols>
  <sheetData>
    <row r="1" spans="1:10" ht="15.75" x14ac:dyDescent="0.25">
      <c r="A1" s="55" t="str">
        <f>Février!A1</f>
        <v xml:space="preserve">Compte Rendu d'Activité </v>
      </c>
      <c r="B1" s="55"/>
      <c r="C1" s="55"/>
      <c r="D1" s="55"/>
      <c r="E1" s="55"/>
    </row>
    <row r="2" spans="1:10" x14ac:dyDescent="0.25">
      <c r="A2" s="43">
        <f>Paramètre!$B$1</f>
        <v>2020</v>
      </c>
      <c r="B2" s="43">
        <v>3</v>
      </c>
      <c r="C2" s="1"/>
      <c r="D2" s="1"/>
      <c r="E2" s="1"/>
    </row>
    <row r="3" spans="1:10" ht="12.75" customHeight="1" x14ac:dyDescent="0.25">
      <c r="A3" s="56" t="s">
        <v>0</v>
      </c>
      <c r="B3" s="56"/>
      <c r="C3" s="60">
        <f>Février!C3</f>
        <v>0</v>
      </c>
      <c r="D3" s="61"/>
      <c r="E3" s="62"/>
    </row>
    <row r="4" spans="1:10" ht="12.75" customHeight="1" x14ac:dyDescent="0.25">
      <c r="A4" s="56" t="s">
        <v>1</v>
      </c>
      <c r="B4" s="56"/>
      <c r="C4" s="60">
        <f>Février!C4</f>
        <v>0</v>
      </c>
      <c r="D4" s="61"/>
      <c r="E4" s="62"/>
    </row>
    <row r="5" spans="1:10" ht="12.75" customHeight="1" x14ac:dyDescent="0.25">
      <c r="A5" s="56" t="s">
        <v>2</v>
      </c>
      <c r="B5" s="56"/>
      <c r="C5" s="60">
        <f>Février!C5</f>
        <v>0</v>
      </c>
      <c r="D5" s="61"/>
      <c r="E5" s="62"/>
    </row>
    <row r="6" spans="1:10" ht="12.75" customHeight="1" x14ac:dyDescent="0.25">
      <c r="A6" s="56" t="s">
        <v>3</v>
      </c>
      <c r="B6" s="56"/>
      <c r="C6" s="57">
        <f>DATE($A$2,$B$2,1)</f>
        <v>43891</v>
      </c>
      <c r="D6" s="58"/>
      <c r="E6" s="59"/>
    </row>
    <row r="7" spans="1:10" ht="12.75" customHeight="1" x14ac:dyDescent="0.25">
      <c r="A7" s="39"/>
      <c r="B7" s="39"/>
      <c r="C7" s="40"/>
      <c r="D7" s="41"/>
      <c r="E7" s="42"/>
    </row>
    <row r="8" spans="1:10" ht="22.5" customHeight="1" x14ac:dyDescent="0.25">
      <c r="A8" s="2" t="s">
        <v>4</v>
      </c>
      <c r="B8" s="2" t="s">
        <v>5</v>
      </c>
      <c r="C8" s="3" t="s">
        <v>29</v>
      </c>
      <c r="D8" s="3" t="s">
        <v>11</v>
      </c>
      <c r="E8" s="2" t="s">
        <v>6</v>
      </c>
      <c r="G8" t="s">
        <v>27</v>
      </c>
      <c r="H8" t="s">
        <v>30</v>
      </c>
      <c r="I8" t="s">
        <v>31</v>
      </c>
      <c r="J8" t="s">
        <v>26</v>
      </c>
    </row>
    <row r="9" spans="1:10" ht="12.75" customHeight="1" x14ac:dyDescent="0.25">
      <c r="A9" s="36">
        <f>DATE($A$2,$B$2,ROW()-8)</f>
        <v>43891</v>
      </c>
      <c r="B9" s="30"/>
      <c r="C9" s="30"/>
      <c r="D9" s="31"/>
      <c r="E9" s="4" t="str">
        <f>IF(I9,VLOOKUP(A9,Paramètre!$A$5:$B$20,2),"")</f>
        <v/>
      </c>
      <c r="G9" t="b">
        <f>AND(NOT(OR(H9,I9)),J9)</f>
        <v>0</v>
      </c>
      <c r="H9" t="b">
        <f>AND(WEEKDAY($A9,2)&gt;5,ISERROR(MATCH($A9,Paramètre!$C$5:$C$36,0)))</f>
        <v>1</v>
      </c>
      <c r="I9" t="b">
        <f>NOT(ISERROR(MATCH($A9,Paramètre!$A$5:$A$20,0)))</f>
        <v>0</v>
      </c>
      <c r="J9" t="b">
        <f>(MONTH(A9)=MONTH($C$6))</f>
        <v>1</v>
      </c>
    </row>
    <row r="10" spans="1:10" ht="12.75" customHeight="1" x14ac:dyDescent="0.25">
      <c r="A10" s="36">
        <f t="shared" ref="A10:A39" si="0">DATE($A$2,$B$2,ROW()-8)</f>
        <v>43892</v>
      </c>
      <c r="B10" s="4"/>
      <c r="C10" s="30"/>
      <c r="D10" s="5"/>
      <c r="E10" s="4" t="str">
        <f>IF(I10,VLOOKUP(A10,Paramètre!$A$5:$B$20,2),"")</f>
        <v/>
      </c>
      <c r="G10" t="b">
        <f t="shared" ref="G10:G39" si="1">AND(NOT(OR(H10,I10)),J10)</f>
        <v>1</v>
      </c>
      <c r="H10" t="b">
        <f>AND(WEEKDAY($A10,2)&gt;5,ISERROR(MATCH($A10,Paramètre!$C$5:$C$36,0)))</f>
        <v>0</v>
      </c>
      <c r="I10" t="b">
        <f>NOT(ISERROR(MATCH($A10,Paramètre!$A$5:$A$20,0)))</f>
        <v>0</v>
      </c>
      <c r="J10" t="b">
        <f t="shared" ref="J10:J39" si="2">(MONTH(A10)=MONTH($C$6))</f>
        <v>1</v>
      </c>
    </row>
    <row r="11" spans="1:10" ht="12.75" customHeight="1" x14ac:dyDescent="0.25">
      <c r="A11" s="36">
        <f t="shared" si="0"/>
        <v>43893</v>
      </c>
      <c r="B11" s="4"/>
      <c r="C11" s="30"/>
      <c r="D11" s="5"/>
      <c r="E11" s="4" t="str">
        <f>IF(I11,VLOOKUP(A11,Paramètre!$A$5:$B$20,2),"")</f>
        <v/>
      </c>
      <c r="G11" t="b">
        <f t="shared" si="1"/>
        <v>1</v>
      </c>
      <c r="H11" t="b">
        <f>AND(WEEKDAY($A11,2)&gt;5,ISERROR(MATCH($A11,Paramètre!$C$5:$C$36,0)))</f>
        <v>0</v>
      </c>
      <c r="I11" t="b">
        <f>NOT(ISERROR(MATCH($A11,Paramètre!$A$5:$A$20,0)))</f>
        <v>0</v>
      </c>
      <c r="J11" t="b">
        <f t="shared" si="2"/>
        <v>1</v>
      </c>
    </row>
    <row r="12" spans="1:10" ht="12.75" customHeight="1" x14ac:dyDescent="0.25">
      <c r="A12" s="36">
        <f t="shared" si="0"/>
        <v>43894</v>
      </c>
      <c r="B12" s="4"/>
      <c r="C12" s="30"/>
      <c r="D12" s="7"/>
      <c r="E12" s="4" t="str">
        <f>IF(I12,VLOOKUP(A12,Paramètre!$A$5:$B$20,2),"")</f>
        <v/>
      </c>
      <c r="G12" t="b">
        <f t="shared" si="1"/>
        <v>1</v>
      </c>
      <c r="H12" t="b">
        <f>AND(WEEKDAY($A12,2)&gt;5,ISERROR(MATCH($A12,Paramètre!$C$5:$C$36,0)))</f>
        <v>0</v>
      </c>
      <c r="I12" t="b">
        <f>NOT(ISERROR(MATCH($A12,Paramètre!$A$5:$A$20,0)))</f>
        <v>0</v>
      </c>
      <c r="J12" t="b">
        <f t="shared" si="2"/>
        <v>1</v>
      </c>
    </row>
    <row r="13" spans="1:10" ht="12.75" customHeight="1" x14ac:dyDescent="0.25">
      <c r="A13" s="36">
        <f t="shared" si="0"/>
        <v>43895</v>
      </c>
      <c r="B13" s="4"/>
      <c r="C13" s="30"/>
      <c r="D13" s="7"/>
      <c r="E13" s="4" t="str">
        <f>IF(I13,VLOOKUP(A13,Paramètre!$A$5:$B$20,2),"")</f>
        <v/>
      </c>
      <c r="G13" t="b">
        <f t="shared" si="1"/>
        <v>1</v>
      </c>
      <c r="H13" t="b">
        <f>AND(WEEKDAY($A13,2)&gt;5,ISERROR(MATCH($A13,Paramètre!$C$5:$C$36,0)))</f>
        <v>0</v>
      </c>
      <c r="I13" t="b">
        <f>NOT(ISERROR(MATCH($A13,Paramètre!$A$5:$A$20,0)))</f>
        <v>0</v>
      </c>
      <c r="J13" t="b">
        <f t="shared" si="2"/>
        <v>1</v>
      </c>
    </row>
    <row r="14" spans="1:10" ht="12.75" customHeight="1" x14ac:dyDescent="0.25">
      <c r="A14" s="36">
        <f t="shared" si="0"/>
        <v>43896</v>
      </c>
      <c r="B14" s="4"/>
      <c r="C14" s="30"/>
      <c r="D14" s="7"/>
      <c r="E14" s="4" t="str">
        <f>IF(I14,VLOOKUP(A14,Paramètre!$A$5:$B$20,2),"")</f>
        <v/>
      </c>
      <c r="G14" t="b">
        <f t="shared" si="1"/>
        <v>1</v>
      </c>
      <c r="H14" t="b">
        <f>AND(WEEKDAY($A14,2)&gt;5,ISERROR(MATCH($A14,Paramètre!$C$5:$C$36,0)))</f>
        <v>0</v>
      </c>
      <c r="I14" t="b">
        <f>NOT(ISERROR(MATCH($A14,Paramètre!$A$5:$A$20,0)))</f>
        <v>0</v>
      </c>
      <c r="J14" t="b">
        <f t="shared" si="2"/>
        <v>1</v>
      </c>
    </row>
    <row r="15" spans="1:10" ht="12.75" customHeight="1" x14ac:dyDescent="0.25">
      <c r="A15" s="36">
        <f t="shared" si="0"/>
        <v>43897</v>
      </c>
      <c r="B15" s="4"/>
      <c r="C15" s="30"/>
      <c r="D15" s="7"/>
      <c r="E15" s="4" t="str">
        <f>IF(I15,VLOOKUP(A15,Paramètre!$A$5:$B$20,2),"")</f>
        <v/>
      </c>
      <c r="G15" t="b">
        <f t="shared" si="1"/>
        <v>0</v>
      </c>
      <c r="H15" t="b">
        <f>AND(WEEKDAY($A15,2)&gt;5,ISERROR(MATCH($A15,Paramètre!$C$5:$C$36,0)))</f>
        <v>1</v>
      </c>
      <c r="I15" t="b">
        <f>NOT(ISERROR(MATCH($A15,Paramètre!$A$5:$A$20,0)))</f>
        <v>0</v>
      </c>
      <c r="J15" t="b">
        <f t="shared" si="2"/>
        <v>1</v>
      </c>
    </row>
    <row r="16" spans="1:10" ht="12.75" customHeight="1" x14ac:dyDescent="0.25">
      <c r="A16" s="36">
        <f t="shared" si="0"/>
        <v>43898</v>
      </c>
      <c r="B16" s="4"/>
      <c r="C16" s="30"/>
      <c r="D16" s="7"/>
      <c r="E16" s="4" t="str">
        <f>IF(I16,VLOOKUP(A16,Paramètre!$A$5:$B$20,2),"")</f>
        <v/>
      </c>
      <c r="G16" t="b">
        <f t="shared" si="1"/>
        <v>0</v>
      </c>
      <c r="H16" t="b">
        <f>AND(WEEKDAY($A16,2)&gt;5,ISERROR(MATCH($A16,Paramètre!$C$5:$C$36,0)))</f>
        <v>1</v>
      </c>
      <c r="I16" t="b">
        <f>NOT(ISERROR(MATCH($A16,Paramètre!$A$5:$A$20,0)))</f>
        <v>0</v>
      </c>
      <c r="J16" t="b">
        <f t="shared" si="2"/>
        <v>1</v>
      </c>
    </row>
    <row r="17" spans="1:10" ht="12.75" customHeight="1" x14ac:dyDescent="0.25">
      <c r="A17" s="36">
        <f t="shared" si="0"/>
        <v>43899</v>
      </c>
      <c r="B17" s="4"/>
      <c r="C17" s="30"/>
      <c r="D17" s="7"/>
      <c r="E17" s="4" t="str">
        <f>IF(I17,VLOOKUP(A17,Paramètre!$A$5:$B$20,2),"")</f>
        <v/>
      </c>
      <c r="G17" t="b">
        <f t="shared" si="1"/>
        <v>1</v>
      </c>
      <c r="H17" t="b">
        <f>AND(WEEKDAY($A17,2)&gt;5,ISERROR(MATCH($A17,Paramètre!$C$5:$C$36,0)))</f>
        <v>0</v>
      </c>
      <c r="I17" t="b">
        <f>NOT(ISERROR(MATCH($A17,Paramètre!$A$5:$A$20,0)))</f>
        <v>0</v>
      </c>
      <c r="J17" t="b">
        <f t="shared" si="2"/>
        <v>1</v>
      </c>
    </row>
    <row r="18" spans="1:10" ht="12.75" customHeight="1" x14ac:dyDescent="0.25">
      <c r="A18" s="36">
        <f t="shared" si="0"/>
        <v>43900</v>
      </c>
      <c r="B18" s="4"/>
      <c r="C18" s="30"/>
      <c r="D18" s="7"/>
      <c r="E18" s="4" t="str">
        <f>IF(I18,VLOOKUP(A18,Paramètre!$A$5:$B$20,2),"")</f>
        <v/>
      </c>
      <c r="G18" t="b">
        <f t="shared" si="1"/>
        <v>1</v>
      </c>
      <c r="H18" t="b">
        <f>AND(WEEKDAY($A18,2)&gt;5,ISERROR(MATCH($A18,Paramètre!$C$5:$C$36,0)))</f>
        <v>0</v>
      </c>
      <c r="I18" t="b">
        <f>NOT(ISERROR(MATCH($A18,Paramètre!$A$5:$A$20,0)))</f>
        <v>0</v>
      </c>
      <c r="J18" t="b">
        <f t="shared" si="2"/>
        <v>1</v>
      </c>
    </row>
    <row r="19" spans="1:10" ht="12.75" customHeight="1" x14ac:dyDescent="0.25">
      <c r="A19" s="36">
        <f t="shared" si="0"/>
        <v>43901</v>
      </c>
      <c r="B19" s="4"/>
      <c r="C19" s="30"/>
      <c r="D19" s="7"/>
      <c r="E19" s="4" t="str">
        <f>IF(I19,VLOOKUP(A19,Paramètre!$A$5:$B$20,2),"")</f>
        <v/>
      </c>
      <c r="G19" t="b">
        <f t="shared" si="1"/>
        <v>1</v>
      </c>
      <c r="H19" t="b">
        <f>AND(WEEKDAY($A19,2)&gt;5,ISERROR(MATCH($A19,Paramètre!$C$5:$C$36,0)))</f>
        <v>0</v>
      </c>
      <c r="I19" t="b">
        <f>NOT(ISERROR(MATCH($A19,Paramètre!$A$5:$A$20,0)))</f>
        <v>0</v>
      </c>
      <c r="J19" t="b">
        <f t="shared" si="2"/>
        <v>1</v>
      </c>
    </row>
    <row r="20" spans="1:10" ht="12.75" customHeight="1" x14ac:dyDescent="0.25">
      <c r="A20" s="36">
        <f t="shared" si="0"/>
        <v>43902</v>
      </c>
      <c r="B20" s="4"/>
      <c r="C20" s="30"/>
      <c r="D20" s="7"/>
      <c r="E20" s="4" t="str">
        <f>IF(I20,VLOOKUP(A20,Paramètre!$A$5:$B$20,2),"")</f>
        <v/>
      </c>
      <c r="G20" t="b">
        <f t="shared" si="1"/>
        <v>1</v>
      </c>
      <c r="H20" t="b">
        <f>AND(WEEKDAY($A20,2)&gt;5,ISERROR(MATCH($A20,Paramètre!$C$5:$C$36,0)))</f>
        <v>0</v>
      </c>
      <c r="I20" t="b">
        <f>NOT(ISERROR(MATCH($A20,Paramètre!$A$5:$A$20,0)))</f>
        <v>0</v>
      </c>
      <c r="J20" t="b">
        <f t="shared" si="2"/>
        <v>1</v>
      </c>
    </row>
    <row r="21" spans="1:10" ht="12.75" customHeight="1" x14ac:dyDescent="0.25">
      <c r="A21" s="36">
        <f t="shared" si="0"/>
        <v>43903</v>
      </c>
      <c r="B21" s="4"/>
      <c r="C21" s="30"/>
      <c r="D21" s="7"/>
      <c r="E21" s="4" t="str">
        <f>IF(I21,VLOOKUP(A21,Paramètre!$A$5:$B$20,2),"")</f>
        <v/>
      </c>
      <c r="G21" t="b">
        <f t="shared" si="1"/>
        <v>1</v>
      </c>
      <c r="H21" t="b">
        <f>AND(WEEKDAY($A21,2)&gt;5,ISERROR(MATCH($A21,Paramètre!$C$5:$C$36,0)))</f>
        <v>0</v>
      </c>
      <c r="I21" t="b">
        <f>NOT(ISERROR(MATCH($A21,Paramètre!$A$5:$A$20,0)))</f>
        <v>0</v>
      </c>
      <c r="J21" t="b">
        <f t="shared" si="2"/>
        <v>1</v>
      </c>
    </row>
    <row r="22" spans="1:10" ht="12.75" customHeight="1" x14ac:dyDescent="0.25">
      <c r="A22" s="36">
        <f t="shared" si="0"/>
        <v>43904</v>
      </c>
      <c r="B22" s="4"/>
      <c r="C22" s="30"/>
      <c r="D22" s="7"/>
      <c r="E22" s="4" t="str">
        <f>IF(I22,VLOOKUP(A22,Paramètre!$A$5:$B$20,2),"")</f>
        <v/>
      </c>
      <c r="G22" t="b">
        <f t="shared" si="1"/>
        <v>0</v>
      </c>
      <c r="H22" t="b">
        <f>AND(WEEKDAY($A22,2)&gt;5,ISERROR(MATCH($A22,Paramètre!$C$5:$C$36,0)))</f>
        <v>1</v>
      </c>
      <c r="I22" t="b">
        <f>NOT(ISERROR(MATCH($A22,Paramètre!$A$5:$A$20,0)))</f>
        <v>0</v>
      </c>
      <c r="J22" t="b">
        <f t="shared" si="2"/>
        <v>1</v>
      </c>
    </row>
    <row r="23" spans="1:10" ht="12.75" customHeight="1" x14ac:dyDescent="0.25">
      <c r="A23" s="36">
        <f t="shared" si="0"/>
        <v>43905</v>
      </c>
      <c r="B23" s="4"/>
      <c r="C23" s="30"/>
      <c r="D23" s="7"/>
      <c r="E23" s="4" t="str">
        <f>IF(I23,VLOOKUP(A23,Paramètre!$A$5:$B$20,2),"")</f>
        <v/>
      </c>
      <c r="G23" t="b">
        <f t="shared" si="1"/>
        <v>0</v>
      </c>
      <c r="H23" t="b">
        <f>AND(WEEKDAY($A23,2)&gt;5,ISERROR(MATCH($A23,Paramètre!$C$5:$C$36,0)))</f>
        <v>1</v>
      </c>
      <c r="I23" t="b">
        <f>NOT(ISERROR(MATCH($A23,Paramètre!$A$5:$A$20,0)))</f>
        <v>0</v>
      </c>
      <c r="J23" t="b">
        <f t="shared" si="2"/>
        <v>1</v>
      </c>
    </row>
    <row r="24" spans="1:10" ht="12.75" customHeight="1" x14ac:dyDescent="0.25">
      <c r="A24" s="36">
        <f t="shared" si="0"/>
        <v>43906</v>
      </c>
      <c r="B24" s="4"/>
      <c r="C24" s="30"/>
      <c r="D24" s="7"/>
      <c r="E24" s="4" t="str">
        <f>IF(I24,VLOOKUP(A24,Paramètre!$A$5:$B$20,2),"")</f>
        <v/>
      </c>
      <c r="G24" t="b">
        <f t="shared" si="1"/>
        <v>1</v>
      </c>
      <c r="H24" t="b">
        <f>AND(WEEKDAY($A24,2)&gt;5,ISERROR(MATCH($A24,Paramètre!$C$5:$C$36,0)))</f>
        <v>0</v>
      </c>
      <c r="I24" t="b">
        <f>NOT(ISERROR(MATCH($A24,Paramètre!$A$5:$A$20,0)))</f>
        <v>0</v>
      </c>
      <c r="J24" t="b">
        <f t="shared" si="2"/>
        <v>1</v>
      </c>
    </row>
    <row r="25" spans="1:10" ht="12.75" customHeight="1" x14ac:dyDescent="0.25">
      <c r="A25" s="36">
        <f t="shared" si="0"/>
        <v>43907</v>
      </c>
      <c r="B25" s="4"/>
      <c r="C25" s="30"/>
      <c r="D25" s="7"/>
      <c r="E25" s="4" t="str">
        <f>IF(I25,VLOOKUP(A25,Paramètre!$A$5:$B$20,2),"")</f>
        <v/>
      </c>
      <c r="G25" t="b">
        <f t="shared" si="1"/>
        <v>1</v>
      </c>
      <c r="H25" t="b">
        <f>AND(WEEKDAY($A25,2)&gt;5,ISERROR(MATCH($A25,Paramètre!$C$5:$C$36,0)))</f>
        <v>0</v>
      </c>
      <c r="I25" t="b">
        <f>NOT(ISERROR(MATCH($A25,Paramètre!$A$5:$A$20,0)))</f>
        <v>0</v>
      </c>
      <c r="J25" t="b">
        <f t="shared" si="2"/>
        <v>1</v>
      </c>
    </row>
    <row r="26" spans="1:10" ht="12.75" customHeight="1" x14ac:dyDescent="0.25">
      <c r="A26" s="36">
        <f t="shared" si="0"/>
        <v>43908</v>
      </c>
      <c r="B26" s="4"/>
      <c r="C26" s="30"/>
      <c r="D26" s="7"/>
      <c r="E26" s="4" t="str">
        <f>IF(I26,VLOOKUP(A26,Paramètre!$A$5:$B$20,2),"")</f>
        <v/>
      </c>
      <c r="G26" t="b">
        <f t="shared" si="1"/>
        <v>1</v>
      </c>
      <c r="H26" t="b">
        <f>AND(WEEKDAY($A26,2)&gt;5,ISERROR(MATCH($A26,Paramètre!$C$5:$C$36,0)))</f>
        <v>0</v>
      </c>
      <c r="I26" t="b">
        <f>NOT(ISERROR(MATCH($A26,Paramètre!$A$5:$A$20,0)))</f>
        <v>0</v>
      </c>
      <c r="J26" t="b">
        <f t="shared" si="2"/>
        <v>1</v>
      </c>
    </row>
    <row r="27" spans="1:10" ht="12.75" customHeight="1" x14ac:dyDescent="0.25">
      <c r="A27" s="36">
        <f t="shared" si="0"/>
        <v>43909</v>
      </c>
      <c r="B27" s="4"/>
      <c r="C27" s="30"/>
      <c r="D27" s="7"/>
      <c r="E27" s="4" t="str">
        <f>IF(I27,VLOOKUP(A27,Paramètre!$A$5:$B$20,2),"")</f>
        <v/>
      </c>
      <c r="G27" t="b">
        <f t="shared" si="1"/>
        <v>1</v>
      </c>
      <c r="H27" t="b">
        <f>AND(WEEKDAY($A27,2)&gt;5,ISERROR(MATCH($A27,Paramètre!$C$5:$C$36,0)))</f>
        <v>0</v>
      </c>
      <c r="I27" t="b">
        <f>NOT(ISERROR(MATCH($A27,Paramètre!$A$5:$A$20,0)))</f>
        <v>0</v>
      </c>
      <c r="J27" t="b">
        <f t="shared" si="2"/>
        <v>1</v>
      </c>
    </row>
    <row r="28" spans="1:10" ht="12.75" customHeight="1" x14ac:dyDescent="0.25">
      <c r="A28" s="36">
        <f t="shared" si="0"/>
        <v>43910</v>
      </c>
      <c r="B28" s="4"/>
      <c r="C28" s="30"/>
      <c r="D28" s="7"/>
      <c r="E28" s="4" t="str">
        <f>IF(I28,VLOOKUP(A28,Paramètre!$A$5:$B$20,2),"")</f>
        <v/>
      </c>
      <c r="G28" t="b">
        <f t="shared" si="1"/>
        <v>1</v>
      </c>
      <c r="H28" t="b">
        <f>AND(WEEKDAY($A28,2)&gt;5,ISERROR(MATCH($A28,Paramètre!$C$5:$C$36,0)))</f>
        <v>0</v>
      </c>
      <c r="I28" t="b">
        <f>NOT(ISERROR(MATCH($A28,Paramètre!$A$5:$A$20,0)))</f>
        <v>0</v>
      </c>
      <c r="J28" t="b">
        <f t="shared" si="2"/>
        <v>1</v>
      </c>
    </row>
    <row r="29" spans="1:10" ht="12.75" customHeight="1" x14ac:dyDescent="0.25">
      <c r="A29" s="36">
        <f t="shared" si="0"/>
        <v>43911</v>
      </c>
      <c r="B29" s="4"/>
      <c r="C29" s="30"/>
      <c r="D29" s="7"/>
      <c r="E29" s="4" t="str">
        <f>IF(I29,VLOOKUP(A29,Paramètre!$A$5:$B$20,2),"")</f>
        <v/>
      </c>
      <c r="G29" t="b">
        <f t="shared" si="1"/>
        <v>0</v>
      </c>
      <c r="H29" t="b">
        <f>AND(WEEKDAY($A29,2)&gt;5,ISERROR(MATCH($A29,Paramètre!$C$5:$C$36,0)))</f>
        <v>1</v>
      </c>
      <c r="I29" t="b">
        <f>NOT(ISERROR(MATCH($A29,Paramètre!$A$5:$A$20,0)))</f>
        <v>0</v>
      </c>
      <c r="J29" t="b">
        <f t="shared" si="2"/>
        <v>1</v>
      </c>
    </row>
    <row r="30" spans="1:10" ht="12.75" customHeight="1" x14ac:dyDescent="0.25">
      <c r="A30" s="36">
        <f t="shared" si="0"/>
        <v>43912</v>
      </c>
      <c r="B30" s="4"/>
      <c r="C30" s="30"/>
      <c r="D30" s="7"/>
      <c r="E30" s="4" t="str">
        <f>IF(I30,VLOOKUP(A30,Paramètre!$A$5:$B$20,2),"")</f>
        <v/>
      </c>
      <c r="G30" t="b">
        <f t="shared" si="1"/>
        <v>0</v>
      </c>
      <c r="H30" t="b">
        <f>AND(WEEKDAY($A30,2)&gt;5,ISERROR(MATCH($A30,Paramètre!$C$5:$C$36,0)))</f>
        <v>1</v>
      </c>
      <c r="I30" t="b">
        <f>NOT(ISERROR(MATCH($A30,Paramètre!$A$5:$A$20,0)))</f>
        <v>0</v>
      </c>
      <c r="J30" t="b">
        <f t="shared" si="2"/>
        <v>1</v>
      </c>
    </row>
    <row r="31" spans="1:10" ht="12.75" customHeight="1" x14ac:dyDescent="0.25">
      <c r="A31" s="36">
        <f t="shared" si="0"/>
        <v>43913</v>
      </c>
      <c r="B31" s="4"/>
      <c r="C31" s="30"/>
      <c r="D31" s="7"/>
      <c r="E31" s="4" t="str">
        <f>IF(I31,VLOOKUP(A31,Paramètre!$A$5:$B$20,2),"")</f>
        <v/>
      </c>
      <c r="G31" t="b">
        <f t="shared" si="1"/>
        <v>1</v>
      </c>
      <c r="H31" t="b">
        <f>AND(WEEKDAY($A31,2)&gt;5,ISERROR(MATCH($A31,Paramètre!$C$5:$C$36,0)))</f>
        <v>0</v>
      </c>
      <c r="I31" t="b">
        <f>NOT(ISERROR(MATCH($A31,Paramètre!$A$5:$A$20,0)))</f>
        <v>0</v>
      </c>
      <c r="J31" t="b">
        <f t="shared" si="2"/>
        <v>1</v>
      </c>
    </row>
    <row r="32" spans="1:10" ht="12.75" customHeight="1" x14ac:dyDescent="0.25">
      <c r="A32" s="36">
        <f t="shared" si="0"/>
        <v>43914</v>
      </c>
      <c r="B32" s="4"/>
      <c r="C32" s="30"/>
      <c r="D32" s="7"/>
      <c r="E32" s="4" t="str">
        <f>IF(I32,VLOOKUP(A32,Paramètre!$A$5:$B$20,2),"")</f>
        <v/>
      </c>
      <c r="G32" t="b">
        <f t="shared" si="1"/>
        <v>1</v>
      </c>
      <c r="H32" t="b">
        <f>AND(WEEKDAY($A32,2)&gt;5,ISERROR(MATCH($A32,Paramètre!$C$5:$C$36,0)))</f>
        <v>0</v>
      </c>
      <c r="I32" t="b">
        <f>NOT(ISERROR(MATCH($A32,Paramètre!$A$5:$A$20,0)))</f>
        <v>0</v>
      </c>
      <c r="J32" t="b">
        <f t="shared" si="2"/>
        <v>1</v>
      </c>
    </row>
    <row r="33" spans="1:10" ht="12.75" customHeight="1" x14ac:dyDescent="0.25">
      <c r="A33" s="36">
        <f t="shared" si="0"/>
        <v>43915</v>
      </c>
      <c r="B33" s="4"/>
      <c r="C33" s="30"/>
      <c r="D33" s="7"/>
      <c r="E33" s="4" t="str">
        <f>IF(I33,VLOOKUP(A33,Paramètre!$A$5:$B$20,2),"")</f>
        <v/>
      </c>
      <c r="G33" t="b">
        <f t="shared" si="1"/>
        <v>1</v>
      </c>
      <c r="H33" t="b">
        <f>AND(WEEKDAY($A33,2)&gt;5,ISERROR(MATCH($A33,Paramètre!$C$5:$C$36,0)))</f>
        <v>0</v>
      </c>
      <c r="I33" t="b">
        <f>NOT(ISERROR(MATCH($A33,Paramètre!$A$5:$A$20,0)))</f>
        <v>0</v>
      </c>
      <c r="J33" t="b">
        <f t="shared" si="2"/>
        <v>1</v>
      </c>
    </row>
    <row r="34" spans="1:10" ht="12.75" customHeight="1" x14ac:dyDescent="0.25">
      <c r="A34" s="36">
        <f t="shared" si="0"/>
        <v>43916</v>
      </c>
      <c r="B34" s="4"/>
      <c r="C34" s="30"/>
      <c r="D34" s="7"/>
      <c r="E34" s="4" t="str">
        <f>IF(I34,VLOOKUP(A34,Paramètre!$A$5:$B$20,2),"")</f>
        <v/>
      </c>
      <c r="G34" t="b">
        <f t="shared" si="1"/>
        <v>1</v>
      </c>
      <c r="H34" t="b">
        <f>AND(WEEKDAY($A34,2)&gt;5,ISERROR(MATCH($A34,Paramètre!$C$5:$C$36,0)))</f>
        <v>0</v>
      </c>
      <c r="I34" t="b">
        <f>NOT(ISERROR(MATCH($A34,Paramètre!$A$5:$A$20,0)))</f>
        <v>0</v>
      </c>
      <c r="J34" t="b">
        <f t="shared" si="2"/>
        <v>1</v>
      </c>
    </row>
    <row r="35" spans="1:10" ht="12.75" customHeight="1" x14ac:dyDescent="0.25">
      <c r="A35" s="36">
        <f t="shared" si="0"/>
        <v>43917</v>
      </c>
      <c r="B35" s="4"/>
      <c r="C35" s="30"/>
      <c r="D35" s="7"/>
      <c r="E35" s="4" t="str">
        <f>IF(I35,VLOOKUP(A35,Paramètre!$A$5:$B$20,2),"")</f>
        <v/>
      </c>
      <c r="G35" t="b">
        <f t="shared" si="1"/>
        <v>1</v>
      </c>
      <c r="H35" t="b">
        <f>AND(WEEKDAY($A35,2)&gt;5,ISERROR(MATCH($A35,Paramètre!$C$5:$C$36,0)))</f>
        <v>0</v>
      </c>
      <c r="I35" t="b">
        <f>NOT(ISERROR(MATCH($A35,Paramètre!$A$5:$A$20,0)))</f>
        <v>0</v>
      </c>
      <c r="J35" t="b">
        <f t="shared" si="2"/>
        <v>1</v>
      </c>
    </row>
    <row r="36" spans="1:10" ht="12.75" customHeight="1" x14ac:dyDescent="0.25">
      <c r="A36" s="36">
        <f t="shared" si="0"/>
        <v>43918</v>
      </c>
      <c r="B36" s="4"/>
      <c r="C36" s="30"/>
      <c r="D36" s="7"/>
      <c r="E36" s="4" t="str">
        <f>IF(I36,VLOOKUP(A36,Paramètre!$A$5:$B$20,2),"")</f>
        <v/>
      </c>
      <c r="G36" t="b">
        <f t="shared" si="1"/>
        <v>0</v>
      </c>
      <c r="H36" t="b">
        <f>AND(WEEKDAY($A36,2)&gt;5,ISERROR(MATCH($A36,Paramètre!$C$5:$C$36,0)))</f>
        <v>1</v>
      </c>
      <c r="I36" t="b">
        <f>NOT(ISERROR(MATCH($A36,Paramètre!$A$5:$A$20,0)))</f>
        <v>0</v>
      </c>
      <c r="J36" t="b">
        <f t="shared" si="2"/>
        <v>1</v>
      </c>
    </row>
    <row r="37" spans="1:10" ht="12.75" customHeight="1" x14ac:dyDescent="0.25">
      <c r="A37" s="36">
        <f t="shared" si="0"/>
        <v>43919</v>
      </c>
      <c r="B37" s="4"/>
      <c r="C37" s="30"/>
      <c r="D37" s="7"/>
      <c r="E37" s="4" t="str">
        <f>IF(I37,VLOOKUP(A37,Paramètre!$A$5:$B$20,2),"")</f>
        <v/>
      </c>
      <c r="G37" t="b">
        <f t="shared" si="1"/>
        <v>0</v>
      </c>
      <c r="H37" t="b">
        <f>AND(WEEKDAY($A37,2)&gt;5,ISERROR(MATCH($A37,Paramètre!$C$5:$C$36,0)))</f>
        <v>1</v>
      </c>
      <c r="I37" t="b">
        <f>NOT(ISERROR(MATCH($A37,Paramètre!$A$5:$A$20,0)))</f>
        <v>0</v>
      </c>
      <c r="J37" t="b">
        <f t="shared" si="2"/>
        <v>1</v>
      </c>
    </row>
    <row r="38" spans="1:10" ht="12.75" customHeight="1" x14ac:dyDescent="0.25">
      <c r="A38" s="36">
        <f t="shared" si="0"/>
        <v>43920</v>
      </c>
      <c r="B38" s="4"/>
      <c r="C38" s="30"/>
      <c r="D38" s="7"/>
      <c r="E38" s="4" t="str">
        <f>IF(I38,VLOOKUP(A38,Paramètre!$A$5:$B$20,2),"")</f>
        <v/>
      </c>
      <c r="G38" t="b">
        <f t="shared" si="1"/>
        <v>1</v>
      </c>
      <c r="H38" t="b">
        <f>AND(WEEKDAY($A38,2)&gt;5,ISERROR(MATCH($A38,Paramètre!$C$5:$C$36,0)))</f>
        <v>0</v>
      </c>
      <c r="I38" t="b">
        <f>NOT(ISERROR(MATCH($A38,Paramètre!$A$5:$A$20,0)))</f>
        <v>0</v>
      </c>
      <c r="J38" t="b">
        <f t="shared" si="2"/>
        <v>1</v>
      </c>
    </row>
    <row r="39" spans="1:10" ht="12.75" customHeight="1" x14ac:dyDescent="0.25">
      <c r="A39" s="36">
        <f t="shared" si="0"/>
        <v>43921</v>
      </c>
      <c r="B39" s="4"/>
      <c r="C39" s="30"/>
      <c r="D39" s="7"/>
      <c r="E39" s="4" t="str">
        <f>IF(I39,VLOOKUP(A39,Paramètre!$A$5:$B$20,2),"")</f>
        <v/>
      </c>
      <c r="G39" t="b">
        <f t="shared" si="1"/>
        <v>1</v>
      </c>
      <c r="H39" t="b">
        <f>AND(WEEKDAY($A39,2)&gt;5,ISERROR(MATCH($A39,Paramètre!$C$5:$C$36,0)))</f>
        <v>0</v>
      </c>
      <c r="I39" t="b">
        <f>NOT(ISERROR(MATCH($A39,Paramètre!$A$5:$A$20,0)))</f>
        <v>0</v>
      </c>
      <c r="J39" t="b">
        <f t="shared" si="2"/>
        <v>1</v>
      </c>
    </row>
    <row r="40" spans="1:10" ht="12.75" customHeight="1" x14ac:dyDescent="0.25">
      <c r="A40" s="8"/>
      <c r="B40" s="9"/>
      <c r="C40" s="9"/>
      <c r="D40" s="10"/>
      <c r="E40" s="10"/>
    </row>
    <row r="41" spans="1:10" x14ac:dyDescent="0.25">
      <c r="A41" s="11" t="s">
        <v>7</v>
      </c>
      <c r="B41" s="12"/>
      <c r="C41" s="49" t="str">
        <f>CONCATENATE(SUM(B9:B39),"/",COUNTIF(G9:G39,TRUE))</f>
        <v>0/22</v>
      </c>
      <c r="D41" s="50" t="str">
        <f>IF(SUM(C9:C39)=0,"",CONCATENATE(" et ",SUM(C9:C39)," heures supplémentaires "))</f>
        <v/>
      </c>
      <c r="E41" s="13"/>
    </row>
    <row r="42" spans="1:10" ht="12.75" customHeight="1" x14ac:dyDescent="0.25">
      <c r="A42" s="14"/>
      <c r="B42" s="15"/>
      <c r="C42" s="16"/>
      <c r="D42" s="14"/>
      <c r="E42" s="14"/>
    </row>
    <row r="43" spans="1:10" ht="12.75" customHeight="1" x14ac:dyDescent="0.25">
      <c r="A43" s="17" t="s">
        <v>8</v>
      </c>
      <c r="B43" s="18"/>
      <c r="C43" s="19"/>
      <c r="D43" s="17" t="s">
        <v>8</v>
      </c>
      <c r="E43" s="19"/>
    </row>
    <row r="44" spans="1:10" ht="12.75" customHeight="1" x14ac:dyDescent="0.25">
      <c r="A44" s="20" t="s">
        <v>9</v>
      </c>
      <c r="B44" s="21"/>
      <c r="C44" s="22"/>
      <c r="D44" s="20" t="s">
        <v>10</v>
      </c>
      <c r="E44" s="22"/>
    </row>
    <row r="45" spans="1:10" ht="12.75" customHeight="1" x14ac:dyDescent="0.25">
      <c r="A45" s="23"/>
      <c r="B45" s="24"/>
      <c r="C45" s="25"/>
      <c r="D45" s="23"/>
      <c r="E45" s="25"/>
    </row>
    <row r="46" spans="1:10" ht="12.75" customHeight="1" x14ac:dyDescent="0.25">
      <c r="A46" s="23"/>
      <c r="B46" s="24"/>
      <c r="C46" s="25"/>
      <c r="D46" s="23"/>
      <c r="E46" s="25"/>
    </row>
    <row r="47" spans="1:10" ht="12.75" customHeight="1" x14ac:dyDescent="0.25">
      <c r="A47" s="26"/>
      <c r="B47" s="27"/>
      <c r="C47" s="28"/>
      <c r="D47" s="26"/>
      <c r="E47" s="28"/>
    </row>
    <row r="48" spans="1:10" s="29" customFormat="1" x14ac:dyDescent="0.25">
      <c r="A48" s="15"/>
      <c r="B48" s="24"/>
      <c r="C48" s="24"/>
      <c r="D48" s="15"/>
      <c r="E48" s="24"/>
    </row>
    <row r="49" spans="1:5" s="29" customFormat="1" x14ac:dyDescent="0.25">
      <c r="A49" s="15"/>
      <c r="B49" s="24"/>
      <c r="C49" s="24"/>
      <c r="D49" s="15"/>
      <c r="E49" s="24"/>
    </row>
    <row r="50" spans="1:5" s="29" customFormat="1" x14ac:dyDescent="0.25">
      <c r="A50" s="15"/>
      <c r="B50" s="24"/>
      <c r="C50" s="24"/>
      <c r="D50" s="15"/>
      <c r="E50" s="24"/>
    </row>
    <row r="51" spans="1:5" x14ac:dyDescent="0.25">
      <c r="A51" s="1"/>
      <c r="B51" s="1"/>
      <c r="C51" s="1"/>
      <c r="D51" s="1"/>
      <c r="E51" s="1"/>
    </row>
  </sheetData>
  <mergeCells count="9">
    <mergeCell ref="A6:B6"/>
    <mergeCell ref="C6:E6"/>
    <mergeCell ref="A1:E1"/>
    <mergeCell ref="A3:B3"/>
    <mergeCell ref="C3:E3"/>
    <mergeCell ref="A4:B4"/>
    <mergeCell ref="C4:E4"/>
    <mergeCell ref="A5:B5"/>
    <mergeCell ref="C5:E5"/>
  </mergeCells>
  <conditionalFormatting sqref="A9:E39">
    <cfRule type="expression" dxfId="30" priority="2">
      <formula>NOT($G9)</formula>
    </cfRule>
  </conditionalFormatting>
  <conditionalFormatting sqref="A37:E39">
    <cfRule type="expression" dxfId="29" priority="1" stopIfTrue="1">
      <formula>NOT($J37)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24" workbookViewId="0">
      <selection activeCell="A41" sqref="A41:XFD41"/>
    </sheetView>
  </sheetViews>
  <sheetFormatPr baseColWidth="10" defaultRowHeight="15" x14ac:dyDescent="0.25"/>
  <cols>
    <col min="1" max="1" width="13.140625" customWidth="1"/>
    <col min="4" max="4" width="17" customWidth="1"/>
    <col min="5" max="5" width="19.28515625" customWidth="1"/>
    <col min="6" max="6" width="13.140625" customWidth="1"/>
    <col min="7" max="10" width="13.140625" hidden="1" customWidth="1"/>
    <col min="11" max="11" width="13.140625" customWidth="1"/>
  </cols>
  <sheetData>
    <row r="1" spans="1:10" ht="15.75" x14ac:dyDescent="0.25">
      <c r="A1" s="55" t="str">
        <f>Mars!A1</f>
        <v xml:space="preserve">Compte Rendu d'Activité </v>
      </c>
      <c r="B1" s="55"/>
      <c r="C1" s="55"/>
      <c r="D1" s="55"/>
      <c r="E1" s="55"/>
    </row>
    <row r="2" spans="1:10" x14ac:dyDescent="0.25">
      <c r="A2" s="43">
        <f>Paramètre!$B$1</f>
        <v>2020</v>
      </c>
      <c r="B2" s="43">
        <v>4</v>
      </c>
      <c r="C2" s="1"/>
      <c r="D2" s="1"/>
      <c r="E2" s="1"/>
    </row>
    <row r="3" spans="1:10" ht="12.75" customHeight="1" x14ac:dyDescent="0.25">
      <c r="A3" s="56" t="s">
        <v>0</v>
      </c>
      <c r="B3" s="56"/>
      <c r="C3" s="60">
        <f>Mars!C3</f>
        <v>0</v>
      </c>
      <c r="D3" s="61"/>
      <c r="E3" s="62"/>
    </row>
    <row r="4" spans="1:10" ht="12.75" customHeight="1" x14ac:dyDescent="0.25">
      <c r="A4" s="56" t="s">
        <v>1</v>
      </c>
      <c r="B4" s="56"/>
      <c r="C4" s="60">
        <f>Mars!C4</f>
        <v>0</v>
      </c>
      <c r="D4" s="61"/>
      <c r="E4" s="62"/>
    </row>
    <row r="5" spans="1:10" ht="12.75" customHeight="1" x14ac:dyDescent="0.25">
      <c r="A5" s="56" t="s">
        <v>2</v>
      </c>
      <c r="B5" s="56"/>
      <c r="C5" s="60">
        <f>Mars!C5</f>
        <v>0</v>
      </c>
      <c r="D5" s="61"/>
      <c r="E5" s="62"/>
    </row>
    <row r="6" spans="1:10" ht="12.75" customHeight="1" x14ac:dyDescent="0.25">
      <c r="A6" s="56" t="s">
        <v>3</v>
      </c>
      <c r="B6" s="56"/>
      <c r="C6" s="57">
        <f>DATE($A$2,$B$2,1)</f>
        <v>43922</v>
      </c>
      <c r="D6" s="58"/>
      <c r="E6" s="59"/>
    </row>
    <row r="7" spans="1:10" ht="12.75" customHeight="1" x14ac:dyDescent="0.25">
      <c r="A7" s="39"/>
      <c r="B7" s="39"/>
      <c r="C7" s="40"/>
      <c r="D7" s="41"/>
      <c r="E7" s="42"/>
    </row>
    <row r="8" spans="1:10" ht="22.5" customHeight="1" x14ac:dyDescent="0.25">
      <c r="A8" s="2" t="s">
        <v>4</v>
      </c>
      <c r="B8" s="2" t="s">
        <v>5</v>
      </c>
      <c r="C8" s="3" t="s">
        <v>29</v>
      </c>
      <c r="D8" s="3" t="s">
        <v>11</v>
      </c>
      <c r="E8" s="2" t="s">
        <v>6</v>
      </c>
      <c r="G8" t="s">
        <v>27</v>
      </c>
      <c r="H8" t="s">
        <v>30</v>
      </c>
      <c r="I8" t="s">
        <v>31</v>
      </c>
      <c r="J8" t="s">
        <v>26</v>
      </c>
    </row>
    <row r="9" spans="1:10" ht="12.75" customHeight="1" x14ac:dyDescent="0.25">
      <c r="A9" s="36">
        <f>DATE($A$2,$B$2,ROW()-8)</f>
        <v>43922</v>
      </c>
      <c r="B9" s="30"/>
      <c r="C9" s="30"/>
      <c r="D9" s="31"/>
      <c r="E9" s="4" t="str">
        <f>IF(I9,VLOOKUP(A9,Paramètre!$A$5:$B$20,2),"")</f>
        <v/>
      </c>
      <c r="G9" t="b">
        <f>AND(NOT(OR(H9,I9)),J9)</f>
        <v>1</v>
      </c>
      <c r="H9" t="b">
        <f>AND(WEEKDAY($A9,2)&gt;5,ISERROR(MATCH($A9,Paramètre!$C$5:$C$36,0)))</f>
        <v>0</v>
      </c>
      <c r="I9" t="b">
        <f>NOT(ISERROR(MATCH($A9,Paramètre!$A$5:$A$20,0)))</f>
        <v>0</v>
      </c>
      <c r="J9" t="b">
        <f>(MONTH(A9)=MONTH($C$6))</f>
        <v>1</v>
      </c>
    </row>
    <row r="10" spans="1:10" ht="12.75" customHeight="1" x14ac:dyDescent="0.25">
      <c r="A10" s="36">
        <f t="shared" ref="A10:A39" si="0">DATE($A$2,$B$2,ROW()-8)</f>
        <v>43923</v>
      </c>
      <c r="B10" s="4"/>
      <c r="C10" s="4"/>
      <c r="D10" s="5"/>
      <c r="E10" s="4" t="str">
        <f>IF(I10,VLOOKUP(A10,Paramètre!$A$5:$B$20,2),"")</f>
        <v/>
      </c>
      <c r="G10" t="b">
        <f t="shared" ref="G10:G39" si="1">AND(NOT(OR(H10,I10)),J10)</f>
        <v>1</v>
      </c>
      <c r="H10" t="b">
        <f>AND(WEEKDAY($A10,2)&gt;5,ISERROR(MATCH($A10,Paramètre!$C$5:$C$36,0)))</f>
        <v>0</v>
      </c>
      <c r="I10" t="b">
        <f>NOT(ISERROR(MATCH($A10,Paramètre!$A$5:$A$20,0)))</f>
        <v>0</v>
      </c>
      <c r="J10" t="b">
        <f t="shared" ref="J10:J39" si="2">(MONTH(A10)=MONTH($C$6))</f>
        <v>1</v>
      </c>
    </row>
    <row r="11" spans="1:10" ht="12.75" customHeight="1" x14ac:dyDescent="0.25">
      <c r="A11" s="36">
        <f t="shared" si="0"/>
        <v>43924</v>
      </c>
      <c r="B11" s="4"/>
      <c r="C11" s="4"/>
      <c r="D11" s="5"/>
      <c r="E11" s="4"/>
      <c r="G11" t="b">
        <f t="shared" si="1"/>
        <v>1</v>
      </c>
      <c r="H11" t="b">
        <f>AND(WEEKDAY($A11,2)&gt;5,ISERROR(MATCH($A11,Paramètre!$C$5:$C$36,0)))</f>
        <v>0</v>
      </c>
      <c r="I11" t="b">
        <f>NOT(ISERROR(MATCH($A11,Paramètre!$A$5:$A$20,0)))</f>
        <v>0</v>
      </c>
      <c r="J11" t="b">
        <f t="shared" si="2"/>
        <v>1</v>
      </c>
    </row>
    <row r="12" spans="1:10" ht="12.75" customHeight="1" x14ac:dyDescent="0.25">
      <c r="A12" s="36">
        <f t="shared" si="0"/>
        <v>43925</v>
      </c>
      <c r="B12" s="4"/>
      <c r="C12" s="4"/>
      <c r="D12" s="7"/>
      <c r="E12" s="4" t="str">
        <f>IF(I12,VLOOKUP(A12,Paramètre!$A$5:$B$20,2),"")</f>
        <v/>
      </c>
      <c r="G12" t="b">
        <f t="shared" si="1"/>
        <v>0</v>
      </c>
      <c r="H12" t="b">
        <f>AND(WEEKDAY($A12,2)&gt;5,ISERROR(MATCH($A12,Paramètre!$C$5:$C$36,0)))</f>
        <v>1</v>
      </c>
      <c r="I12" t="b">
        <f>NOT(ISERROR(MATCH($A12,Paramètre!$A$5:$A$20,0)))</f>
        <v>0</v>
      </c>
      <c r="J12" t="b">
        <f t="shared" si="2"/>
        <v>1</v>
      </c>
    </row>
    <row r="13" spans="1:10" ht="12.75" customHeight="1" x14ac:dyDescent="0.25">
      <c r="A13" s="36">
        <f t="shared" si="0"/>
        <v>43926</v>
      </c>
      <c r="B13" s="4"/>
      <c r="C13" s="4"/>
      <c r="D13" s="7"/>
      <c r="E13" s="4" t="str">
        <f>IF(I13,VLOOKUP(A13,Paramètre!$A$5:$B$20,2),"")</f>
        <v/>
      </c>
      <c r="G13" t="b">
        <f t="shared" si="1"/>
        <v>0</v>
      </c>
      <c r="H13" t="b">
        <f>AND(WEEKDAY($A13,2)&gt;5,ISERROR(MATCH($A13,Paramètre!$C$5:$C$36,0)))</f>
        <v>1</v>
      </c>
      <c r="I13" t="b">
        <f>NOT(ISERROR(MATCH($A13,Paramètre!$A$5:$A$20,0)))</f>
        <v>0</v>
      </c>
      <c r="J13" t="b">
        <f t="shared" si="2"/>
        <v>1</v>
      </c>
    </row>
    <row r="14" spans="1:10" ht="12.75" customHeight="1" x14ac:dyDescent="0.25">
      <c r="A14" s="36">
        <f t="shared" si="0"/>
        <v>43927</v>
      </c>
      <c r="B14" s="4"/>
      <c r="C14" s="4"/>
      <c r="D14" s="7"/>
      <c r="E14" s="4" t="str">
        <f>IF(I14,VLOOKUP(A14,Paramètre!$A$5:$B$20,2),"")</f>
        <v/>
      </c>
      <c r="G14" t="b">
        <f t="shared" si="1"/>
        <v>1</v>
      </c>
      <c r="H14" t="b">
        <f>AND(WEEKDAY($A14,2)&gt;5,ISERROR(MATCH($A14,Paramètre!$C$5:$C$36,0)))</f>
        <v>0</v>
      </c>
      <c r="I14" t="b">
        <f>NOT(ISERROR(MATCH($A14,Paramètre!$A$5:$A$20,0)))</f>
        <v>0</v>
      </c>
      <c r="J14" t="b">
        <f t="shared" si="2"/>
        <v>1</v>
      </c>
    </row>
    <row r="15" spans="1:10" ht="12.75" customHeight="1" x14ac:dyDescent="0.25">
      <c r="A15" s="36">
        <f t="shared" si="0"/>
        <v>43928</v>
      </c>
      <c r="B15" s="4"/>
      <c r="C15" s="4"/>
      <c r="D15" s="7"/>
      <c r="E15" s="4" t="str">
        <f>IF(I15,VLOOKUP(A15,Paramètre!$A$5:$B$20,2),"")</f>
        <v/>
      </c>
      <c r="G15" t="b">
        <f t="shared" si="1"/>
        <v>1</v>
      </c>
      <c r="H15" t="b">
        <f>AND(WEEKDAY($A15,2)&gt;5,ISERROR(MATCH($A15,Paramètre!$C$5:$C$36,0)))</f>
        <v>0</v>
      </c>
      <c r="I15" t="b">
        <f>NOT(ISERROR(MATCH($A15,Paramètre!$A$5:$A$20,0)))</f>
        <v>0</v>
      </c>
      <c r="J15" t="b">
        <f t="shared" si="2"/>
        <v>1</v>
      </c>
    </row>
    <row r="16" spans="1:10" ht="12.75" customHeight="1" x14ac:dyDescent="0.25">
      <c r="A16" s="36">
        <f t="shared" si="0"/>
        <v>43929</v>
      </c>
      <c r="B16" s="4"/>
      <c r="C16" s="4"/>
      <c r="D16" s="7"/>
      <c r="E16" s="4" t="str">
        <f>IF(I16,VLOOKUP(A16,Paramètre!$A$5:$B$20,2),"")</f>
        <v/>
      </c>
      <c r="G16" t="b">
        <f t="shared" si="1"/>
        <v>1</v>
      </c>
      <c r="H16" t="b">
        <f>AND(WEEKDAY($A16,2)&gt;5,ISERROR(MATCH($A16,Paramètre!$C$5:$C$36,0)))</f>
        <v>0</v>
      </c>
      <c r="I16" t="b">
        <f>NOT(ISERROR(MATCH($A16,Paramètre!$A$5:$A$20,0)))</f>
        <v>0</v>
      </c>
      <c r="J16" t="b">
        <f t="shared" si="2"/>
        <v>1</v>
      </c>
    </row>
    <row r="17" spans="1:10" ht="12.75" customHeight="1" x14ac:dyDescent="0.25">
      <c r="A17" s="36">
        <f t="shared" si="0"/>
        <v>43930</v>
      </c>
      <c r="B17" s="4"/>
      <c r="C17" s="4"/>
      <c r="D17" s="7"/>
      <c r="E17" s="4" t="str">
        <f>IF(I17,VLOOKUP(A17,Paramètre!$A$5:$B$20,2),"")</f>
        <v/>
      </c>
      <c r="G17" t="b">
        <f t="shared" si="1"/>
        <v>1</v>
      </c>
      <c r="H17" t="b">
        <f>AND(WEEKDAY($A17,2)&gt;5,ISERROR(MATCH($A17,Paramètre!$C$5:$C$36,0)))</f>
        <v>0</v>
      </c>
      <c r="I17" t="b">
        <f>NOT(ISERROR(MATCH($A17,Paramètre!$A$5:$A$20,0)))</f>
        <v>0</v>
      </c>
      <c r="J17" t="b">
        <f t="shared" si="2"/>
        <v>1</v>
      </c>
    </row>
    <row r="18" spans="1:10" ht="12.75" customHeight="1" x14ac:dyDescent="0.25">
      <c r="A18" s="36">
        <f t="shared" si="0"/>
        <v>43931</v>
      </c>
      <c r="B18" s="4"/>
      <c r="C18" s="4"/>
      <c r="D18" s="7"/>
      <c r="E18" s="4" t="str">
        <f>IF(I18,VLOOKUP(A18,Paramètre!$A$5:$B$20,2),"")</f>
        <v/>
      </c>
      <c r="G18" t="b">
        <f t="shared" si="1"/>
        <v>1</v>
      </c>
      <c r="H18" t="b">
        <f>AND(WEEKDAY($A18,2)&gt;5,ISERROR(MATCH($A18,Paramètre!$C$5:$C$36,0)))</f>
        <v>0</v>
      </c>
      <c r="I18" t="b">
        <f>NOT(ISERROR(MATCH($A18,Paramètre!$A$5:$A$20,0)))</f>
        <v>0</v>
      </c>
      <c r="J18" t="b">
        <f t="shared" si="2"/>
        <v>1</v>
      </c>
    </row>
    <row r="19" spans="1:10" ht="12.75" customHeight="1" x14ac:dyDescent="0.25">
      <c r="A19" s="36">
        <f t="shared" si="0"/>
        <v>43932</v>
      </c>
      <c r="B19" s="4"/>
      <c r="C19" s="4"/>
      <c r="D19" s="7"/>
      <c r="E19" s="4" t="str">
        <f>IF(I19,VLOOKUP(A19,Paramètre!$A$5:$B$20,2),"")</f>
        <v/>
      </c>
      <c r="G19" t="b">
        <f t="shared" si="1"/>
        <v>0</v>
      </c>
      <c r="H19" t="b">
        <f>AND(WEEKDAY($A19,2)&gt;5,ISERROR(MATCH($A19,Paramètre!$C$5:$C$36,0)))</f>
        <v>1</v>
      </c>
      <c r="I19" t="b">
        <f>NOT(ISERROR(MATCH($A19,Paramètre!$A$5:$A$20,0)))</f>
        <v>0</v>
      </c>
      <c r="J19" t="b">
        <f t="shared" si="2"/>
        <v>1</v>
      </c>
    </row>
    <row r="20" spans="1:10" ht="12.75" customHeight="1" x14ac:dyDescent="0.25">
      <c r="A20" s="36">
        <f t="shared" si="0"/>
        <v>43933</v>
      </c>
      <c r="B20" s="4"/>
      <c r="C20" s="4"/>
      <c r="D20" s="7"/>
      <c r="E20" s="4" t="str">
        <f>IF(I20,VLOOKUP(A20,Paramètre!$A$5:$B$20,2),"")</f>
        <v/>
      </c>
      <c r="G20" t="b">
        <f t="shared" si="1"/>
        <v>0</v>
      </c>
      <c r="H20" t="b">
        <f>AND(WEEKDAY($A20,2)&gt;5,ISERROR(MATCH($A20,Paramètre!$C$5:$C$36,0)))</f>
        <v>1</v>
      </c>
      <c r="I20" t="b">
        <f>NOT(ISERROR(MATCH($A20,Paramètre!$A$5:$A$20,0)))</f>
        <v>0</v>
      </c>
      <c r="J20" t="b">
        <f t="shared" si="2"/>
        <v>1</v>
      </c>
    </row>
    <row r="21" spans="1:10" ht="12.75" customHeight="1" x14ac:dyDescent="0.25">
      <c r="A21" s="36">
        <f t="shared" si="0"/>
        <v>43934</v>
      </c>
      <c r="B21" s="4"/>
      <c r="C21" s="4"/>
      <c r="D21" s="7"/>
      <c r="E21" s="4" t="str">
        <f>IF(I21,VLOOKUP(A21,Paramètre!$A$5:$B$20,2),"")</f>
        <v>Lundi de Pâques</v>
      </c>
      <c r="G21" t="b">
        <f t="shared" si="1"/>
        <v>0</v>
      </c>
      <c r="H21" t="b">
        <f>AND(WEEKDAY($A21,2)&gt;5,ISERROR(MATCH($A21,Paramètre!$C$5:$C$36,0)))</f>
        <v>0</v>
      </c>
      <c r="I21" t="b">
        <f>NOT(ISERROR(MATCH($A21,Paramètre!$A$5:$A$20,0)))</f>
        <v>1</v>
      </c>
      <c r="J21" t="b">
        <f t="shared" si="2"/>
        <v>1</v>
      </c>
    </row>
    <row r="22" spans="1:10" ht="12.75" customHeight="1" x14ac:dyDescent="0.25">
      <c r="A22" s="36">
        <f t="shared" si="0"/>
        <v>43935</v>
      </c>
      <c r="B22" s="4"/>
      <c r="C22" s="4"/>
      <c r="D22" s="7"/>
      <c r="E22" s="4" t="str">
        <f>IF(I22,VLOOKUP(A22,Paramètre!$A$5:$B$20,2),"")</f>
        <v/>
      </c>
      <c r="G22" t="b">
        <f t="shared" si="1"/>
        <v>1</v>
      </c>
      <c r="H22" t="b">
        <f>AND(WEEKDAY($A22,2)&gt;5,ISERROR(MATCH($A22,Paramètre!$C$5:$C$36,0)))</f>
        <v>0</v>
      </c>
      <c r="I22" t="b">
        <f>NOT(ISERROR(MATCH($A22,Paramètre!$A$5:$A$20,0)))</f>
        <v>0</v>
      </c>
      <c r="J22" t="b">
        <f t="shared" si="2"/>
        <v>1</v>
      </c>
    </row>
    <row r="23" spans="1:10" ht="12.75" customHeight="1" x14ac:dyDescent="0.25">
      <c r="A23" s="36">
        <f t="shared" si="0"/>
        <v>43936</v>
      </c>
      <c r="B23" s="4"/>
      <c r="C23" s="4"/>
      <c r="D23" s="7"/>
      <c r="E23" s="4" t="str">
        <f>IF(I23,VLOOKUP(A23,Paramètre!$A$5:$B$20,2),"")</f>
        <v/>
      </c>
      <c r="G23" t="b">
        <f t="shared" si="1"/>
        <v>1</v>
      </c>
      <c r="H23" t="b">
        <f>AND(WEEKDAY($A23,2)&gt;5,ISERROR(MATCH($A23,Paramètre!$C$5:$C$36,0)))</f>
        <v>0</v>
      </c>
      <c r="I23" t="b">
        <f>NOT(ISERROR(MATCH($A23,Paramètre!$A$5:$A$20,0)))</f>
        <v>0</v>
      </c>
      <c r="J23" t="b">
        <f t="shared" si="2"/>
        <v>1</v>
      </c>
    </row>
    <row r="24" spans="1:10" ht="12.75" customHeight="1" x14ac:dyDescent="0.25">
      <c r="A24" s="36">
        <f t="shared" si="0"/>
        <v>43937</v>
      </c>
      <c r="B24" s="4"/>
      <c r="C24" s="4"/>
      <c r="D24" s="7"/>
      <c r="E24" s="4" t="str">
        <f>IF(I24,VLOOKUP(A24,Paramètre!$A$5:$B$20,2),"")</f>
        <v/>
      </c>
      <c r="G24" t="b">
        <f t="shared" si="1"/>
        <v>1</v>
      </c>
      <c r="H24" t="b">
        <f>AND(WEEKDAY($A24,2)&gt;5,ISERROR(MATCH($A24,Paramètre!$C$5:$C$36,0)))</f>
        <v>0</v>
      </c>
      <c r="I24" t="b">
        <f>NOT(ISERROR(MATCH($A24,Paramètre!$A$5:$A$20,0)))</f>
        <v>0</v>
      </c>
      <c r="J24" t="b">
        <f t="shared" si="2"/>
        <v>1</v>
      </c>
    </row>
    <row r="25" spans="1:10" ht="12.75" customHeight="1" x14ac:dyDescent="0.25">
      <c r="A25" s="36">
        <f t="shared" si="0"/>
        <v>43938</v>
      </c>
      <c r="B25" s="4"/>
      <c r="C25" s="4"/>
      <c r="D25" s="7"/>
      <c r="E25" s="4" t="str">
        <f>IF(I25,VLOOKUP(A25,Paramètre!$A$5:$B$20,2),"")</f>
        <v/>
      </c>
      <c r="G25" t="b">
        <f t="shared" si="1"/>
        <v>1</v>
      </c>
      <c r="H25" t="b">
        <f>AND(WEEKDAY($A25,2)&gt;5,ISERROR(MATCH($A25,Paramètre!$C$5:$C$36,0)))</f>
        <v>0</v>
      </c>
      <c r="I25" t="b">
        <f>NOT(ISERROR(MATCH($A25,Paramètre!$A$5:$A$20,0)))</f>
        <v>0</v>
      </c>
      <c r="J25" t="b">
        <f t="shared" si="2"/>
        <v>1</v>
      </c>
    </row>
    <row r="26" spans="1:10" ht="12.75" customHeight="1" x14ac:dyDescent="0.25">
      <c r="A26" s="36">
        <f t="shared" si="0"/>
        <v>43939</v>
      </c>
      <c r="B26" s="4"/>
      <c r="C26" s="4"/>
      <c r="D26" s="7"/>
      <c r="E26" s="4" t="str">
        <f>IF(I26,VLOOKUP(A26,Paramètre!$A$5:$B$20,2),"")</f>
        <v/>
      </c>
      <c r="G26" t="b">
        <f t="shared" si="1"/>
        <v>0</v>
      </c>
      <c r="H26" t="b">
        <f>AND(WEEKDAY($A26,2)&gt;5,ISERROR(MATCH($A26,Paramètre!$C$5:$C$36,0)))</f>
        <v>1</v>
      </c>
      <c r="I26" t="b">
        <f>NOT(ISERROR(MATCH($A26,Paramètre!$A$5:$A$20,0)))</f>
        <v>0</v>
      </c>
      <c r="J26" t="b">
        <f t="shared" si="2"/>
        <v>1</v>
      </c>
    </row>
    <row r="27" spans="1:10" ht="12.75" customHeight="1" x14ac:dyDescent="0.25">
      <c r="A27" s="36">
        <f t="shared" si="0"/>
        <v>43940</v>
      </c>
      <c r="B27" s="4"/>
      <c r="C27" s="4"/>
      <c r="D27" s="7"/>
      <c r="E27" s="4" t="str">
        <f>IF(I27,VLOOKUP(A27,Paramètre!$A$5:$B$20,2),"")</f>
        <v/>
      </c>
      <c r="G27" t="b">
        <f t="shared" si="1"/>
        <v>0</v>
      </c>
      <c r="H27" t="b">
        <f>AND(WEEKDAY($A27,2)&gt;5,ISERROR(MATCH($A27,Paramètre!$C$5:$C$36,0)))</f>
        <v>1</v>
      </c>
      <c r="I27" t="b">
        <f>NOT(ISERROR(MATCH($A27,Paramètre!$A$5:$A$20,0)))</f>
        <v>0</v>
      </c>
      <c r="J27" t="b">
        <f t="shared" si="2"/>
        <v>1</v>
      </c>
    </row>
    <row r="28" spans="1:10" ht="12.75" customHeight="1" x14ac:dyDescent="0.25">
      <c r="A28" s="36">
        <f t="shared" si="0"/>
        <v>43941</v>
      </c>
      <c r="B28" s="4"/>
      <c r="C28" s="4"/>
      <c r="D28" s="7"/>
      <c r="E28" s="4" t="str">
        <f>IF(I28,VLOOKUP(A28,Paramètre!$A$5:$B$20,2),"")</f>
        <v/>
      </c>
      <c r="G28" t="b">
        <f t="shared" si="1"/>
        <v>1</v>
      </c>
      <c r="H28" t="b">
        <f>AND(WEEKDAY($A28,2)&gt;5,ISERROR(MATCH($A28,Paramètre!$C$5:$C$36,0)))</f>
        <v>0</v>
      </c>
      <c r="I28" t="b">
        <f>NOT(ISERROR(MATCH($A28,Paramètre!$A$5:$A$20,0)))</f>
        <v>0</v>
      </c>
      <c r="J28" t="b">
        <f t="shared" si="2"/>
        <v>1</v>
      </c>
    </row>
    <row r="29" spans="1:10" ht="12.75" customHeight="1" x14ac:dyDescent="0.25">
      <c r="A29" s="36">
        <f t="shared" si="0"/>
        <v>43942</v>
      </c>
      <c r="B29" s="4"/>
      <c r="C29" s="4"/>
      <c r="D29" s="7"/>
      <c r="E29" s="4" t="str">
        <f>IF(I29,VLOOKUP(A29,Paramètre!$A$5:$B$20,2),"")</f>
        <v/>
      </c>
      <c r="G29" t="b">
        <f t="shared" si="1"/>
        <v>1</v>
      </c>
      <c r="H29" t="b">
        <f>AND(WEEKDAY($A29,2)&gt;5,ISERROR(MATCH($A29,Paramètre!$C$5:$C$36,0)))</f>
        <v>0</v>
      </c>
      <c r="I29" t="b">
        <f>NOT(ISERROR(MATCH($A29,Paramètre!$A$5:$A$20,0)))</f>
        <v>0</v>
      </c>
      <c r="J29" t="b">
        <f t="shared" si="2"/>
        <v>1</v>
      </c>
    </row>
    <row r="30" spans="1:10" ht="12.75" customHeight="1" x14ac:dyDescent="0.25">
      <c r="A30" s="36">
        <f t="shared" si="0"/>
        <v>43943</v>
      </c>
      <c r="B30" s="4"/>
      <c r="C30" s="4"/>
      <c r="D30" s="7"/>
      <c r="E30" s="4" t="str">
        <f>IF(I30,VLOOKUP(A30,Paramètre!$A$5:$B$20,2),"")</f>
        <v/>
      </c>
      <c r="G30" t="b">
        <f t="shared" si="1"/>
        <v>1</v>
      </c>
      <c r="H30" t="b">
        <f>AND(WEEKDAY($A30,2)&gt;5,ISERROR(MATCH($A30,Paramètre!$C$5:$C$36,0)))</f>
        <v>0</v>
      </c>
      <c r="I30" t="b">
        <f>NOT(ISERROR(MATCH($A30,Paramètre!$A$5:$A$20,0)))</f>
        <v>0</v>
      </c>
      <c r="J30" t="b">
        <f t="shared" si="2"/>
        <v>1</v>
      </c>
    </row>
    <row r="31" spans="1:10" ht="12.75" customHeight="1" x14ac:dyDescent="0.25">
      <c r="A31" s="36">
        <f t="shared" si="0"/>
        <v>43944</v>
      </c>
      <c r="B31" s="4"/>
      <c r="C31" s="4"/>
      <c r="D31" s="7"/>
      <c r="E31" s="4" t="str">
        <f>IF(I31,VLOOKUP(A31,Paramètre!$A$5:$B$20,2),"")</f>
        <v/>
      </c>
      <c r="G31" t="b">
        <f t="shared" si="1"/>
        <v>1</v>
      </c>
      <c r="H31" t="b">
        <f>AND(WEEKDAY($A31,2)&gt;5,ISERROR(MATCH($A31,Paramètre!$C$5:$C$36,0)))</f>
        <v>0</v>
      </c>
      <c r="I31" t="b">
        <f>NOT(ISERROR(MATCH($A31,Paramètre!$A$5:$A$20,0)))</f>
        <v>0</v>
      </c>
      <c r="J31" t="b">
        <f t="shared" si="2"/>
        <v>1</v>
      </c>
    </row>
    <row r="32" spans="1:10" ht="12.75" customHeight="1" x14ac:dyDescent="0.25">
      <c r="A32" s="36">
        <f t="shared" si="0"/>
        <v>43945</v>
      </c>
      <c r="B32" s="4"/>
      <c r="C32" s="4"/>
      <c r="D32" s="7"/>
      <c r="E32" s="4" t="str">
        <f>IF(I32,VLOOKUP(A32,Paramètre!$A$5:$B$20,2),"")</f>
        <v/>
      </c>
      <c r="G32" t="b">
        <f t="shared" si="1"/>
        <v>1</v>
      </c>
      <c r="H32" t="b">
        <f>AND(WEEKDAY($A32,2)&gt;5,ISERROR(MATCH($A32,Paramètre!$C$5:$C$36,0)))</f>
        <v>0</v>
      </c>
      <c r="I32" t="b">
        <f>NOT(ISERROR(MATCH($A32,Paramètre!$A$5:$A$20,0)))</f>
        <v>0</v>
      </c>
      <c r="J32" t="b">
        <f t="shared" si="2"/>
        <v>1</v>
      </c>
    </row>
    <row r="33" spans="1:10" ht="12.75" customHeight="1" x14ac:dyDescent="0.25">
      <c r="A33" s="36">
        <f t="shared" si="0"/>
        <v>43946</v>
      </c>
      <c r="B33" s="4"/>
      <c r="C33" s="4"/>
      <c r="D33" s="7"/>
      <c r="E33" s="4" t="str">
        <f>IF(I33,VLOOKUP(A33,Paramètre!$A$5:$B$20,2),"")</f>
        <v/>
      </c>
      <c r="G33" t="b">
        <f t="shared" si="1"/>
        <v>0</v>
      </c>
      <c r="H33" t="b">
        <f>AND(WEEKDAY($A33,2)&gt;5,ISERROR(MATCH($A33,Paramètre!$C$5:$C$36,0)))</f>
        <v>1</v>
      </c>
      <c r="I33" t="b">
        <f>NOT(ISERROR(MATCH($A33,Paramètre!$A$5:$A$20,0)))</f>
        <v>0</v>
      </c>
      <c r="J33" t="b">
        <f t="shared" si="2"/>
        <v>1</v>
      </c>
    </row>
    <row r="34" spans="1:10" ht="12.75" customHeight="1" x14ac:dyDescent="0.25">
      <c r="A34" s="36">
        <f t="shared" si="0"/>
        <v>43947</v>
      </c>
      <c r="B34" s="4"/>
      <c r="C34" s="4"/>
      <c r="D34" s="7"/>
      <c r="E34" s="4" t="str">
        <f>IF(I34,VLOOKUP(A34,Paramètre!$A$5:$B$20,2),"")</f>
        <v/>
      </c>
      <c r="G34" t="b">
        <f t="shared" si="1"/>
        <v>0</v>
      </c>
      <c r="H34" t="b">
        <f>AND(WEEKDAY($A34,2)&gt;5,ISERROR(MATCH($A34,Paramètre!$C$5:$C$36,0)))</f>
        <v>1</v>
      </c>
      <c r="I34" t="b">
        <f>NOT(ISERROR(MATCH($A34,Paramètre!$A$5:$A$20,0)))</f>
        <v>0</v>
      </c>
      <c r="J34" t="b">
        <f t="shared" si="2"/>
        <v>1</v>
      </c>
    </row>
    <row r="35" spans="1:10" ht="12.75" customHeight="1" x14ac:dyDescent="0.25">
      <c r="A35" s="36">
        <f t="shared" si="0"/>
        <v>43948</v>
      </c>
      <c r="B35" s="4"/>
      <c r="C35" s="4"/>
      <c r="D35" s="7"/>
      <c r="E35" s="4" t="str">
        <f>IF(I35,VLOOKUP(A35,Paramètre!$A$5:$B$20,2),"")</f>
        <v/>
      </c>
      <c r="G35" t="b">
        <f t="shared" si="1"/>
        <v>1</v>
      </c>
      <c r="H35" t="b">
        <f>AND(WEEKDAY($A35,2)&gt;5,ISERROR(MATCH($A35,Paramètre!$C$5:$C$36,0)))</f>
        <v>0</v>
      </c>
      <c r="I35" t="b">
        <f>NOT(ISERROR(MATCH($A35,Paramètre!$A$5:$A$20,0)))</f>
        <v>0</v>
      </c>
      <c r="J35" t="b">
        <f t="shared" si="2"/>
        <v>1</v>
      </c>
    </row>
    <row r="36" spans="1:10" ht="12.75" customHeight="1" x14ac:dyDescent="0.25">
      <c r="A36" s="36">
        <f t="shared" si="0"/>
        <v>43949</v>
      </c>
      <c r="B36" s="4"/>
      <c r="C36" s="4"/>
      <c r="D36" s="7"/>
      <c r="E36" s="4" t="str">
        <f>IF(I36,VLOOKUP(A36,Paramètre!$A$5:$B$20,2),"")</f>
        <v/>
      </c>
      <c r="G36" t="b">
        <f t="shared" si="1"/>
        <v>1</v>
      </c>
      <c r="H36" t="b">
        <f>AND(WEEKDAY($A36,2)&gt;5,ISERROR(MATCH($A36,Paramètre!$C$5:$C$36,0)))</f>
        <v>0</v>
      </c>
      <c r="I36" t="b">
        <f>NOT(ISERROR(MATCH($A36,Paramètre!$A$5:$A$20,0)))</f>
        <v>0</v>
      </c>
      <c r="J36" t="b">
        <f t="shared" si="2"/>
        <v>1</v>
      </c>
    </row>
    <row r="37" spans="1:10" ht="12.75" customHeight="1" x14ac:dyDescent="0.25">
      <c r="A37" s="36">
        <f t="shared" si="0"/>
        <v>43950</v>
      </c>
      <c r="B37" s="4"/>
      <c r="C37" s="4"/>
      <c r="D37" s="7"/>
      <c r="E37" s="4" t="str">
        <f>IF(I37,VLOOKUP(A37,Paramètre!$A$5:$B$20,2),"")</f>
        <v/>
      </c>
      <c r="G37" t="b">
        <f t="shared" si="1"/>
        <v>1</v>
      </c>
      <c r="H37" t="b">
        <f>AND(WEEKDAY($A37,2)&gt;5,ISERROR(MATCH($A37,Paramètre!$C$5:$C$36,0)))</f>
        <v>0</v>
      </c>
      <c r="I37" t="b">
        <f>NOT(ISERROR(MATCH($A37,Paramètre!$A$5:$A$20,0)))</f>
        <v>0</v>
      </c>
      <c r="J37" t="b">
        <f t="shared" si="2"/>
        <v>1</v>
      </c>
    </row>
    <row r="38" spans="1:10" ht="12.75" customHeight="1" x14ac:dyDescent="0.25">
      <c r="A38" s="36">
        <f t="shared" si="0"/>
        <v>43951</v>
      </c>
      <c r="B38" s="4"/>
      <c r="C38" s="6"/>
      <c r="D38" s="7"/>
      <c r="E38" s="4"/>
      <c r="G38" t="b">
        <f t="shared" si="1"/>
        <v>1</v>
      </c>
      <c r="H38" t="b">
        <f>AND(WEEKDAY($A38,2)&gt;5,ISERROR(MATCH($A38,Paramètre!$C$5:$C$36,0)))</f>
        <v>0</v>
      </c>
      <c r="I38" t="b">
        <f>NOT(ISERROR(MATCH($A38,Paramètre!$A$5:$A$20,0)))</f>
        <v>0</v>
      </c>
      <c r="J38" t="b">
        <f t="shared" si="2"/>
        <v>1</v>
      </c>
    </row>
    <row r="39" spans="1:10" ht="12.75" customHeight="1" x14ac:dyDescent="0.25">
      <c r="A39" s="36">
        <f t="shared" si="0"/>
        <v>43952</v>
      </c>
      <c r="B39" s="6"/>
      <c r="C39" s="6"/>
      <c r="D39" s="46"/>
      <c r="E39" s="47" t="str">
        <f>IF(I39,VLOOKUP(A39,Paramètre!$A$5:$B$20,2),"")</f>
        <v>Fête du Travail</v>
      </c>
      <c r="G39" t="b">
        <f t="shared" si="1"/>
        <v>0</v>
      </c>
      <c r="H39" t="b">
        <f>AND(WEEKDAY($A39,2)&gt;5,ISERROR(MATCH($A39,Paramètre!$C$5:$C$36,0)))</f>
        <v>0</v>
      </c>
      <c r="I39" t="b">
        <f>NOT(ISERROR(MATCH($A39,Paramètre!$A$5:$A$20,0)))</f>
        <v>1</v>
      </c>
      <c r="J39" t="b">
        <f t="shared" si="2"/>
        <v>0</v>
      </c>
    </row>
    <row r="40" spans="1:10" ht="12.75" customHeight="1" x14ac:dyDescent="0.25">
      <c r="A40" s="44"/>
      <c r="B40" s="45"/>
      <c r="C40" s="45"/>
      <c r="D40" s="51"/>
      <c r="E40" s="48"/>
    </row>
    <row r="41" spans="1:10" x14ac:dyDescent="0.25">
      <c r="A41" s="11" t="s">
        <v>7</v>
      </c>
      <c r="B41" s="12"/>
      <c r="C41" s="49" t="str">
        <f>CONCATENATE(SUM(B9:B39),"/",COUNTIF(G9:G39,TRUE))</f>
        <v>0/21</v>
      </c>
      <c r="D41" s="50" t="str">
        <f>IF(SUM(C9:C39)=0,"",CONCATENATE(" et ",SUM(C9:C39)," heures supplémentaires "))</f>
        <v/>
      </c>
      <c r="E41" s="13"/>
    </row>
    <row r="42" spans="1:10" ht="12.75" customHeight="1" x14ac:dyDescent="0.25">
      <c r="A42" s="14"/>
      <c r="B42" s="15"/>
      <c r="C42" s="16"/>
      <c r="D42" s="14"/>
      <c r="E42" s="14"/>
    </row>
    <row r="43" spans="1:10" ht="12.75" customHeight="1" x14ac:dyDescent="0.25">
      <c r="A43" s="17" t="s">
        <v>8</v>
      </c>
      <c r="B43" s="18"/>
      <c r="C43" s="19"/>
      <c r="D43" s="17" t="s">
        <v>8</v>
      </c>
      <c r="E43" s="19"/>
    </row>
    <row r="44" spans="1:10" ht="12.75" customHeight="1" x14ac:dyDescent="0.25">
      <c r="A44" s="20" t="s">
        <v>9</v>
      </c>
      <c r="B44" s="21"/>
      <c r="C44" s="22"/>
      <c r="D44" s="20" t="s">
        <v>10</v>
      </c>
      <c r="E44" s="22"/>
    </row>
    <row r="45" spans="1:10" ht="12.75" customHeight="1" x14ac:dyDescent="0.25">
      <c r="A45" s="23"/>
      <c r="B45" s="24"/>
      <c r="C45" s="25"/>
      <c r="D45" s="23"/>
      <c r="E45" s="25"/>
    </row>
    <row r="46" spans="1:10" ht="12.75" customHeight="1" x14ac:dyDescent="0.25">
      <c r="A46" s="23"/>
      <c r="B46" s="24"/>
      <c r="C46" s="25"/>
      <c r="D46" s="23"/>
      <c r="E46" s="25"/>
    </row>
    <row r="47" spans="1:10" ht="12.75" customHeight="1" x14ac:dyDescent="0.25">
      <c r="A47" s="26"/>
      <c r="B47" s="27"/>
      <c r="C47" s="28"/>
      <c r="D47" s="26"/>
      <c r="E47" s="28"/>
    </row>
    <row r="48" spans="1:10" s="29" customFormat="1" x14ac:dyDescent="0.25">
      <c r="A48" s="15"/>
      <c r="B48" s="24"/>
      <c r="C48" s="24"/>
      <c r="D48" s="15"/>
      <c r="E48" s="24"/>
    </row>
    <row r="49" spans="1:5" s="29" customFormat="1" x14ac:dyDescent="0.25">
      <c r="A49" s="15"/>
      <c r="B49" s="24"/>
      <c r="C49" s="24"/>
      <c r="D49" s="15"/>
      <c r="E49" s="24"/>
    </row>
    <row r="50" spans="1:5" s="29" customFormat="1" x14ac:dyDescent="0.25">
      <c r="A50" s="15"/>
      <c r="B50" s="24"/>
      <c r="C50" s="24"/>
      <c r="D50" s="15"/>
      <c r="E50" s="24"/>
    </row>
    <row r="51" spans="1:5" x14ac:dyDescent="0.25">
      <c r="A51" s="1"/>
      <c r="B51" s="1"/>
      <c r="C51" s="1"/>
      <c r="D51" s="1"/>
      <c r="E51" s="1"/>
    </row>
  </sheetData>
  <mergeCells count="9">
    <mergeCell ref="A6:B6"/>
    <mergeCell ref="C6:E6"/>
    <mergeCell ref="A1:E1"/>
    <mergeCell ref="A3:B3"/>
    <mergeCell ref="C3:E3"/>
    <mergeCell ref="A4:B4"/>
    <mergeCell ref="C4:E4"/>
    <mergeCell ref="A5:B5"/>
    <mergeCell ref="C5:E5"/>
  </mergeCells>
  <conditionalFormatting sqref="A9:E39">
    <cfRule type="expression" dxfId="28" priority="2">
      <formula>NOT($G9)</formula>
    </cfRule>
  </conditionalFormatting>
  <conditionalFormatting sqref="A37:E39">
    <cfRule type="expression" dxfId="27" priority="1" stopIfTrue="1">
      <formula>NOT($J37)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1"/>
  <sheetViews>
    <sheetView topLeftCell="A17" workbookViewId="0">
      <selection activeCell="B19" sqref="B19"/>
    </sheetView>
  </sheetViews>
  <sheetFormatPr baseColWidth="10" defaultRowHeight="15" x14ac:dyDescent="0.25"/>
  <cols>
    <col min="1" max="1" width="13.140625" customWidth="1"/>
    <col min="4" max="4" width="17" customWidth="1"/>
    <col min="5" max="5" width="19.28515625" customWidth="1"/>
    <col min="6" max="6" width="13.140625" customWidth="1"/>
    <col min="7" max="10" width="13.140625" hidden="1" customWidth="1"/>
    <col min="11" max="11" width="13.140625" customWidth="1"/>
  </cols>
  <sheetData>
    <row r="1" spans="1:10" ht="15.75" x14ac:dyDescent="0.25">
      <c r="A1" s="55" t="str">
        <f>Avril!A1</f>
        <v xml:space="preserve">Compte Rendu d'Activité </v>
      </c>
      <c r="B1" s="55"/>
      <c r="C1" s="55"/>
      <c r="D1" s="55"/>
      <c r="E1" s="55"/>
    </row>
    <row r="2" spans="1:10" x14ac:dyDescent="0.25">
      <c r="A2" s="43">
        <f>Paramètre!$B$1</f>
        <v>2020</v>
      </c>
      <c r="B2" s="43">
        <v>5</v>
      </c>
      <c r="C2" s="1"/>
      <c r="D2" s="1"/>
      <c r="E2" s="1"/>
    </row>
    <row r="3" spans="1:10" ht="12.75" customHeight="1" x14ac:dyDescent="0.25">
      <c r="A3" s="56" t="s">
        <v>0</v>
      </c>
      <c r="B3" s="56"/>
      <c r="C3" s="60">
        <f>Avril!C3</f>
        <v>0</v>
      </c>
      <c r="D3" s="61"/>
      <c r="E3" s="62"/>
    </row>
    <row r="4" spans="1:10" ht="12.75" customHeight="1" x14ac:dyDescent="0.25">
      <c r="A4" s="56" t="s">
        <v>1</v>
      </c>
      <c r="B4" s="56"/>
      <c r="C4" s="60">
        <f>Avril!C4</f>
        <v>0</v>
      </c>
      <c r="D4" s="61"/>
      <c r="E4" s="62"/>
    </row>
    <row r="5" spans="1:10" ht="12.75" customHeight="1" x14ac:dyDescent="0.25">
      <c r="A5" s="56" t="s">
        <v>2</v>
      </c>
      <c r="B5" s="56"/>
      <c r="C5" s="60">
        <f>Avril!C5</f>
        <v>0</v>
      </c>
      <c r="D5" s="61"/>
      <c r="E5" s="62"/>
    </row>
    <row r="6" spans="1:10" ht="12.75" customHeight="1" x14ac:dyDescent="0.25">
      <c r="A6" s="56" t="s">
        <v>3</v>
      </c>
      <c r="B6" s="56"/>
      <c r="C6" s="57">
        <f>DATE($A$2,$B$2,1)</f>
        <v>43952</v>
      </c>
      <c r="D6" s="58"/>
      <c r="E6" s="59"/>
    </row>
    <row r="7" spans="1:10" ht="12.75" customHeight="1" x14ac:dyDescent="0.25">
      <c r="A7" s="39"/>
      <c r="B7" s="39"/>
      <c r="C7" s="40"/>
      <c r="D7" s="41"/>
      <c r="E7" s="42"/>
    </row>
    <row r="8" spans="1:10" ht="22.5" customHeight="1" x14ac:dyDescent="0.25">
      <c r="A8" s="2" t="s">
        <v>4</v>
      </c>
      <c r="B8" s="2" t="s">
        <v>5</v>
      </c>
      <c r="C8" s="3" t="s">
        <v>29</v>
      </c>
      <c r="D8" s="3" t="s">
        <v>11</v>
      </c>
      <c r="E8" s="2" t="s">
        <v>6</v>
      </c>
      <c r="G8" t="s">
        <v>27</v>
      </c>
      <c r="H8" t="s">
        <v>30</v>
      </c>
      <c r="I8" t="s">
        <v>31</v>
      </c>
      <c r="J8" t="s">
        <v>26</v>
      </c>
    </row>
    <row r="9" spans="1:10" ht="12.75" customHeight="1" x14ac:dyDescent="0.25">
      <c r="A9" s="36">
        <f>DATE($A$2,$B$2,ROW()-8)</f>
        <v>43952</v>
      </c>
      <c r="B9" s="30"/>
      <c r="C9" s="30"/>
      <c r="D9" s="31"/>
      <c r="E9" s="4" t="str">
        <f>IF(I9,VLOOKUP(A9,Paramètre!$A$5:$B$20,2),"")</f>
        <v>Fête du Travail</v>
      </c>
      <c r="G9" t="b">
        <f>AND(NOT(OR(H9,I9)),J9)</f>
        <v>0</v>
      </c>
      <c r="H9" t="b">
        <f>AND(WEEKDAY($A9,2)&gt;5,ISERROR(MATCH($A9,Paramètre!$C$5:$C$36,0)))</f>
        <v>0</v>
      </c>
      <c r="I9" t="b">
        <f>NOT(ISERROR(MATCH($A9,Paramètre!$A$5:$A$20,0)))</f>
        <v>1</v>
      </c>
      <c r="J9" t="b">
        <f>(MONTH(A9)=MONTH($C$6))</f>
        <v>1</v>
      </c>
    </row>
    <row r="10" spans="1:10" ht="12.75" customHeight="1" x14ac:dyDescent="0.25">
      <c r="A10" s="36">
        <f t="shared" ref="A10:A39" si="0">DATE($A$2,$B$2,ROW()-8)</f>
        <v>43953</v>
      </c>
      <c r="B10" s="4"/>
      <c r="C10" s="4"/>
      <c r="D10" s="5"/>
      <c r="E10" s="4" t="str">
        <f>IF(I10,VLOOKUP(A10,Paramètre!$A$5:$B$20,2),"")</f>
        <v/>
      </c>
      <c r="G10" t="b">
        <f t="shared" ref="G10:G39" si="1">AND(NOT(OR(H10,I10)),J10)</f>
        <v>0</v>
      </c>
      <c r="H10" t="b">
        <f>AND(WEEKDAY($A10,2)&gt;5,ISERROR(MATCH($A10,Paramètre!$C$5:$C$36,0)))</f>
        <v>1</v>
      </c>
      <c r="I10" t="b">
        <f>NOT(ISERROR(MATCH($A10,Paramètre!$A$5:$A$20,0)))</f>
        <v>0</v>
      </c>
      <c r="J10" t="b">
        <f t="shared" ref="J10:J39" si="2">(MONTH(A10)=MONTH($C$6))</f>
        <v>1</v>
      </c>
    </row>
    <row r="11" spans="1:10" ht="12.75" customHeight="1" x14ac:dyDescent="0.25">
      <c r="A11" s="36">
        <f t="shared" si="0"/>
        <v>43954</v>
      </c>
      <c r="B11" s="4"/>
      <c r="C11" s="4"/>
      <c r="D11" s="5"/>
      <c r="E11" s="4" t="str">
        <f>IF(I11,VLOOKUP(A11,Paramètre!$A$5:$B$20,2),"")</f>
        <v/>
      </c>
      <c r="G11" t="b">
        <f t="shared" si="1"/>
        <v>0</v>
      </c>
      <c r="H11" t="b">
        <f>AND(WEEKDAY($A11,2)&gt;5,ISERROR(MATCH($A11,Paramètre!$C$5:$C$36,0)))</f>
        <v>1</v>
      </c>
      <c r="I11" t="b">
        <f>NOT(ISERROR(MATCH($A11,Paramètre!$A$5:$A$20,0)))</f>
        <v>0</v>
      </c>
      <c r="J11" t="b">
        <f t="shared" si="2"/>
        <v>1</v>
      </c>
    </row>
    <row r="12" spans="1:10" ht="12.75" customHeight="1" x14ac:dyDescent="0.25">
      <c r="A12" s="36">
        <f t="shared" si="0"/>
        <v>43955</v>
      </c>
      <c r="B12" s="4"/>
      <c r="C12" s="4"/>
      <c r="D12" s="7"/>
      <c r="E12" s="4" t="str">
        <f>IF(I12,VLOOKUP(A12,Paramètre!$A$5:$B$20,2),"")</f>
        <v/>
      </c>
      <c r="G12" t="b">
        <f t="shared" si="1"/>
        <v>1</v>
      </c>
      <c r="H12" t="b">
        <f>AND(WEEKDAY($A12,2)&gt;5,ISERROR(MATCH($A12,Paramètre!$C$5:$C$36,0)))</f>
        <v>0</v>
      </c>
      <c r="I12" t="b">
        <f>NOT(ISERROR(MATCH($A12,Paramètre!$A$5:$A$20,0)))</f>
        <v>0</v>
      </c>
      <c r="J12" t="b">
        <f t="shared" si="2"/>
        <v>1</v>
      </c>
    </row>
    <row r="13" spans="1:10" ht="12.75" customHeight="1" x14ac:dyDescent="0.25">
      <c r="A13" s="36">
        <f t="shared" si="0"/>
        <v>43956</v>
      </c>
      <c r="B13" s="4"/>
      <c r="C13" s="4"/>
      <c r="D13" s="7"/>
      <c r="E13" s="4" t="str">
        <f>IF(I13,VLOOKUP(A13,Paramètre!$A$5:$B$20,2),"")</f>
        <v/>
      </c>
      <c r="G13" t="b">
        <f t="shared" si="1"/>
        <v>1</v>
      </c>
      <c r="H13" t="b">
        <f>AND(WEEKDAY($A13,2)&gt;5,ISERROR(MATCH($A13,Paramètre!$C$5:$C$36,0)))</f>
        <v>0</v>
      </c>
      <c r="I13" t="b">
        <f>NOT(ISERROR(MATCH($A13,Paramètre!$A$5:$A$20,0)))</f>
        <v>0</v>
      </c>
      <c r="J13" t="b">
        <f t="shared" si="2"/>
        <v>1</v>
      </c>
    </row>
    <row r="14" spans="1:10" ht="12.75" customHeight="1" x14ac:dyDescent="0.25">
      <c r="A14" s="36">
        <f t="shared" si="0"/>
        <v>43957</v>
      </c>
      <c r="B14" s="4"/>
      <c r="C14" s="4"/>
      <c r="D14" s="7"/>
      <c r="E14" s="4" t="str">
        <f>IF(I14,VLOOKUP(A14,Paramètre!$A$5:$B$20,2),"")</f>
        <v/>
      </c>
      <c r="G14" t="b">
        <f t="shared" si="1"/>
        <v>1</v>
      </c>
      <c r="H14" t="b">
        <f>AND(WEEKDAY($A14,2)&gt;5,ISERROR(MATCH($A14,Paramètre!$C$5:$C$36,0)))</f>
        <v>0</v>
      </c>
      <c r="I14" t="b">
        <f>NOT(ISERROR(MATCH($A14,Paramètre!$A$5:$A$20,0)))</f>
        <v>0</v>
      </c>
      <c r="J14" t="b">
        <f t="shared" si="2"/>
        <v>1</v>
      </c>
    </row>
    <row r="15" spans="1:10" ht="12.75" customHeight="1" x14ac:dyDescent="0.25">
      <c r="A15" s="36">
        <f t="shared" si="0"/>
        <v>43958</v>
      </c>
      <c r="B15" s="4"/>
      <c r="C15" s="4"/>
      <c r="D15" s="7"/>
      <c r="E15" s="4" t="str">
        <f>IF(I15,VLOOKUP(A15,Paramètre!$A$5:$B$20,2),"")</f>
        <v/>
      </c>
      <c r="G15" t="b">
        <f t="shared" si="1"/>
        <v>1</v>
      </c>
      <c r="H15" t="b">
        <f>AND(WEEKDAY($A15,2)&gt;5,ISERROR(MATCH($A15,Paramètre!$C$5:$C$36,0)))</f>
        <v>0</v>
      </c>
      <c r="I15" t="b">
        <f>NOT(ISERROR(MATCH($A15,Paramètre!$A$5:$A$20,0)))</f>
        <v>0</v>
      </c>
      <c r="J15" t="b">
        <f t="shared" si="2"/>
        <v>1</v>
      </c>
    </row>
    <row r="16" spans="1:10" ht="12.75" customHeight="1" x14ac:dyDescent="0.25">
      <c r="A16" s="36">
        <f t="shared" si="0"/>
        <v>43959</v>
      </c>
      <c r="B16" s="4"/>
      <c r="C16" s="4"/>
      <c r="D16" s="7"/>
      <c r="E16" s="4" t="str">
        <f>IF(I16,VLOOKUP(A16,Paramètre!$A$5:$B$20,2),"")</f>
        <v>Fête de la Victoire</v>
      </c>
      <c r="G16" t="b">
        <f t="shared" si="1"/>
        <v>0</v>
      </c>
      <c r="H16" t="b">
        <f>AND(WEEKDAY($A16,2)&gt;5,ISERROR(MATCH($A16,Paramètre!$C$5:$C$36,0)))</f>
        <v>0</v>
      </c>
      <c r="I16" t="b">
        <f>NOT(ISERROR(MATCH($A16,Paramètre!$A$5:$A$20,0)))</f>
        <v>1</v>
      </c>
      <c r="J16" t="b">
        <f t="shared" si="2"/>
        <v>1</v>
      </c>
    </row>
    <row r="17" spans="1:10" ht="12.75" customHeight="1" x14ac:dyDescent="0.25">
      <c r="A17" s="36">
        <f t="shared" si="0"/>
        <v>43960</v>
      </c>
      <c r="B17" s="4"/>
      <c r="C17" s="4"/>
      <c r="D17" s="7"/>
      <c r="E17" s="4" t="str">
        <f>IF(I17,VLOOKUP(A17,Paramètre!$A$5:$B$20,2),"")</f>
        <v/>
      </c>
      <c r="G17" t="b">
        <f t="shared" si="1"/>
        <v>0</v>
      </c>
      <c r="H17" t="b">
        <f>AND(WEEKDAY($A17,2)&gt;5,ISERROR(MATCH($A17,Paramètre!$C$5:$C$36,0)))</f>
        <v>1</v>
      </c>
      <c r="I17" t="b">
        <f>NOT(ISERROR(MATCH($A17,Paramètre!$A$5:$A$20,0)))</f>
        <v>0</v>
      </c>
      <c r="J17" t="b">
        <f t="shared" si="2"/>
        <v>1</v>
      </c>
    </row>
    <row r="18" spans="1:10" ht="12.75" customHeight="1" x14ac:dyDescent="0.25">
      <c r="A18" s="36">
        <f t="shared" si="0"/>
        <v>43961</v>
      </c>
      <c r="B18" s="4"/>
      <c r="C18" s="4"/>
      <c r="D18" s="7"/>
      <c r="E18" s="4" t="str">
        <f>IF(I18,VLOOKUP(A18,Paramètre!$A$5:$B$20,2),"")</f>
        <v/>
      </c>
      <c r="G18" t="b">
        <f t="shared" si="1"/>
        <v>0</v>
      </c>
      <c r="H18" t="b">
        <f>AND(WEEKDAY($A18,2)&gt;5,ISERROR(MATCH($A18,Paramètre!$C$5:$C$36,0)))</f>
        <v>1</v>
      </c>
      <c r="I18" t="b">
        <f>NOT(ISERROR(MATCH($A18,Paramètre!$A$5:$A$20,0)))</f>
        <v>0</v>
      </c>
      <c r="J18" t="b">
        <f t="shared" si="2"/>
        <v>1</v>
      </c>
    </row>
    <row r="19" spans="1:10" ht="12.75" customHeight="1" x14ac:dyDescent="0.25">
      <c r="A19" s="36">
        <f t="shared" si="0"/>
        <v>43962</v>
      </c>
      <c r="B19" s="4"/>
      <c r="C19" s="4"/>
      <c r="D19" s="7"/>
      <c r="E19" s="4" t="str">
        <f>IF(I19,VLOOKUP(A19,Paramètre!$A$5:$B$20,2),"")</f>
        <v/>
      </c>
      <c r="G19" t="b">
        <f t="shared" si="1"/>
        <v>1</v>
      </c>
      <c r="H19" t="b">
        <f>AND(WEEKDAY($A19,2)&gt;5,ISERROR(MATCH($A19,Paramètre!$C$5:$C$36,0)))</f>
        <v>0</v>
      </c>
      <c r="I19" t="b">
        <f>NOT(ISERROR(MATCH($A19,Paramètre!$A$5:$A$20,0)))</f>
        <v>0</v>
      </c>
      <c r="J19" t="b">
        <f t="shared" si="2"/>
        <v>1</v>
      </c>
    </row>
    <row r="20" spans="1:10" ht="12.75" customHeight="1" x14ac:dyDescent="0.25">
      <c r="A20" s="36">
        <f t="shared" si="0"/>
        <v>43963</v>
      </c>
      <c r="B20" s="4"/>
      <c r="C20" s="4"/>
      <c r="D20" s="7"/>
      <c r="E20" s="4" t="str">
        <f>IF(I20,VLOOKUP(A20,Paramètre!$A$5:$B$20,2),"")</f>
        <v/>
      </c>
      <c r="G20" t="b">
        <f t="shared" si="1"/>
        <v>1</v>
      </c>
      <c r="H20" t="b">
        <f>AND(WEEKDAY($A20,2)&gt;5,ISERROR(MATCH($A20,Paramètre!$C$5:$C$36,0)))</f>
        <v>0</v>
      </c>
      <c r="I20" t="b">
        <f>NOT(ISERROR(MATCH($A20,Paramètre!$A$5:$A$20,0)))</f>
        <v>0</v>
      </c>
      <c r="J20" t="b">
        <f t="shared" si="2"/>
        <v>1</v>
      </c>
    </row>
    <row r="21" spans="1:10" ht="12.75" customHeight="1" x14ac:dyDescent="0.25">
      <c r="A21" s="36">
        <f t="shared" si="0"/>
        <v>43964</v>
      </c>
      <c r="B21" s="4"/>
      <c r="C21" s="4"/>
      <c r="D21" s="7"/>
      <c r="E21" s="4" t="str">
        <f>IF(I21,VLOOKUP(A21,Paramètre!$A$5:$B$20,2),"")</f>
        <v/>
      </c>
      <c r="G21" t="b">
        <f t="shared" si="1"/>
        <v>1</v>
      </c>
      <c r="H21" t="b">
        <f>AND(WEEKDAY($A21,2)&gt;5,ISERROR(MATCH($A21,Paramètre!$C$5:$C$36,0)))</f>
        <v>0</v>
      </c>
      <c r="I21" t="b">
        <f>NOT(ISERROR(MATCH($A21,Paramètre!$A$5:$A$20,0)))</f>
        <v>0</v>
      </c>
      <c r="J21" t="b">
        <f t="shared" si="2"/>
        <v>1</v>
      </c>
    </row>
    <row r="22" spans="1:10" ht="12.75" customHeight="1" x14ac:dyDescent="0.25">
      <c r="A22" s="36">
        <f t="shared" si="0"/>
        <v>43965</v>
      </c>
      <c r="B22" s="4"/>
      <c r="C22" s="4"/>
      <c r="D22" s="7"/>
      <c r="E22" s="4" t="str">
        <f>IF(I22,VLOOKUP(A22,Paramètre!$A$5:$B$20,2),"")</f>
        <v/>
      </c>
      <c r="G22" t="b">
        <f t="shared" si="1"/>
        <v>1</v>
      </c>
      <c r="H22" t="b">
        <f>AND(WEEKDAY($A22,2)&gt;5,ISERROR(MATCH($A22,Paramètre!$C$5:$C$36,0)))</f>
        <v>0</v>
      </c>
      <c r="I22" t="b">
        <f>NOT(ISERROR(MATCH($A22,Paramètre!$A$5:$A$20,0)))</f>
        <v>0</v>
      </c>
      <c r="J22" t="b">
        <f t="shared" si="2"/>
        <v>1</v>
      </c>
    </row>
    <row r="23" spans="1:10" ht="12.75" customHeight="1" x14ac:dyDescent="0.25">
      <c r="A23" s="36">
        <f t="shared" si="0"/>
        <v>43966</v>
      </c>
      <c r="B23" s="4"/>
      <c r="C23" s="4"/>
      <c r="D23" s="7"/>
      <c r="E23" s="4" t="str">
        <f>IF(I23,VLOOKUP(A23,Paramètre!$A$5:$B$20,2),"")</f>
        <v/>
      </c>
      <c r="G23" t="b">
        <f t="shared" si="1"/>
        <v>1</v>
      </c>
      <c r="H23" t="b">
        <f>AND(WEEKDAY($A23,2)&gt;5,ISERROR(MATCH($A23,Paramètre!$C$5:$C$36,0)))</f>
        <v>0</v>
      </c>
      <c r="I23" t="b">
        <f>NOT(ISERROR(MATCH($A23,Paramètre!$A$5:$A$20,0)))</f>
        <v>0</v>
      </c>
      <c r="J23" t="b">
        <f t="shared" si="2"/>
        <v>1</v>
      </c>
    </row>
    <row r="24" spans="1:10" ht="12.75" customHeight="1" x14ac:dyDescent="0.25">
      <c r="A24" s="36">
        <f t="shared" si="0"/>
        <v>43967</v>
      </c>
      <c r="B24" s="4"/>
      <c r="C24" s="4"/>
      <c r="D24" s="7"/>
      <c r="E24" s="4" t="str">
        <f>IF(I24,VLOOKUP(A24,Paramètre!$A$5:$B$20,2),"")</f>
        <v/>
      </c>
      <c r="G24" t="b">
        <f t="shared" si="1"/>
        <v>0</v>
      </c>
      <c r="H24" t="b">
        <f>AND(WEEKDAY($A24,2)&gt;5,ISERROR(MATCH($A24,Paramètre!$C$5:$C$36,0)))</f>
        <v>1</v>
      </c>
      <c r="I24" t="b">
        <f>NOT(ISERROR(MATCH($A24,Paramètre!$A$5:$A$20,0)))</f>
        <v>0</v>
      </c>
      <c r="J24" t="b">
        <f t="shared" si="2"/>
        <v>1</v>
      </c>
    </row>
    <row r="25" spans="1:10" ht="12.75" customHeight="1" x14ac:dyDescent="0.25">
      <c r="A25" s="36">
        <f t="shared" si="0"/>
        <v>43968</v>
      </c>
      <c r="B25" s="4"/>
      <c r="C25" s="4"/>
      <c r="D25" s="7"/>
      <c r="E25" s="4" t="str">
        <f>IF(I25,VLOOKUP(A25,Paramètre!$A$5:$B$20,2),"")</f>
        <v/>
      </c>
      <c r="G25" t="b">
        <f t="shared" si="1"/>
        <v>0</v>
      </c>
      <c r="H25" t="b">
        <f>AND(WEEKDAY($A25,2)&gt;5,ISERROR(MATCH($A25,Paramètre!$C$5:$C$36,0)))</f>
        <v>1</v>
      </c>
      <c r="I25" t="b">
        <f>NOT(ISERROR(MATCH($A25,Paramètre!$A$5:$A$20,0)))</f>
        <v>0</v>
      </c>
      <c r="J25" t="b">
        <f t="shared" si="2"/>
        <v>1</v>
      </c>
    </row>
    <row r="26" spans="1:10" ht="12.75" customHeight="1" x14ac:dyDescent="0.25">
      <c r="A26" s="36">
        <f t="shared" si="0"/>
        <v>43969</v>
      </c>
      <c r="B26" s="4"/>
      <c r="C26" s="4"/>
      <c r="D26" s="7"/>
      <c r="E26" s="4" t="str">
        <f>IF(I26,VLOOKUP(A26,Paramètre!$A$5:$B$20,2),"")</f>
        <v/>
      </c>
      <c r="G26" t="b">
        <f t="shared" si="1"/>
        <v>1</v>
      </c>
      <c r="H26" t="b">
        <f>AND(WEEKDAY($A26,2)&gt;5,ISERROR(MATCH($A26,Paramètre!$C$5:$C$36,0)))</f>
        <v>0</v>
      </c>
      <c r="I26" t="b">
        <f>NOT(ISERROR(MATCH($A26,Paramètre!$A$5:$A$20,0)))</f>
        <v>0</v>
      </c>
      <c r="J26" t="b">
        <f t="shared" si="2"/>
        <v>1</v>
      </c>
    </row>
    <row r="27" spans="1:10" ht="12.75" customHeight="1" x14ac:dyDescent="0.25">
      <c r="A27" s="36">
        <f t="shared" si="0"/>
        <v>43970</v>
      </c>
      <c r="B27" s="4"/>
      <c r="C27" s="4"/>
      <c r="D27" s="7"/>
      <c r="E27" s="4" t="str">
        <f>IF(I27,VLOOKUP(A27,Paramètre!$A$5:$B$20,2),"")</f>
        <v/>
      </c>
      <c r="G27" t="b">
        <f t="shared" si="1"/>
        <v>1</v>
      </c>
      <c r="H27" t="b">
        <f>AND(WEEKDAY($A27,2)&gt;5,ISERROR(MATCH($A27,Paramètre!$C$5:$C$36,0)))</f>
        <v>0</v>
      </c>
      <c r="I27" t="b">
        <f>NOT(ISERROR(MATCH($A27,Paramètre!$A$5:$A$20,0)))</f>
        <v>0</v>
      </c>
      <c r="J27" t="b">
        <f t="shared" si="2"/>
        <v>1</v>
      </c>
    </row>
    <row r="28" spans="1:10" ht="12.75" customHeight="1" x14ac:dyDescent="0.25">
      <c r="A28" s="36">
        <f t="shared" si="0"/>
        <v>43971</v>
      </c>
      <c r="B28" s="4"/>
      <c r="C28" s="4"/>
      <c r="D28" s="7"/>
      <c r="E28" s="4" t="str">
        <f>IF(I28,VLOOKUP(A28,Paramètre!$A$5:$B$20,2),"")</f>
        <v/>
      </c>
      <c r="G28" t="b">
        <f t="shared" si="1"/>
        <v>1</v>
      </c>
      <c r="H28" t="b">
        <f>AND(WEEKDAY($A28,2)&gt;5,ISERROR(MATCH($A28,Paramètre!$C$5:$C$36,0)))</f>
        <v>0</v>
      </c>
      <c r="I28" t="b">
        <f>NOT(ISERROR(MATCH($A28,Paramètre!$A$5:$A$20,0)))</f>
        <v>0</v>
      </c>
      <c r="J28" t="b">
        <f t="shared" si="2"/>
        <v>1</v>
      </c>
    </row>
    <row r="29" spans="1:10" ht="12.75" customHeight="1" x14ac:dyDescent="0.25">
      <c r="A29" s="36">
        <f t="shared" si="0"/>
        <v>43972</v>
      </c>
      <c r="B29" s="4"/>
      <c r="C29" s="4"/>
      <c r="D29" s="7"/>
      <c r="E29" s="4" t="str">
        <f>IF(I29,VLOOKUP(A29,Paramètre!$A$5:$B$20,2),"")</f>
        <v>Jeudi de l'Ascension</v>
      </c>
      <c r="G29" t="b">
        <f t="shared" si="1"/>
        <v>0</v>
      </c>
      <c r="H29" t="b">
        <f>AND(WEEKDAY($A29,2)&gt;5,ISERROR(MATCH($A29,Paramètre!$C$5:$C$36,0)))</f>
        <v>0</v>
      </c>
      <c r="I29" t="b">
        <f>NOT(ISERROR(MATCH($A29,Paramètre!$A$5:$A$20,0)))</f>
        <v>1</v>
      </c>
      <c r="J29" t="b">
        <f t="shared" si="2"/>
        <v>1</v>
      </c>
    </row>
    <row r="30" spans="1:10" ht="12.75" customHeight="1" x14ac:dyDescent="0.25">
      <c r="A30" s="36">
        <f t="shared" si="0"/>
        <v>43973</v>
      </c>
      <c r="B30" s="4"/>
      <c r="C30" s="4"/>
      <c r="D30" s="7"/>
      <c r="E30" s="4" t="str">
        <f>IF(I30,VLOOKUP(A30,Paramètre!$A$5:$B$20,2),"")</f>
        <v/>
      </c>
      <c r="G30" t="b">
        <f t="shared" si="1"/>
        <v>1</v>
      </c>
      <c r="H30" t="b">
        <f>AND(WEEKDAY($A30,2)&gt;5,ISERROR(MATCH($A30,Paramètre!$C$5:$C$36,0)))</f>
        <v>0</v>
      </c>
      <c r="I30" t="b">
        <f>NOT(ISERROR(MATCH($A30,Paramètre!$A$5:$A$20,0)))</f>
        <v>0</v>
      </c>
      <c r="J30" t="b">
        <f t="shared" si="2"/>
        <v>1</v>
      </c>
    </row>
    <row r="31" spans="1:10" ht="12.75" customHeight="1" x14ac:dyDescent="0.25">
      <c r="A31" s="36">
        <f t="shared" si="0"/>
        <v>43974</v>
      </c>
      <c r="B31" s="4"/>
      <c r="C31" s="4"/>
      <c r="D31" s="7"/>
      <c r="E31" s="4" t="str">
        <f>IF(I31,VLOOKUP(A31,Paramètre!$A$5:$B$20,2),"")</f>
        <v/>
      </c>
      <c r="G31" t="b">
        <f t="shared" si="1"/>
        <v>0</v>
      </c>
      <c r="H31" t="b">
        <f>AND(WEEKDAY($A31,2)&gt;5,ISERROR(MATCH($A31,Paramètre!$C$5:$C$36,0)))</f>
        <v>1</v>
      </c>
      <c r="I31" t="b">
        <f>NOT(ISERROR(MATCH($A31,Paramètre!$A$5:$A$20,0)))</f>
        <v>0</v>
      </c>
      <c r="J31" t="b">
        <f t="shared" si="2"/>
        <v>1</v>
      </c>
    </row>
    <row r="32" spans="1:10" ht="12.75" customHeight="1" x14ac:dyDescent="0.25">
      <c r="A32" s="36">
        <f t="shared" si="0"/>
        <v>43975</v>
      </c>
      <c r="B32" s="4"/>
      <c r="C32" s="4"/>
      <c r="D32" s="7"/>
      <c r="E32" s="4" t="str">
        <f>IF(I32,VLOOKUP(A32,Paramètre!$A$5:$B$20,2),"")</f>
        <v/>
      </c>
      <c r="G32" t="b">
        <f t="shared" si="1"/>
        <v>0</v>
      </c>
      <c r="H32" t="b">
        <f>AND(WEEKDAY($A32,2)&gt;5,ISERROR(MATCH($A32,Paramètre!$C$5:$C$36,0)))</f>
        <v>1</v>
      </c>
      <c r="I32" t="b">
        <f>NOT(ISERROR(MATCH($A32,Paramètre!$A$5:$A$20,0)))</f>
        <v>0</v>
      </c>
      <c r="J32" t="b">
        <f t="shared" si="2"/>
        <v>1</v>
      </c>
    </row>
    <row r="33" spans="1:10" ht="12.75" customHeight="1" x14ac:dyDescent="0.25">
      <c r="A33" s="36">
        <f t="shared" si="0"/>
        <v>43976</v>
      </c>
      <c r="B33" s="4"/>
      <c r="C33" s="4"/>
      <c r="D33" s="7"/>
      <c r="E33" s="4" t="str">
        <f>IF(I33,VLOOKUP(A33,Paramètre!$A$5:$B$20,2),"")</f>
        <v/>
      </c>
      <c r="G33" t="b">
        <f t="shared" si="1"/>
        <v>1</v>
      </c>
      <c r="H33" t="b">
        <f>AND(WEEKDAY($A33,2)&gt;5,ISERROR(MATCH($A33,Paramètre!$C$5:$C$36,0)))</f>
        <v>0</v>
      </c>
      <c r="I33" t="b">
        <f>NOT(ISERROR(MATCH($A33,Paramètre!$A$5:$A$20,0)))</f>
        <v>0</v>
      </c>
      <c r="J33" t="b">
        <f t="shared" si="2"/>
        <v>1</v>
      </c>
    </row>
    <row r="34" spans="1:10" ht="12.75" customHeight="1" x14ac:dyDescent="0.25">
      <c r="A34" s="36">
        <f t="shared" si="0"/>
        <v>43977</v>
      </c>
      <c r="B34" s="4"/>
      <c r="C34" s="4"/>
      <c r="D34" s="7"/>
      <c r="E34" s="4" t="str">
        <f>IF(I34,VLOOKUP(A34,Paramètre!$A$5:$B$20,2),"")</f>
        <v/>
      </c>
      <c r="G34" t="b">
        <f t="shared" si="1"/>
        <v>1</v>
      </c>
      <c r="H34" t="b">
        <f>AND(WEEKDAY($A34,2)&gt;5,ISERROR(MATCH($A34,Paramètre!$C$5:$C$36,0)))</f>
        <v>0</v>
      </c>
      <c r="I34" t="b">
        <f>NOT(ISERROR(MATCH($A34,Paramètre!$A$5:$A$20,0)))</f>
        <v>0</v>
      </c>
      <c r="J34" t="b">
        <f t="shared" si="2"/>
        <v>1</v>
      </c>
    </row>
    <row r="35" spans="1:10" ht="12.75" customHeight="1" x14ac:dyDescent="0.25">
      <c r="A35" s="36">
        <f t="shared" si="0"/>
        <v>43978</v>
      </c>
      <c r="B35" s="4"/>
      <c r="C35" s="4"/>
      <c r="D35" s="7"/>
      <c r="E35" s="4" t="str">
        <f>IF(I35,VLOOKUP(A35,Paramètre!$A$5:$B$20,2),"")</f>
        <v/>
      </c>
      <c r="G35" t="b">
        <f t="shared" si="1"/>
        <v>1</v>
      </c>
      <c r="H35" t="b">
        <f>AND(WEEKDAY($A35,2)&gt;5,ISERROR(MATCH($A35,Paramètre!$C$5:$C$36,0)))</f>
        <v>0</v>
      </c>
      <c r="I35" t="b">
        <f>NOT(ISERROR(MATCH($A35,Paramètre!$A$5:$A$20,0)))</f>
        <v>0</v>
      </c>
      <c r="J35" t="b">
        <f t="shared" si="2"/>
        <v>1</v>
      </c>
    </row>
    <row r="36" spans="1:10" ht="12.75" customHeight="1" x14ac:dyDescent="0.25">
      <c r="A36" s="36">
        <f t="shared" si="0"/>
        <v>43979</v>
      </c>
      <c r="B36" s="4"/>
      <c r="C36" s="4"/>
      <c r="D36" s="7"/>
      <c r="E36" s="4" t="str">
        <f>IF(I36,VLOOKUP(A36,Paramètre!$A$5:$B$20,2),"")</f>
        <v/>
      </c>
      <c r="G36" t="b">
        <f t="shared" si="1"/>
        <v>1</v>
      </c>
      <c r="H36" t="b">
        <f>AND(WEEKDAY($A36,2)&gt;5,ISERROR(MATCH($A36,Paramètre!$C$5:$C$36,0)))</f>
        <v>0</v>
      </c>
      <c r="I36" t="b">
        <f>NOT(ISERROR(MATCH($A36,Paramètre!$A$5:$A$20,0)))</f>
        <v>0</v>
      </c>
      <c r="J36" t="b">
        <f t="shared" si="2"/>
        <v>1</v>
      </c>
    </row>
    <row r="37" spans="1:10" ht="12.75" customHeight="1" x14ac:dyDescent="0.25">
      <c r="A37" s="36">
        <f t="shared" si="0"/>
        <v>43980</v>
      </c>
      <c r="B37" s="4"/>
      <c r="C37" s="4"/>
      <c r="D37" s="7"/>
      <c r="E37" s="4" t="str">
        <f>IF(I37,VLOOKUP(A37,Paramètre!$A$5:$B$20,2),"")</f>
        <v/>
      </c>
      <c r="G37" t="b">
        <f t="shared" si="1"/>
        <v>1</v>
      </c>
      <c r="H37" t="b">
        <f>AND(WEEKDAY($A37,2)&gt;5,ISERROR(MATCH($A37,Paramètre!$C$5:$C$36,0)))</f>
        <v>0</v>
      </c>
      <c r="I37" t="b">
        <f>NOT(ISERROR(MATCH($A37,Paramètre!$A$5:$A$20,0)))</f>
        <v>0</v>
      </c>
      <c r="J37" t="b">
        <f t="shared" si="2"/>
        <v>1</v>
      </c>
    </row>
    <row r="38" spans="1:10" ht="12.75" customHeight="1" x14ac:dyDescent="0.25">
      <c r="A38" s="36">
        <f t="shared" si="0"/>
        <v>43981</v>
      </c>
      <c r="B38" s="4"/>
      <c r="C38" s="4"/>
      <c r="D38" s="7"/>
      <c r="E38" s="4" t="str">
        <f>IF(I38,VLOOKUP(A38,Paramètre!$A$5:$B$20,2),"")</f>
        <v/>
      </c>
      <c r="G38" t="b">
        <f t="shared" si="1"/>
        <v>0</v>
      </c>
      <c r="H38" t="b">
        <f>AND(WEEKDAY($A38,2)&gt;5,ISERROR(MATCH($A38,Paramètre!$C$5:$C$36,0)))</f>
        <v>1</v>
      </c>
      <c r="I38" t="b">
        <f>NOT(ISERROR(MATCH($A38,Paramètre!$A$5:$A$20,0)))</f>
        <v>0</v>
      </c>
      <c r="J38" t="b">
        <f t="shared" si="2"/>
        <v>1</v>
      </c>
    </row>
    <row r="39" spans="1:10" ht="12.75" customHeight="1" x14ac:dyDescent="0.25">
      <c r="A39" s="36">
        <f t="shared" si="0"/>
        <v>43982</v>
      </c>
      <c r="B39" s="4"/>
      <c r="C39" s="4"/>
      <c r="D39" s="7"/>
      <c r="E39" s="4"/>
      <c r="G39" t="b">
        <f t="shared" si="1"/>
        <v>0</v>
      </c>
      <c r="H39" t="b">
        <f>AND(WEEKDAY($A39,2)&gt;5,ISERROR(MATCH($A39,Paramètre!$C$5:$C$36,0)))</f>
        <v>1</v>
      </c>
      <c r="I39" t="b">
        <f>NOT(ISERROR(MATCH($A39,Paramètre!$A$5:$A$20,0)))</f>
        <v>0</v>
      </c>
      <c r="J39" t="b">
        <f t="shared" si="2"/>
        <v>1</v>
      </c>
    </row>
    <row r="40" spans="1:10" ht="12.75" customHeight="1" x14ac:dyDescent="0.25">
      <c r="A40" s="52"/>
      <c r="B40" s="9"/>
      <c r="C40" s="9"/>
      <c r="D40" s="10"/>
      <c r="E40" s="10"/>
    </row>
    <row r="41" spans="1:10" x14ac:dyDescent="0.25">
      <c r="A41" s="11" t="s">
        <v>7</v>
      </c>
      <c r="B41" s="12"/>
      <c r="C41" s="49" t="str">
        <f>CONCATENATE(SUM(B9:B39),"/",COUNTIF(G9:G39,TRUE))</f>
        <v>0/18</v>
      </c>
      <c r="D41" s="50" t="str">
        <f>IF(SUM(C9:C39)=0,"",CONCATENATE(" et ",SUM(C9:C39)," heures supplémentaires "))</f>
        <v/>
      </c>
      <c r="E41" s="13"/>
    </row>
    <row r="42" spans="1:10" ht="12.75" customHeight="1" x14ac:dyDescent="0.25">
      <c r="A42" s="14"/>
      <c r="B42" s="15"/>
      <c r="C42" s="16"/>
      <c r="D42" s="14"/>
      <c r="E42" s="14"/>
    </row>
    <row r="43" spans="1:10" ht="12.75" customHeight="1" x14ac:dyDescent="0.25">
      <c r="A43" s="17" t="s">
        <v>8</v>
      </c>
      <c r="B43" s="18"/>
      <c r="C43" s="19"/>
      <c r="D43" s="17" t="s">
        <v>8</v>
      </c>
      <c r="E43" s="19"/>
    </row>
    <row r="44" spans="1:10" ht="12.75" customHeight="1" x14ac:dyDescent="0.25">
      <c r="A44" s="20" t="s">
        <v>9</v>
      </c>
      <c r="B44" s="21"/>
      <c r="C44" s="22"/>
      <c r="D44" s="20" t="s">
        <v>10</v>
      </c>
      <c r="E44" s="22"/>
    </row>
    <row r="45" spans="1:10" ht="12.75" customHeight="1" x14ac:dyDescent="0.25">
      <c r="A45" s="23"/>
      <c r="B45" s="24"/>
      <c r="C45" s="25"/>
      <c r="D45" s="23"/>
      <c r="E45" s="25"/>
    </row>
    <row r="46" spans="1:10" ht="12.75" customHeight="1" x14ac:dyDescent="0.25">
      <c r="A46" s="23"/>
      <c r="B46" s="24"/>
      <c r="C46" s="25"/>
      <c r="D46" s="23"/>
      <c r="E46" s="25"/>
    </row>
    <row r="47" spans="1:10" ht="12.75" customHeight="1" x14ac:dyDescent="0.25">
      <c r="A47" s="26"/>
      <c r="B47" s="27"/>
      <c r="C47" s="28"/>
      <c r="D47" s="26"/>
      <c r="E47" s="28"/>
    </row>
    <row r="48" spans="1:10" s="29" customFormat="1" x14ac:dyDescent="0.25">
      <c r="A48" s="15"/>
      <c r="B48" s="24"/>
      <c r="C48" s="24"/>
      <c r="D48" s="15"/>
      <c r="E48" s="24"/>
    </row>
    <row r="49" spans="1:5" s="29" customFormat="1" x14ac:dyDescent="0.25">
      <c r="A49" s="15"/>
      <c r="B49" s="24"/>
      <c r="C49" s="24"/>
      <c r="D49" s="15"/>
      <c r="E49" s="24"/>
    </row>
    <row r="50" spans="1:5" s="29" customFormat="1" x14ac:dyDescent="0.25">
      <c r="A50" s="15"/>
      <c r="B50" s="24"/>
      <c r="C50" s="24"/>
      <c r="D50" s="15"/>
      <c r="E50" s="24"/>
    </row>
    <row r="51" spans="1:5" x14ac:dyDescent="0.25">
      <c r="A51" s="1"/>
      <c r="B51" s="1"/>
      <c r="C51" s="1"/>
      <c r="D51" s="1"/>
      <c r="E51" s="1"/>
    </row>
  </sheetData>
  <mergeCells count="9">
    <mergeCell ref="A6:B6"/>
    <mergeCell ref="C6:E6"/>
    <mergeCell ref="A1:E1"/>
    <mergeCell ref="A3:B3"/>
    <mergeCell ref="C3:E3"/>
    <mergeCell ref="A4:B4"/>
    <mergeCell ref="C4:E4"/>
    <mergeCell ref="A5:B5"/>
    <mergeCell ref="C5:E5"/>
  </mergeCells>
  <conditionalFormatting sqref="A9:E39">
    <cfRule type="expression" dxfId="26" priority="2">
      <formula>NOT($G9)</formula>
    </cfRule>
  </conditionalFormatting>
  <conditionalFormatting sqref="A37:E39">
    <cfRule type="expression" dxfId="25" priority="1" stopIfTrue="1">
      <formula>NOT($J37)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1"/>
  <sheetViews>
    <sheetView topLeftCell="A27" workbookViewId="0">
      <selection activeCell="A41" sqref="A41:XFD41"/>
    </sheetView>
  </sheetViews>
  <sheetFormatPr baseColWidth="10" defaultRowHeight="15" x14ac:dyDescent="0.25"/>
  <cols>
    <col min="1" max="1" width="13.140625" customWidth="1"/>
    <col min="4" max="4" width="17" customWidth="1"/>
    <col min="5" max="5" width="19.28515625" customWidth="1"/>
    <col min="6" max="6" width="13.140625" customWidth="1"/>
    <col min="7" max="10" width="13.140625" hidden="1" customWidth="1"/>
    <col min="11" max="11" width="13.140625" customWidth="1"/>
  </cols>
  <sheetData>
    <row r="1" spans="1:10" ht="15.75" x14ac:dyDescent="0.25">
      <c r="A1" s="55" t="str">
        <f>Mai!A1</f>
        <v xml:space="preserve">Compte Rendu d'Activité </v>
      </c>
      <c r="B1" s="55"/>
      <c r="C1" s="55"/>
      <c r="D1" s="55"/>
      <c r="E1" s="55"/>
    </row>
    <row r="2" spans="1:10" x14ac:dyDescent="0.25">
      <c r="A2" s="43">
        <f>Paramètre!$B$1</f>
        <v>2020</v>
      </c>
      <c r="B2" s="43">
        <v>6</v>
      </c>
      <c r="C2" s="1"/>
      <c r="D2" s="1"/>
      <c r="E2" s="1"/>
    </row>
    <row r="3" spans="1:10" ht="12.75" customHeight="1" x14ac:dyDescent="0.25">
      <c r="A3" s="56" t="s">
        <v>0</v>
      </c>
      <c r="B3" s="56"/>
      <c r="C3" s="60">
        <f>Mai!C3</f>
        <v>0</v>
      </c>
      <c r="D3" s="61"/>
      <c r="E3" s="62"/>
    </row>
    <row r="4" spans="1:10" ht="12.75" customHeight="1" x14ac:dyDescent="0.25">
      <c r="A4" s="56" t="s">
        <v>1</v>
      </c>
      <c r="B4" s="56"/>
      <c r="C4" s="60">
        <f>Mai!C4</f>
        <v>0</v>
      </c>
      <c r="D4" s="61"/>
      <c r="E4" s="62"/>
    </row>
    <row r="5" spans="1:10" ht="12.75" customHeight="1" x14ac:dyDescent="0.25">
      <c r="A5" s="56" t="s">
        <v>2</v>
      </c>
      <c r="B5" s="56"/>
      <c r="C5" s="60">
        <f>Mai!C5</f>
        <v>0</v>
      </c>
      <c r="D5" s="61"/>
      <c r="E5" s="62"/>
    </row>
    <row r="6" spans="1:10" ht="12.75" customHeight="1" x14ac:dyDescent="0.25">
      <c r="A6" s="56" t="s">
        <v>3</v>
      </c>
      <c r="B6" s="56"/>
      <c r="C6" s="57">
        <f>DATE($A$2,$B$2,1)</f>
        <v>43983</v>
      </c>
      <c r="D6" s="58"/>
      <c r="E6" s="59"/>
    </row>
    <row r="7" spans="1:10" ht="12.75" customHeight="1" x14ac:dyDescent="0.25">
      <c r="A7" s="39"/>
      <c r="B7" s="39"/>
      <c r="C7" s="40"/>
      <c r="D7" s="41"/>
      <c r="E7" s="42"/>
    </row>
    <row r="8" spans="1:10" ht="22.5" customHeight="1" x14ac:dyDescent="0.25">
      <c r="A8" s="2" t="s">
        <v>4</v>
      </c>
      <c r="B8" s="2" t="s">
        <v>5</v>
      </c>
      <c r="C8" s="3" t="s">
        <v>29</v>
      </c>
      <c r="D8" s="3" t="s">
        <v>11</v>
      </c>
      <c r="E8" s="2" t="s">
        <v>6</v>
      </c>
      <c r="G8" t="s">
        <v>27</v>
      </c>
      <c r="H8" t="s">
        <v>30</v>
      </c>
      <c r="I8" t="s">
        <v>31</v>
      </c>
      <c r="J8" t="s">
        <v>26</v>
      </c>
    </row>
    <row r="9" spans="1:10" ht="12.75" customHeight="1" x14ac:dyDescent="0.25">
      <c r="A9" s="36">
        <f>DATE($A$2,$B$2,ROW()-8)</f>
        <v>43983</v>
      </c>
      <c r="B9" s="30"/>
      <c r="C9" s="30"/>
      <c r="D9" s="31"/>
      <c r="E9" s="4" t="str">
        <f>IF(I9,VLOOKUP(A9,Paramètre!$A$5:$B$20,2),"")</f>
        <v>Lundi de Pentecôte</v>
      </c>
      <c r="G9" t="b">
        <f>AND(NOT(OR(H9,I9)),J9)</f>
        <v>0</v>
      </c>
      <c r="H9" t="b">
        <f>AND(WEEKDAY($A9,2)&gt;5,ISERROR(MATCH($A9,Paramètre!$C$5:$C$36,0)))</f>
        <v>0</v>
      </c>
      <c r="I9" t="b">
        <f>NOT(ISERROR(MATCH($A9,Paramètre!$A$5:$A$20,0)))</f>
        <v>1</v>
      </c>
      <c r="J9" t="b">
        <f>(MONTH(A9)=MONTH($C$6))</f>
        <v>1</v>
      </c>
    </row>
    <row r="10" spans="1:10" ht="12.75" customHeight="1" x14ac:dyDescent="0.25">
      <c r="A10" s="36">
        <f t="shared" ref="A10:A39" si="0">DATE($A$2,$B$2,ROW()-8)</f>
        <v>43984</v>
      </c>
      <c r="B10" s="30"/>
      <c r="C10" s="30"/>
      <c r="D10" s="5"/>
      <c r="E10" s="4" t="str">
        <f>IF(I10,VLOOKUP(A10,Paramètre!$A$5:$B$20,2),"")</f>
        <v/>
      </c>
      <c r="G10" t="b">
        <f t="shared" ref="G10:G39" si="1">AND(NOT(OR(H10,I10)),J10)</f>
        <v>1</v>
      </c>
      <c r="H10" t="b">
        <f>AND(WEEKDAY($A10,2)&gt;5,ISERROR(MATCH($A10,Paramètre!$C$5:$C$36,0)))</f>
        <v>0</v>
      </c>
      <c r="I10" t="b">
        <f>NOT(ISERROR(MATCH($A10,Paramètre!$A$5:$A$20,0)))</f>
        <v>0</v>
      </c>
      <c r="J10" t="b">
        <f t="shared" ref="J10:J39" si="2">(MONTH(A10)=MONTH($C$6))</f>
        <v>1</v>
      </c>
    </row>
    <row r="11" spans="1:10" ht="12.75" customHeight="1" x14ac:dyDescent="0.25">
      <c r="A11" s="36">
        <f t="shared" si="0"/>
        <v>43985</v>
      </c>
      <c r="B11" s="30"/>
      <c r="C11" s="30"/>
      <c r="D11" s="5"/>
      <c r="E11" s="4" t="str">
        <f>IF(I11,VLOOKUP(A11,Paramètre!$A$5:$B$20,2),"")</f>
        <v/>
      </c>
      <c r="G11" t="b">
        <f t="shared" si="1"/>
        <v>1</v>
      </c>
      <c r="H11" t="b">
        <f>AND(WEEKDAY($A11,2)&gt;5,ISERROR(MATCH($A11,Paramètre!$C$5:$C$36,0)))</f>
        <v>0</v>
      </c>
      <c r="I11" t="b">
        <f>NOT(ISERROR(MATCH($A11,Paramètre!$A$5:$A$20,0)))</f>
        <v>0</v>
      </c>
      <c r="J11" t="b">
        <f t="shared" si="2"/>
        <v>1</v>
      </c>
    </row>
    <row r="12" spans="1:10" ht="12.75" customHeight="1" x14ac:dyDescent="0.25">
      <c r="A12" s="36">
        <f t="shared" si="0"/>
        <v>43986</v>
      </c>
      <c r="B12" s="30"/>
      <c r="C12" s="30"/>
      <c r="D12" s="7"/>
      <c r="E12" s="4" t="str">
        <f>IF(I12,VLOOKUP(A12,Paramètre!$A$5:$B$20,2),"")</f>
        <v/>
      </c>
      <c r="G12" t="b">
        <f t="shared" si="1"/>
        <v>1</v>
      </c>
      <c r="H12" t="b">
        <f>AND(WEEKDAY($A12,2)&gt;5,ISERROR(MATCH($A12,Paramètre!$C$5:$C$36,0)))</f>
        <v>0</v>
      </c>
      <c r="I12" t="b">
        <f>NOT(ISERROR(MATCH($A12,Paramètre!$A$5:$A$20,0)))</f>
        <v>0</v>
      </c>
      <c r="J12" t="b">
        <f t="shared" si="2"/>
        <v>1</v>
      </c>
    </row>
    <row r="13" spans="1:10" ht="12.75" customHeight="1" x14ac:dyDescent="0.25">
      <c r="A13" s="36">
        <f t="shared" si="0"/>
        <v>43987</v>
      </c>
      <c r="B13" s="30"/>
      <c r="C13" s="30"/>
      <c r="D13" s="7"/>
      <c r="E13" s="4" t="str">
        <f>IF(I13,VLOOKUP(A13,Paramètre!$A$5:$B$20,2),"")</f>
        <v/>
      </c>
      <c r="G13" t="b">
        <f t="shared" si="1"/>
        <v>1</v>
      </c>
      <c r="H13" t="b">
        <f>AND(WEEKDAY($A13,2)&gt;5,ISERROR(MATCH($A13,Paramètre!$C$5:$C$36,0)))</f>
        <v>0</v>
      </c>
      <c r="I13" t="b">
        <f>NOT(ISERROR(MATCH($A13,Paramètre!$A$5:$A$20,0)))</f>
        <v>0</v>
      </c>
      <c r="J13" t="b">
        <f t="shared" si="2"/>
        <v>1</v>
      </c>
    </row>
    <row r="14" spans="1:10" ht="12.75" customHeight="1" x14ac:dyDescent="0.25">
      <c r="A14" s="36">
        <f t="shared" si="0"/>
        <v>43988</v>
      </c>
      <c r="B14" s="30"/>
      <c r="C14" s="30"/>
      <c r="D14" s="7"/>
      <c r="E14" s="4" t="str">
        <f>IF(I14,VLOOKUP(A14,Paramètre!$A$5:$B$20,2),"")</f>
        <v/>
      </c>
      <c r="G14" t="b">
        <f t="shared" si="1"/>
        <v>0</v>
      </c>
      <c r="H14" t="b">
        <f>AND(WEEKDAY($A14,2)&gt;5,ISERROR(MATCH($A14,Paramètre!$C$5:$C$36,0)))</f>
        <v>1</v>
      </c>
      <c r="I14" t="b">
        <f>NOT(ISERROR(MATCH($A14,Paramètre!$A$5:$A$20,0)))</f>
        <v>0</v>
      </c>
      <c r="J14" t="b">
        <f t="shared" si="2"/>
        <v>1</v>
      </c>
    </row>
    <row r="15" spans="1:10" ht="12.75" customHeight="1" x14ac:dyDescent="0.25">
      <c r="A15" s="36">
        <f t="shared" si="0"/>
        <v>43989</v>
      </c>
      <c r="B15" s="30"/>
      <c r="C15" s="30"/>
      <c r="D15" s="7"/>
      <c r="E15" s="4" t="str">
        <f>IF(I15,VLOOKUP(A15,Paramètre!$A$5:$B$20,2),"")</f>
        <v/>
      </c>
      <c r="G15" t="b">
        <f t="shared" si="1"/>
        <v>0</v>
      </c>
      <c r="H15" t="b">
        <f>AND(WEEKDAY($A15,2)&gt;5,ISERROR(MATCH($A15,Paramètre!$C$5:$C$36,0)))</f>
        <v>1</v>
      </c>
      <c r="I15" t="b">
        <f>NOT(ISERROR(MATCH($A15,Paramètre!$A$5:$A$20,0)))</f>
        <v>0</v>
      </c>
      <c r="J15" t="b">
        <f t="shared" si="2"/>
        <v>1</v>
      </c>
    </row>
    <row r="16" spans="1:10" ht="12.75" customHeight="1" x14ac:dyDescent="0.25">
      <c r="A16" s="36">
        <f t="shared" si="0"/>
        <v>43990</v>
      </c>
      <c r="B16" s="30"/>
      <c r="C16" s="30"/>
      <c r="D16" s="7"/>
      <c r="E16" s="4" t="str">
        <f>IF(I16,VLOOKUP(A16,Paramètre!$A$5:$B$20,2),"")</f>
        <v/>
      </c>
      <c r="G16" t="b">
        <f t="shared" si="1"/>
        <v>1</v>
      </c>
      <c r="H16" t="b">
        <f>AND(WEEKDAY($A16,2)&gt;5,ISERROR(MATCH($A16,Paramètre!$C$5:$C$36,0)))</f>
        <v>0</v>
      </c>
      <c r="I16" t="b">
        <f>NOT(ISERROR(MATCH($A16,Paramètre!$A$5:$A$20,0)))</f>
        <v>0</v>
      </c>
      <c r="J16" t="b">
        <f t="shared" si="2"/>
        <v>1</v>
      </c>
    </row>
    <row r="17" spans="1:10" ht="12.75" customHeight="1" x14ac:dyDescent="0.25">
      <c r="A17" s="36">
        <f t="shared" si="0"/>
        <v>43991</v>
      </c>
      <c r="B17" s="30"/>
      <c r="C17" s="30"/>
      <c r="D17" s="7"/>
      <c r="E17" s="4" t="str">
        <f>IF(I17,VLOOKUP(A17,Paramètre!$A$5:$B$20,2),"")</f>
        <v/>
      </c>
      <c r="G17" t="b">
        <f t="shared" si="1"/>
        <v>1</v>
      </c>
      <c r="H17" t="b">
        <f>AND(WEEKDAY($A17,2)&gt;5,ISERROR(MATCH($A17,Paramètre!$C$5:$C$36,0)))</f>
        <v>0</v>
      </c>
      <c r="I17" t="b">
        <f>NOT(ISERROR(MATCH($A17,Paramètre!$A$5:$A$20,0)))</f>
        <v>0</v>
      </c>
      <c r="J17" t="b">
        <f t="shared" si="2"/>
        <v>1</v>
      </c>
    </row>
    <row r="18" spans="1:10" ht="12.75" customHeight="1" x14ac:dyDescent="0.25">
      <c r="A18" s="36">
        <f t="shared" si="0"/>
        <v>43992</v>
      </c>
      <c r="B18" s="30"/>
      <c r="C18" s="30"/>
      <c r="D18" s="7"/>
      <c r="E18" s="4" t="str">
        <f>IF(I18,VLOOKUP(A18,Paramètre!$A$5:$B$20,2),"")</f>
        <v/>
      </c>
      <c r="G18" t="b">
        <f t="shared" si="1"/>
        <v>1</v>
      </c>
      <c r="H18" t="b">
        <f>AND(WEEKDAY($A18,2)&gt;5,ISERROR(MATCH($A18,Paramètre!$C$5:$C$36,0)))</f>
        <v>0</v>
      </c>
      <c r="I18" t="b">
        <f>NOT(ISERROR(MATCH($A18,Paramètre!$A$5:$A$20,0)))</f>
        <v>0</v>
      </c>
      <c r="J18" t="b">
        <f t="shared" si="2"/>
        <v>1</v>
      </c>
    </row>
    <row r="19" spans="1:10" ht="12.75" customHeight="1" x14ac:dyDescent="0.25">
      <c r="A19" s="36">
        <f t="shared" si="0"/>
        <v>43993</v>
      </c>
      <c r="B19" s="30"/>
      <c r="C19" s="30"/>
      <c r="D19" s="7"/>
      <c r="E19" s="4" t="str">
        <f>IF(I19,VLOOKUP(A19,Paramètre!$A$5:$B$20,2),"")</f>
        <v/>
      </c>
      <c r="G19" t="b">
        <f t="shared" si="1"/>
        <v>1</v>
      </c>
      <c r="H19" t="b">
        <f>AND(WEEKDAY($A19,2)&gt;5,ISERROR(MATCH($A19,Paramètre!$C$5:$C$36,0)))</f>
        <v>0</v>
      </c>
      <c r="I19" t="b">
        <f>NOT(ISERROR(MATCH($A19,Paramètre!$A$5:$A$20,0)))</f>
        <v>0</v>
      </c>
      <c r="J19" t="b">
        <f t="shared" si="2"/>
        <v>1</v>
      </c>
    </row>
    <row r="20" spans="1:10" ht="12.75" customHeight="1" x14ac:dyDescent="0.25">
      <c r="A20" s="36">
        <f t="shared" si="0"/>
        <v>43994</v>
      </c>
      <c r="B20" s="30"/>
      <c r="C20" s="30"/>
      <c r="D20" s="7"/>
      <c r="E20" s="4" t="str">
        <f>IF(I20,VLOOKUP(A20,Paramètre!$A$5:$B$20,2),"")</f>
        <v/>
      </c>
      <c r="G20" t="b">
        <f t="shared" si="1"/>
        <v>1</v>
      </c>
      <c r="H20" t="b">
        <f>AND(WEEKDAY($A20,2)&gt;5,ISERROR(MATCH($A20,Paramètre!$C$5:$C$36,0)))</f>
        <v>0</v>
      </c>
      <c r="I20" t="b">
        <f>NOT(ISERROR(MATCH($A20,Paramètre!$A$5:$A$20,0)))</f>
        <v>0</v>
      </c>
      <c r="J20" t="b">
        <f t="shared" si="2"/>
        <v>1</v>
      </c>
    </row>
    <row r="21" spans="1:10" ht="12.75" customHeight="1" x14ac:dyDescent="0.25">
      <c r="A21" s="36">
        <f t="shared" si="0"/>
        <v>43995</v>
      </c>
      <c r="B21" s="30"/>
      <c r="C21" s="30"/>
      <c r="D21" s="7"/>
      <c r="E21" s="4" t="str">
        <f>IF(I21,VLOOKUP(A21,Paramètre!$A$5:$B$20,2),"")</f>
        <v/>
      </c>
      <c r="G21" t="b">
        <f t="shared" si="1"/>
        <v>0</v>
      </c>
      <c r="H21" t="b">
        <f>AND(WEEKDAY($A21,2)&gt;5,ISERROR(MATCH($A21,Paramètre!$C$5:$C$36,0)))</f>
        <v>1</v>
      </c>
      <c r="I21" t="b">
        <f>NOT(ISERROR(MATCH($A21,Paramètre!$A$5:$A$20,0)))</f>
        <v>0</v>
      </c>
      <c r="J21" t="b">
        <f t="shared" si="2"/>
        <v>1</v>
      </c>
    </row>
    <row r="22" spans="1:10" ht="12.75" customHeight="1" x14ac:dyDescent="0.25">
      <c r="A22" s="36">
        <f t="shared" si="0"/>
        <v>43996</v>
      </c>
      <c r="B22" s="30"/>
      <c r="C22" s="30"/>
      <c r="D22" s="7"/>
      <c r="E22" s="4" t="str">
        <f>IF(I22,VLOOKUP(A22,Paramètre!$A$5:$B$20,2),"")</f>
        <v/>
      </c>
      <c r="G22" t="b">
        <f t="shared" si="1"/>
        <v>0</v>
      </c>
      <c r="H22" t="b">
        <f>AND(WEEKDAY($A22,2)&gt;5,ISERROR(MATCH($A22,Paramètre!$C$5:$C$36,0)))</f>
        <v>1</v>
      </c>
      <c r="I22" t="b">
        <f>NOT(ISERROR(MATCH($A22,Paramètre!$A$5:$A$20,0)))</f>
        <v>0</v>
      </c>
      <c r="J22" t="b">
        <f t="shared" si="2"/>
        <v>1</v>
      </c>
    </row>
    <row r="23" spans="1:10" ht="12.75" customHeight="1" x14ac:dyDescent="0.25">
      <c r="A23" s="36">
        <f t="shared" si="0"/>
        <v>43997</v>
      </c>
      <c r="B23" s="30"/>
      <c r="C23" s="30"/>
      <c r="D23" s="7"/>
      <c r="E23" s="4" t="str">
        <f>IF(I23,VLOOKUP(A23,Paramètre!$A$5:$B$20,2),"")</f>
        <v/>
      </c>
      <c r="G23" t="b">
        <f t="shared" si="1"/>
        <v>1</v>
      </c>
      <c r="H23" t="b">
        <f>AND(WEEKDAY($A23,2)&gt;5,ISERROR(MATCH($A23,Paramètre!$C$5:$C$36,0)))</f>
        <v>0</v>
      </c>
      <c r="I23" t="b">
        <f>NOT(ISERROR(MATCH($A23,Paramètre!$A$5:$A$20,0)))</f>
        <v>0</v>
      </c>
      <c r="J23" t="b">
        <f t="shared" si="2"/>
        <v>1</v>
      </c>
    </row>
    <row r="24" spans="1:10" ht="12.75" customHeight="1" x14ac:dyDescent="0.25">
      <c r="A24" s="36">
        <f t="shared" si="0"/>
        <v>43998</v>
      </c>
      <c r="B24" s="30"/>
      <c r="C24" s="30"/>
      <c r="D24" s="7"/>
      <c r="E24" s="4" t="str">
        <f>IF(I24,VLOOKUP(A24,Paramètre!$A$5:$B$20,2),"")</f>
        <v/>
      </c>
      <c r="G24" t="b">
        <f t="shared" si="1"/>
        <v>1</v>
      </c>
      <c r="H24" t="b">
        <f>AND(WEEKDAY($A24,2)&gt;5,ISERROR(MATCH($A24,Paramètre!$C$5:$C$36,0)))</f>
        <v>0</v>
      </c>
      <c r="I24" t="b">
        <f>NOT(ISERROR(MATCH($A24,Paramètre!$A$5:$A$20,0)))</f>
        <v>0</v>
      </c>
      <c r="J24" t="b">
        <f t="shared" si="2"/>
        <v>1</v>
      </c>
    </row>
    <row r="25" spans="1:10" ht="12.75" customHeight="1" x14ac:dyDescent="0.25">
      <c r="A25" s="36">
        <f t="shared" si="0"/>
        <v>43999</v>
      </c>
      <c r="B25" s="30"/>
      <c r="C25" s="30"/>
      <c r="D25" s="7"/>
      <c r="E25" s="4" t="str">
        <f>IF(I25,VLOOKUP(A25,Paramètre!$A$5:$B$20,2),"")</f>
        <v/>
      </c>
      <c r="G25" t="b">
        <f t="shared" si="1"/>
        <v>1</v>
      </c>
      <c r="H25" t="b">
        <f>AND(WEEKDAY($A25,2)&gt;5,ISERROR(MATCH($A25,Paramètre!$C$5:$C$36,0)))</f>
        <v>0</v>
      </c>
      <c r="I25" t="b">
        <f>NOT(ISERROR(MATCH($A25,Paramètre!$A$5:$A$20,0)))</f>
        <v>0</v>
      </c>
      <c r="J25" t="b">
        <f t="shared" si="2"/>
        <v>1</v>
      </c>
    </row>
    <row r="26" spans="1:10" ht="12.75" customHeight="1" x14ac:dyDescent="0.25">
      <c r="A26" s="36">
        <f t="shared" si="0"/>
        <v>44000</v>
      </c>
      <c r="B26" s="30"/>
      <c r="C26" s="30"/>
      <c r="D26" s="7"/>
      <c r="E26" s="4" t="str">
        <f>IF(I26,VLOOKUP(A26,Paramètre!$A$5:$B$20,2),"")</f>
        <v/>
      </c>
      <c r="G26" t="b">
        <f t="shared" si="1"/>
        <v>1</v>
      </c>
      <c r="H26" t="b">
        <f>AND(WEEKDAY($A26,2)&gt;5,ISERROR(MATCH($A26,Paramètre!$C$5:$C$36,0)))</f>
        <v>0</v>
      </c>
      <c r="I26" t="b">
        <f>NOT(ISERROR(MATCH($A26,Paramètre!$A$5:$A$20,0)))</f>
        <v>0</v>
      </c>
      <c r="J26" t="b">
        <f t="shared" si="2"/>
        <v>1</v>
      </c>
    </row>
    <row r="27" spans="1:10" ht="12.75" customHeight="1" x14ac:dyDescent="0.25">
      <c r="A27" s="36">
        <f t="shared" si="0"/>
        <v>44001</v>
      </c>
      <c r="B27" s="30"/>
      <c r="C27" s="30"/>
      <c r="D27" s="7"/>
      <c r="E27" s="4" t="str">
        <f>IF(I27,VLOOKUP(A27,Paramètre!$A$5:$B$20,2),"")</f>
        <v/>
      </c>
      <c r="G27" t="b">
        <f t="shared" si="1"/>
        <v>1</v>
      </c>
      <c r="H27" t="b">
        <f>AND(WEEKDAY($A27,2)&gt;5,ISERROR(MATCH($A27,Paramètre!$C$5:$C$36,0)))</f>
        <v>0</v>
      </c>
      <c r="I27" t="b">
        <f>NOT(ISERROR(MATCH($A27,Paramètre!$A$5:$A$20,0)))</f>
        <v>0</v>
      </c>
      <c r="J27" t="b">
        <f t="shared" si="2"/>
        <v>1</v>
      </c>
    </row>
    <row r="28" spans="1:10" ht="12.75" customHeight="1" x14ac:dyDescent="0.25">
      <c r="A28" s="36">
        <f t="shared" si="0"/>
        <v>44002</v>
      </c>
      <c r="B28" s="30"/>
      <c r="C28" s="30"/>
      <c r="D28" s="7"/>
      <c r="E28" s="4" t="str">
        <f>IF(I28,VLOOKUP(A28,Paramètre!$A$5:$B$20,2),"")</f>
        <v/>
      </c>
      <c r="G28" t="b">
        <f t="shared" si="1"/>
        <v>0</v>
      </c>
      <c r="H28" t="b">
        <f>AND(WEEKDAY($A28,2)&gt;5,ISERROR(MATCH($A28,Paramètre!$C$5:$C$36,0)))</f>
        <v>1</v>
      </c>
      <c r="I28" t="b">
        <f>NOT(ISERROR(MATCH($A28,Paramètre!$A$5:$A$20,0)))</f>
        <v>0</v>
      </c>
      <c r="J28" t="b">
        <f t="shared" si="2"/>
        <v>1</v>
      </c>
    </row>
    <row r="29" spans="1:10" ht="12.75" customHeight="1" x14ac:dyDescent="0.25">
      <c r="A29" s="36">
        <f t="shared" si="0"/>
        <v>44003</v>
      </c>
      <c r="B29" s="30"/>
      <c r="C29" s="30"/>
      <c r="D29" s="7"/>
      <c r="E29" s="4" t="str">
        <f>IF(I29,VLOOKUP(A29,Paramètre!$A$5:$B$20,2),"")</f>
        <v/>
      </c>
      <c r="G29" t="b">
        <f t="shared" si="1"/>
        <v>0</v>
      </c>
      <c r="H29" t="b">
        <f>AND(WEEKDAY($A29,2)&gt;5,ISERROR(MATCH($A29,Paramètre!$C$5:$C$36,0)))</f>
        <v>1</v>
      </c>
      <c r="I29" t="b">
        <f>NOT(ISERROR(MATCH($A29,Paramètre!$A$5:$A$20,0)))</f>
        <v>0</v>
      </c>
      <c r="J29" t="b">
        <f t="shared" si="2"/>
        <v>1</v>
      </c>
    </row>
    <row r="30" spans="1:10" ht="12.75" customHeight="1" x14ac:dyDescent="0.25">
      <c r="A30" s="36">
        <f t="shared" si="0"/>
        <v>44004</v>
      </c>
      <c r="B30" s="30"/>
      <c r="C30" s="30"/>
      <c r="D30" s="7"/>
      <c r="E30" s="4" t="str">
        <f>IF(I30,VLOOKUP(A30,Paramètre!$A$5:$B$20,2),"")</f>
        <v/>
      </c>
      <c r="G30" t="b">
        <f t="shared" si="1"/>
        <v>1</v>
      </c>
      <c r="H30" t="b">
        <f>AND(WEEKDAY($A30,2)&gt;5,ISERROR(MATCH($A30,Paramètre!$C$5:$C$36,0)))</f>
        <v>0</v>
      </c>
      <c r="I30" t="b">
        <f>NOT(ISERROR(MATCH($A30,Paramètre!$A$5:$A$20,0)))</f>
        <v>0</v>
      </c>
      <c r="J30" t="b">
        <f t="shared" si="2"/>
        <v>1</v>
      </c>
    </row>
    <row r="31" spans="1:10" ht="12.75" customHeight="1" x14ac:dyDescent="0.25">
      <c r="A31" s="36">
        <f t="shared" si="0"/>
        <v>44005</v>
      </c>
      <c r="B31" s="30"/>
      <c r="C31" s="30"/>
      <c r="D31" s="7"/>
      <c r="E31" s="4" t="str">
        <f>IF(I31,VLOOKUP(A31,Paramètre!$A$5:$B$20,2),"")</f>
        <v/>
      </c>
      <c r="G31" t="b">
        <f t="shared" si="1"/>
        <v>1</v>
      </c>
      <c r="H31" t="b">
        <f>AND(WEEKDAY($A31,2)&gt;5,ISERROR(MATCH($A31,Paramètre!$C$5:$C$36,0)))</f>
        <v>0</v>
      </c>
      <c r="I31" t="b">
        <f>NOT(ISERROR(MATCH($A31,Paramètre!$A$5:$A$20,0)))</f>
        <v>0</v>
      </c>
      <c r="J31" t="b">
        <f t="shared" si="2"/>
        <v>1</v>
      </c>
    </row>
    <row r="32" spans="1:10" ht="12.75" customHeight="1" x14ac:dyDescent="0.25">
      <c r="A32" s="36">
        <f t="shared" si="0"/>
        <v>44006</v>
      </c>
      <c r="B32" s="30"/>
      <c r="C32" s="30"/>
      <c r="D32" s="7"/>
      <c r="E32" s="4" t="str">
        <f>IF(I32,VLOOKUP(A32,Paramètre!$A$5:$B$20,2),"")</f>
        <v/>
      </c>
      <c r="G32" t="b">
        <f t="shared" si="1"/>
        <v>1</v>
      </c>
      <c r="H32" t="b">
        <f>AND(WEEKDAY($A32,2)&gt;5,ISERROR(MATCH($A32,Paramètre!$C$5:$C$36,0)))</f>
        <v>0</v>
      </c>
      <c r="I32" t="b">
        <f>NOT(ISERROR(MATCH($A32,Paramètre!$A$5:$A$20,0)))</f>
        <v>0</v>
      </c>
      <c r="J32" t="b">
        <f t="shared" si="2"/>
        <v>1</v>
      </c>
    </row>
    <row r="33" spans="1:10" ht="12.75" customHeight="1" x14ac:dyDescent="0.25">
      <c r="A33" s="36">
        <f t="shared" si="0"/>
        <v>44007</v>
      </c>
      <c r="B33" s="30"/>
      <c r="C33" s="30"/>
      <c r="D33" s="7"/>
      <c r="E33" s="4" t="str">
        <f>IF(I33,VLOOKUP(A33,Paramètre!$A$5:$B$20,2),"")</f>
        <v/>
      </c>
      <c r="G33" t="b">
        <f t="shared" si="1"/>
        <v>1</v>
      </c>
      <c r="H33" t="b">
        <f>AND(WEEKDAY($A33,2)&gt;5,ISERROR(MATCH($A33,Paramètre!$C$5:$C$36,0)))</f>
        <v>0</v>
      </c>
      <c r="I33" t="b">
        <f>NOT(ISERROR(MATCH($A33,Paramètre!$A$5:$A$20,0)))</f>
        <v>0</v>
      </c>
      <c r="J33" t="b">
        <f t="shared" si="2"/>
        <v>1</v>
      </c>
    </row>
    <row r="34" spans="1:10" ht="12.75" customHeight="1" x14ac:dyDescent="0.25">
      <c r="A34" s="36">
        <f t="shared" si="0"/>
        <v>44008</v>
      </c>
      <c r="B34" s="30"/>
      <c r="C34" s="30"/>
      <c r="D34" s="7"/>
      <c r="E34" s="4" t="str">
        <f>IF(I34,VLOOKUP(A34,Paramètre!$A$5:$B$20,2),"")</f>
        <v/>
      </c>
      <c r="G34" t="b">
        <f t="shared" si="1"/>
        <v>1</v>
      </c>
      <c r="H34" t="b">
        <f>AND(WEEKDAY($A34,2)&gt;5,ISERROR(MATCH($A34,Paramètre!$C$5:$C$36,0)))</f>
        <v>0</v>
      </c>
      <c r="I34" t="b">
        <f>NOT(ISERROR(MATCH($A34,Paramètre!$A$5:$A$20,0)))</f>
        <v>0</v>
      </c>
      <c r="J34" t="b">
        <f t="shared" si="2"/>
        <v>1</v>
      </c>
    </row>
    <row r="35" spans="1:10" ht="12.75" customHeight="1" x14ac:dyDescent="0.25">
      <c r="A35" s="36">
        <f t="shared" si="0"/>
        <v>44009</v>
      </c>
      <c r="B35" s="30"/>
      <c r="C35" s="30"/>
      <c r="D35" s="7"/>
      <c r="E35" s="4" t="str">
        <f>IF(I35,VLOOKUP(A35,Paramètre!$A$5:$B$20,2),"")</f>
        <v/>
      </c>
      <c r="G35" t="b">
        <f t="shared" si="1"/>
        <v>0</v>
      </c>
      <c r="H35" t="b">
        <f>AND(WEEKDAY($A35,2)&gt;5,ISERROR(MATCH($A35,Paramètre!$C$5:$C$36,0)))</f>
        <v>1</v>
      </c>
      <c r="I35" t="b">
        <f>NOT(ISERROR(MATCH($A35,Paramètre!$A$5:$A$20,0)))</f>
        <v>0</v>
      </c>
      <c r="J35" t="b">
        <f t="shared" si="2"/>
        <v>1</v>
      </c>
    </row>
    <row r="36" spans="1:10" ht="12.75" customHeight="1" x14ac:dyDescent="0.25">
      <c r="A36" s="36">
        <f t="shared" si="0"/>
        <v>44010</v>
      </c>
      <c r="B36" s="30"/>
      <c r="C36" s="30"/>
      <c r="D36" s="7"/>
      <c r="E36" s="4" t="str">
        <f>IF(I36,VLOOKUP(A36,Paramètre!$A$5:$B$20,2),"")</f>
        <v/>
      </c>
      <c r="G36" t="b">
        <f t="shared" si="1"/>
        <v>0</v>
      </c>
      <c r="H36" t="b">
        <f>AND(WEEKDAY($A36,2)&gt;5,ISERROR(MATCH($A36,Paramètre!$C$5:$C$36,0)))</f>
        <v>1</v>
      </c>
      <c r="I36" t="b">
        <f>NOT(ISERROR(MATCH($A36,Paramètre!$A$5:$A$20,0)))</f>
        <v>0</v>
      </c>
      <c r="J36" t="b">
        <f t="shared" si="2"/>
        <v>1</v>
      </c>
    </row>
    <row r="37" spans="1:10" ht="12.75" customHeight="1" x14ac:dyDescent="0.25">
      <c r="A37" s="36">
        <f t="shared" si="0"/>
        <v>44011</v>
      </c>
      <c r="B37" s="30"/>
      <c r="C37" s="30"/>
      <c r="D37" s="7"/>
      <c r="E37" s="4" t="str">
        <f>IF(I37,VLOOKUP(A37,Paramètre!$A$5:$B$20,2),"")</f>
        <v/>
      </c>
      <c r="G37" t="b">
        <f t="shared" si="1"/>
        <v>1</v>
      </c>
      <c r="H37" t="b">
        <f>AND(WEEKDAY($A37,2)&gt;5,ISERROR(MATCH($A37,Paramètre!$C$5:$C$36,0)))</f>
        <v>0</v>
      </c>
      <c r="I37" t="b">
        <f>NOT(ISERROR(MATCH($A37,Paramètre!$A$5:$A$20,0)))</f>
        <v>0</v>
      </c>
      <c r="J37" t="b">
        <f t="shared" si="2"/>
        <v>1</v>
      </c>
    </row>
    <row r="38" spans="1:10" ht="12.75" customHeight="1" x14ac:dyDescent="0.25">
      <c r="A38" s="36">
        <f t="shared" si="0"/>
        <v>44012</v>
      </c>
      <c r="B38" s="30"/>
      <c r="C38" s="30"/>
      <c r="D38" s="7"/>
      <c r="E38" s="4" t="str">
        <f>IF(I38,VLOOKUP(A38,Paramètre!$A$5:$B$20,2),"")</f>
        <v/>
      </c>
      <c r="G38" t="b">
        <f t="shared" si="1"/>
        <v>1</v>
      </c>
      <c r="H38" t="b">
        <f>AND(WEEKDAY($A38,2)&gt;5,ISERROR(MATCH($A38,Paramètre!$C$5:$C$36,0)))</f>
        <v>0</v>
      </c>
      <c r="I38" t="b">
        <f>NOT(ISERROR(MATCH($A38,Paramètre!$A$5:$A$20,0)))</f>
        <v>0</v>
      </c>
      <c r="J38" t="b">
        <f t="shared" si="2"/>
        <v>1</v>
      </c>
    </row>
    <row r="39" spans="1:10" ht="12.75" customHeight="1" x14ac:dyDescent="0.25">
      <c r="A39" s="36">
        <f t="shared" si="0"/>
        <v>44013</v>
      </c>
      <c r="B39" s="6"/>
      <c r="C39" s="6"/>
      <c r="D39" s="7"/>
      <c r="E39" s="4" t="str">
        <f>IF(I39,VLOOKUP(A39,Paramètre!$A$5:$B$20,2),"")</f>
        <v/>
      </c>
      <c r="G39" t="b">
        <f t="shared" si="1"/>
        <v>0</v>
      </c>
      <c r="H39" t="b">
        <f>AND(WEEKDAY($A39,2)&gt;5,ISERROR(MATCH($A39,Paramètre!$C$5:$C$36,0)))</f>
        <v>0</v>
      </c>
      <c r="I39" t="b">
        <f>NOT(ISERROR(MATCH($A39,Paramètre!$A$5:$A$20,0)))</f>
        <v>0</v>
      </c>
      <c r="J39" t="b">
        <f t="shared" si="2"/>
        <v>0</v>
      </c>
    </row>
    <row r="40" spans="1:10" ht="12.75" customHeight="1" x14ac:dyDescent="0.25">
      <c r="A40" s="52"/>
      <c r="B40" s="9"/>
      <c r="C40" s="9"/>
      <c r="D40" s="10"/>
      <c r="E40" s="10"/>
    </row>
    <row r="41" spans="1:10" x14ac:dyDescent="0.25">
      <c r="A41" s="11" t="s">
        <v>7</v>
      </c>
      <c r="B41" s="12"/>
      <c r="C41" s="49" t="str">
        <f>CONCATENATE(SUM(B9:B39),"/",COUNTIF(G9:G39,TRUE))</f>
        <v>0/21</v>
      </c>
      <c r="D41" s="50" t="str">
        <f>IF(SUM(C9:C39)=0,"",CONCATENATE(" et ",SUM(C9:C39)," heures supplémentaires "))</f>
        <v/>
      </c>
      <c r="E41" s="13"/>
    </row>
    <row r="42" spans="1:10" ht="12.75" customHeight="1" x14ac:dyDescent="0.25">
      <c r="A42" s="14"/>
      <c r="B42" s="15"/>
      <c r="C42" s="16"/>
      <c r="D42" s="14"/>
      <c r="E42" s="14"/>
    </row>
    <row r="43" spans="1:10" ht="12.75" customHeight="1" x14ac:dyDescent="0.25">
      <c r="A43" s="17" t="s">
        <v>8</v>
      </c>
      <c r="B43" s="18"/>
      <c r="C43" s="19"/>
      <c r="D43" s="17" t="s">
        <v>8</v>
      </c>
      <c r="E43" s="19"/>
    </row>
    <row r="44" spans="1:10" ht="12.75" customHeight="1" x14ac:dyDescent="0.25">
      <c r="A44" s="20" t="s">
        <v>9</v>
      </c>
      <c r="B44" s="21"/>
      <c r="C44" s="22"/>
      <c r="D44" s="20" t="s">
        <v>10</v>
      </c>
      <c r="E44" s="22"/>
    </row>
    <row r="45" spans="1:10" ht="12.75" customHeight="1" x14ac:dyDescent="0.25">
      <c r="A45" s="23"/>
      <c r="B45" s="24"/>
      <c r="C45" s="25"/>
      <c r="D45" s="23"/>
      <c r="E45" s="25"/>
    </row>
    <row r="46" spans="1:10" ht="12.75" customHeight="1" x14ac:dyDescent="0.25">
      <c r="A46" s="23"/>
      <c r="B46" s="24"/>
      <c r="C46" s="25"/>
      <c r="D46" s="23"/>
      <c r="E46" s="25"/>
    </row>
    <row r="47" spans="1:10" ht="12.75" customHeight="1" x14ac:dyDescent="0.25">
      <c r="A47" s="26"/>
      <c r="B47" s="27"/>
      <c r="C47" s="28"/>
      <c r="D47" s="26"/>
      <c r="E47" s="28"/>
    </row>
    <row r="48" spans="1:10" s="29" customFormat="1" x14ac:dyDescent="0.25">
      <c r="A48" s="15"/>
      <c r="B48" s="24"/>
      <c r="C48" s="24"/>
      <c r="D48" s="15"/>
      <c r="E48" s="24"/>
    </row>
    <row r="49" spans="1:5" s="29" customFormat="1" x14ac:dyDescent="0.25">
      <c r="A49" s="15"/>
      <c r="B49" s="24"/>
      <c r="C49" s="24"/>
      <c r="D49" s="15"/>
      <c r="E49" s="24"/>
    </row>
    <row r="50" spans="1:5" s="29" customFormat="1" x14ac:dyDescent="0.25">
      <c r="A50" s="15"/>
      <c r="B50" s="24"/>
      <c r="C50" s="24"/>
      <c r="D50" s="15"/>
      <c r="E50" s="24"/>
    </row>
    <row r="51" spans="1:5" x14ac:dyDescent="0.25">
      <c r="A51" s="1"/>
      <c r="B51" s="1"/>
      <c r="C51" s="1"/>
      <c r="D51" s="1"/>
      <c r="E51" s="1"/>
    </row>
  </sheetData>
  <mergeCells count="9">
    <mergeCell ref="A6:B6"/>
    <mergeCell ref="C6:E6"/>
    <mergeCell ref="A1:E1"/>
    <mergeCell ref="A3:B3"/>
    <mergeCell ref="C3:E3"/>
    <mergeCell ref="A4:B4"/>
    <mergeCell ref="C4:E4"/>
    <mergeCell ref="A5:B5"/>
    <mergeCell ref="C5:E5"/>
  </mergeCells>
  <conditionalFormatting sqref="A39:E39 A9:B38 D9:E38">
    <cfRule type="expression" dxfId="24" priority="4">
      <formula>NOT($G9)</formula>
    </cfRule>
  </conditionalFormatting>
  <conditionalFormatting sqref="A39:E39 A37:B38 D37:E38">
    <cfRule type="expression" dxfId="23" priority="3" stopIfTrue="1">
      <formula>NOT($J37)</formula>
    </cfRule>
  </conditionalFormatting>
  <conditionalFormatting sqref="C9:C38">
    <cfRule type="expression" dxfId="22" priority="2">
      <formula>NOT($G9)</formula>
    </cfRule>
  </conditionalFormatting>
  <conditionalFormatting sqref="C37:C38">
    <cfRule type="expression" dxfId="21" priority="1" stopIfTrue="1">
      <formula>NOT($J37)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1"/>
  <sheetViews>
    <sheetView topLeftCell="A26" workbookViewId="0">
      <selection activeCell="A41" sqref="A41:XFD41"/>
    </sheetView>
  </sheetViews>
  <sheetFormatPr baseColWidth="10" defaultRowHeight="15" x14ac:dyDescent="0.25"/>
  <cols>
    <col min="1" max="1" width="13.140625" customWidth="1"/>
    <col min="4" max="4" width="17" customWidth="1"/>
    <col min="5" max="5" width="19.28515625" customWidth="1"/>
    <col min="6" max="6" width="13.140625" customWidth="1"/>
    <col min="7" max="10" width="13.140625" hidden="1" customWidth="1"/>
    <col min="11" max="11" width="13.140625" customWidth="1"/>
  </cols>
  <sheetData>
    <row r="1" spans="1:10" ht="15.75" x14ac:dyDescent="0.25">
      <c r="A1" s="55" t="str">
        <f>Juin!A1</f>
        <v xml:space="preserve">Compte Rendu d'Activité </v>
      </c>
      <c r="B1" s="55"/>
      <c r="C1" s="55"/>
      <c r="D1" s="55"/>
      <c r="E1" s="55"/>
    </row>
    <row r="2" spans="1:10" x14ac:dyDescent="0.25">
      <c r="A2" s="43">
        <f>Paramètre!$B$1</f>
        <v>2020</v>
      </c>
      <c r="B2" s="43">
        <v>7</v>
      </c>
      <c r="C2" s="1"/>
      <c r="D2" s="1"/>
      <c r="E2" s="1"/>
    </row>
    <row r="3" spans="1:10" ht="12.75" customHeight="1" x14ac:dyDescent="0.25">
      <c r="A3" s="56" t="s">
        <v>0</v>
      </c>
      <c r="B3" s="56"/>
      <c r="C3" s="60">
        <f>Juin!C3</f>
        <v>0</v>
      </c>
      <c r="D3" s="61"/>
      <c r="E3" s="62"/>
    </row>
    <row r="4" spans="1:10" ht="12.75" customHeight="1" x14ac:dyDescent="0.25">
      <c r="A4" s="56" t="s">
        <v>1</v>
      </c>
      <c r="B4" s="56"/>
      <c r="C4" s="60">
        <f>Juin!C4</f>
        <v>0</v>
      </c>
      <c r="D4" s="61"/>
      <c r="E4" s="62"/>
    </row>
    <row r="5" spans="1:10" ht="12.75" customHeight="1" x14ac:dyDescent="0.25">
      <c r="A5" s="56" t="s">
        <v>2</v>
      </c>
      <c r="B5" s="56"/>
      <c r="C5" s="60">
        <f>Juin!C5</f>
        <v>0</v>
      </c>
      <c r="D5" s="61"/>
      <c r="E5" s="62"/>
    </row>
    <row r="6" spans="1:10" ht="12.75" customHeight="1" x14ac:dyDescent="0.25">
      <c r="A6" s="56" t="s">
        <v>3</v>
      </c>
      <c r="B6" s="56"/>
      <c r="C6" s="57">
        <f>DATE($A$2,$B$2,1)</f>
        <v>44013</v>
      </c>
      <c r="D6" s="58"/>
      <c r="E6" s="59"/>
    </row>
    <row r="7" spans="1:10" ht="12.75" customHeight="1" x14ac:dyDescent="0.25">
      <c r="A7" s="39"/>
      <c r="B7" s="39"/>
      <c r="C7" s="40"/>
      <c r="D7" s="41"/>
      <c r="E7" s="42"/>
    </row>
    <row r="8" spans="1:10" ht="22.5" customHeight="1" x14ac:dyDescent="0.25">
      <c r="A8" s="2" t="s">
        <v>4</v>
      </c>
      <c r="B8" s="2" t="s">
        <v>5</v>
      </c>
      <c r="C8" s="3" t="s">
        <v>29</v>
      </c>
      <c r="D8" s="3" t="s">
        <v>11</v>
      </c>
      <c r="E8" s="2" t="s">
        <v>6</v>
      </c>
      <c r="G8" t="s">
        <v>27</v>
      </c>
      <c r="H8" t="s">
        <v>30</v>
      </c>
      <c r="I8" t="s">
        <v>31</v>
      </c>
      <c r="J8" t="s">
        <v>26</v>
      </c>
    </row>
    <row r="9" spans="1:10" ht="12.75" customHeight="1" x14ac:dyDescent="0.25">
      <c r="A9" s="36">
        <f>DATE($A$2,$B$2,ROW()-8)</f>
        <v>44013</v>
      </c>
      <c r="B9" s="30"/>
      <c r="C9" s="30"/>
      <c r="D9" s="31"/>
      <c r="E9" s="4" t="str">
        <f>IF(I9,VLOOKUP(A9,Paramètre!$A$5:$B$20,2),"")</f>
        <v/>
      </c>
      <c r="G9" t="b">
        <f>AND(NOT(OR(H9,I9)),J9)</f>
        <v>1</v>
      </c>
      <c r="H9" t="b">
        <f>AND(WEEKDAY($A9,2)&gt;5,ISERROR(MATCH($A9,Paramètre!$C$5:$C$36,0)))</f>
        <v>0</v>
      </c>
      <c r="I9" t="b">
        <f>NOT(ISERROR(MATCH($A9,Paramètre!$A$5:$A$20,0)))</f>
        <v>0</v>
      </c>
      <c r="J9" t="b">
        <f>(MONTH(A9)=MONTH($C$6))</f>
        <v>1</v>
      </c>
    </row>
    <row r="10" spans="1:10" ht="12.75" customHeight="1" x14ac:dyDescent="0.25">
      <c r="A10" s="36">
        <f t="shared" ref="A10:A39" si="0">DATE($A$2,$B$2,ROW()-8)</f>
        <v>44014</v>
      </c>
      <c r="B10" s="4"/>
      <c r="C10" s="4"/>
      <c r="D10" s="5"/>
      <c r="E10" s="4" t="str">
        <f>IF(I10,VLOOKUP(A10,Paramètre!$A$5:$B$20,2),"")</f>
        <v/>
      </c>
      <c r="G10" t="b">
        <f t="shared" ref="G10:G39" si="1">AND(NOT(OR(H10,I10)),J10)</f>
        <v>1</v>
      </c>
      <c r="H10" t="b">
        <f>AND(WEEKDAY($A10,2)&gt;5,ISERROR(MATCH($A10,Paramètre!$C$5:$C$36,0)))</f>
        <v>0</v>
      </c>
      <c r="I10" t="b">
        <f>NOT(ISERROR(MATCH($A10,Paramètre!$A$5:$A$20,0)))</f>
        <v>0</v>
      </c>
      <c r="J10" t="b">
        <f t="shared" ref="J10:J39" si="2">(MONTH(A10)=MONTH($C$6))</f>
        <v>1</v>
      </c>
    </row>
    <row r="11" spans="1:10" ht="12.75" customHeight="1" x14ac:dyDescent="0.25">
      <c r="A11" s="36">
        <f t="shared" si="0"/>
        <v>44015</v>
      </c>
      <c r="B11" s="4"/>
      <c r="C11" s="4"/>
      <c r="D11" s="5"/>
      <c r="E11" s="4" t="str">
        <f>IF(I11,VLOOKUP(A11,Paramètre!$A$5:$B$20,2),"")</f>
        <v/>
      </c>
      <c r="G11" t="b">
        <f t="shared" si="1"/>
        <v>1</v>
      </c>
      <c r="H11" t="b">
        <f>AND(WEEKDAY($A11,2)&gt;5,ISERROR(MATCH($A11,Paramètre!$C$5:$C$36,0)))</f>
        <v>0</v>
      </c>
      <c r="I11" t="b">
        <f>NOT(ISERROR(MATCH($A11,Paramètre!$A$5:$A$20,0)))</f>
        <v>0</v>
      </c>
      <c r="J11" t="b">
        <f t="shared" si="2"/>
        <v>1</v>
      </c>
    </row>
    <row r="12" spans="1:10" ht="12.75" customHeight="1" x14ac:dyDescent="0.25">
      <c r="A12" s="36">
        <f t="shared" si="0"/>
        <v>44016</v>
      </c>
      <c r="B12" s="4"/>
      <c r="C12" s="4"/>
      <c r="D12" s="7"/>
      <c r="E12" s="4" t="str">
        <f>IF(I12,VLOOKUP(A12,Paramètre!$A$5:$B$20,2),"")</f>
        <v/>
      </c>
      <c r="G12" t="b">
        <f t="shared" si="1"/>
        <v>0</v>
      </c>
      <c r="H12" t="b">
        <f>AND(WEEKDAY($A12,2)&gt;5,ISERROR(MATCH($A12,Paramètre!$C$5:$C$36,0)))</f>
        <v>1</v>
      </c>
      <c r="I12" t="b">
        <f>NOT(ISERROR(MATCH($A12,Paramètre!$A$5:$A$20,0)))</f>
        <v>0</v>
      </c>
      <c r="J12" t="b">
        <f t="shared" si="2"/>
        <v>1</v>
      </c>
    </row>
    <row r="13" spans="1:10" ht="12.75" customHeight="1" x14ac:dyDescent="0.25">
      <c r="A13" s="36">
        <f t="shared" si="0"/>
        <v>44017</v>
      </c>
      <c r="B13" s="4"/>
      <c r="C13" s="4"/>
      <c r="D13" s="7"/>
      <c r="E13" s="4" t="str">
        <f>IF(I13,VLOOKUP(A13,Paramètre!$A$5:$B$20,2),"")</f>
        <v/>
      </c>
      <c r="G13" t="b">
        <f t="shared" si="1"/>
        <v>0</v>
      </c>
      <c r="H13" t="b">
        <f>AND(WEEKDAY($A13,2)&gt;5,ISERROR(MATCH($A13,Paramètre!$C$5:$C$36,0)))</f>
        <v>1</v>
      </c>
      <c r="I13" t="b">
        <f>NOT(ISERROR(MATCH($A13,Paramètre!$A$5:$A$20,0)))</f>
        <v>0</v>
      </c>
      <c r="J13" t="b">
        <f t="shared" si="2"/>
        <v>1</v>
      </c>
    </row>
    <row r="14" spans="1:10" ht="12.75" customHeight="1" x14ac:dyDescent="0.25">
      <c r="A14" s="36">
        <f t="shared" si="0"/>
        <v>44018</v>
      </c>
      <c r="B14" s="4"/>
      <c r="C14" s="4"/>
      <c r="D14" s="7"/>
      <c r="E14" s="4" t="str">
        <f>IF(I14,VLOOKUP(A14,Paramètre!$A$5:$B$20,2),"")</f>
        <v/>
      </c>
      <c r="G14" t="b">
        <f t="shared" si="1"/>
        <v>1</v>
      </c>
      <c r="H14" t="b">
        <f>AND(WEEKDAY($A14,2)&gt;5,ISERROR(MATCH($A14,Paramètre!$C$5:$C$36,0)))</f>
        <v>0</v>
      </c>
      <c r="I14" t="b">
        <f>NOT(ISERROR(MATCH($A14,Paramètre!$A$5:$A$20,0)))</f>
        <v>0</v>
      </c>
      <c r="J14" t="b">
        <f t="shared" si="2"/>
        <v>1</v>
      </c>
    </row>
    <row r="15" spans="1:10" ht="12.75" customHeight="1" x14ac:dyDescent="0.25">
      <c r="A15" s="36">
        <f t="shared" si="0"/>
        <v>44019</v>
      </c>
      <c r="B15" s="4"/>
      <c r="C15" s="4"/>
      <c r="D15" s="7"/>
      <c r="E15" s="4" t="str">
        <f>IF(I15,VLOOKUP(A15,Paramètre!$A$5:$B$20,2),"")</f>
        <v/>
      </c>
      <c r="G15" t="b">
        <f t="shared" si="1"/>
        <v>1</v>
      </c>
      <c r="H15" t="b">
        <f>AND(WEEKDAY($A15,2)&gt;5,ISERROR(MATCH($A15,Paramètre!$C$5:$C$36,0)))</f>
        <v>0</v>
      </c>
      <c r="I15" t="b">
        <f>NOT(ISERROR(MATCH($A15,Paramètre!$A$5:$A$20,0)))</f>
        <v>0</v>
      </c>
      <c r="J15" t="b">
        <f t="shared" si="2"/>
        <v>1</v>
      </c>
    </row>
    <row r="16" spans="1:10" ht="12.75" customHeight="1" x14ac:dyDescent="0.25">
      <c r="A16" s="36">
        <f t="shared" si="0"/>
        <v>44020</v>
      </c>
      <c r="B16" s="4"/>
      <c r="C16" s="4"/>
      <c r="D16" s="7"/>
      <c r="E16" s="4" t="str">
        <f>IF(I16,VLOOKUP(A16,Paramètre!$A$5:$B$20,2),"")</f>
        <v/>
      </c>
      <c r="G16" t="b">
        <f t="shared" si="1"/>
        <v>1</v>
      </c>
      <c r="H16" t="b">
        <f>AND(WEEKDAY($A16,2)&gt;5,ISERROR(MATCH($A16,Paramètre!$C$5:$C$36,0)))</f>
        <v>0</v>
      </c>
      <c r="I16" t="b">
        <f>NOT(ISERROR(MATCH($A16,Paramètre!$A$5:$A$20,0)))</f>
        <v>0</v>
      </c>
      <c r="J16" t="b">
        <f t="shared" si="2"/>
        <v>1</v>
      </c>
    </row>
    <row r="17" spans="1:10" ht="12.75" customHeight="1" x14ac:dyDescent="0.25">
      <c r="A17" s="36">
        <f t="shared" si="0"/>
        <v>44021</v>
      </c>
      <c r="B17" s="4"/>
      <c r="C17" s="4"/>
      <c r="D17" s="7"/>
      <c r="E17" s="4" t="str">
        <f>IF(I17,VLOOKUP(A17,Paramètre!$A$5:$B$20,2),"")</f>
        <v/>
      </c>
      <c r="G17" t="b">
        <f t="shared" si="1"/>
        <v>1</v>
      </c>
      <c r="H17" t="b">
        <f>AND(WEEKDAY($A17,2)&gt;5,ISERROR(MATCH($A17,Paramètre!$C$5:$C$36,0)))</f>
        <v>0</v>
      </c>
      <c r="I17" t="b">
        <f>NOT(ISERROR(MATCH($A17,Paramètre!$A$5:$A$20,0)))</f>
        <v>0</v>
      </c>
      <c r="J17" t="b">
        <f t="shared" si="2"/>
        <v>1</v>
      </c>
    </row>
    <row r="18" spans="1:10" ht="12.75" customHeight="1" x14ac:dyDescent="0.25">
      <c r="A18" s="36">
        <f t="shared" si="0"/>
        <v>44022</v>
      </c>
      <c r="B18" s="4"/>
      <c r="C18" s="4"/>
      <c r="D18" s="7"/>
      <c r="E18" s="4" t="str">
        <f>IF(I18,VLOOKUP(A18,Paramètre!$A$5:$B$20,2),"")</f>
        <v/>
      </c>
      <c r="G18" t="b">
        <f t="shared" si="1"/>
        <v>1</v>
      </c>
      <c r="H18" t="b">
        <f>AND(WEEKDAY($A18,2)&gt;5,ISERROR(MATCH($A18,Paramètre!$C$5:$C$36,0)))</f>
        <v>0</v>
      </c>
      <c r="I18" t="b">
        <f>NOT(ISERROR(MATCH($A18,Paramètre!$A$5:$A$20,0)))</f>
        <v>0</v>
      </c>
      <c r="J18" t="b">
        <f t="shared" si="2"/>
        <v>1</v>
      </c>
    </row>
    <row r="19" spans="1:10" ht="12.75" customHeight="1" x14ac:dyDescent="0.25">
      <c r="A19" s="36">
        <f t="shared" si="0"/>
        <v>44023</v>
      </c>
      <c r="B19" s="4"/>
      <c r="C19" s="4"/>
      <c r="D19" s="7"/>
      <c r="E19" s="4" t="str">
        <f>IF(I19,VLOOKUP(A19,Paramètre!$A$5:$B$20,2),"")</f>
        <v/>
      </c>
      <c r="G19" t="b">
        <f t="shared" si="1"/>
        <v>0</v>
      </c>
      <c r="H19" t="b">
        <f>AND(WEEKDAY($A19,2)&gt;5,ISERROR(MATCH($A19,Paramètre!$C$5:$C$36,0)))</f>
        <v>1</v>
      </c>
      <c r="I19" t="b">
        <f>NOT(ISERROR(MATCH($A19,Paramètre!$A$5:$A$20,0)))</f>
        <v>0</v>
      </c>
      <c r="J19" t="b">
        <f t="shared" si="2"/>
        <v>1</v>
      </c>
    </row>
    <row r="20" spans="1:10" ht="12.75" customHeight="1" x14ac:dyDescent="0.25">
      <c r="A20" s="36">
        <f t="shared" si="0"/>
        <v>44024</v>
      </c>
      <c r="B20" s="4"/>
      <c r="C20" s="4"/>
      <c r="D20" s="7"/>
      <c r="E20" s="4" t="str">
        <f>IF(I20,VLOOKUP(A20,Paramètre!$A$5:$B$20,2),"")</f>
        <v/>
      </c>
      <c r="G20" t="b">
        <f t="shared" si="1"/>
        <v>0</v>
      </c>
      <c r="H20" t="b">
        <f>AND(WEEKDAY($A20,2)&gt;5,ISERROR(MATCH($A20,Paramètre!$C$5:$C$36,0)))</f>
        <v>1</v>
      </c>
      <c r="I20" t="b">
        <f>NOT(ISERROR(MATCH($A20,Paramètre!$A$5:$A$20,0)))</f>
        <v>0</v>
      </c>
      <c r="J20" t="b">
        <f t="shared" si="2"/>
        <v>1</v>
      </c>
    </row>
    <row r="21" spans="1:10" ht="12.75" customHeight="1" x14ac:dyDescent="0.25">
      <c r="A21" s="36">
        <f t="shared" si="0"/>
        <v>44025</v>
      </c>
      <c r="B21" s="4"/>
      <c r="C21" s="4"/>
      <c r="D21" s="7"/>
      <c r="E21" s="4" t="str">
        <f>IF(I21,VLOOKUP(A21,Paramètre!$A$5:$B$20,2),"")</f>
        <v/>
      </c>
      <c r="G21" t="b">
        <f t="shared" si="1"/>
        <v>1</v>
      </c>
      <c r="H21" t="b">
        <f>AND(WEEKDAY($A21,2)&gt;5,ISERROR(MATCH($A21,Paramètre!$C$5:$C$36,0)))</f>
        <v>0</v>
      </c>
      <c r="I21" t="b">
        <f>NOT(ISERROR(MATCH($A21,Paramètre!$A$5:$A$20,0)))</f>
        <v>0</v>
      </c>
      <c r="J21" t="b">
        <f t="shared" si="2"/>
        <v>1</v>
      </c>
    </row>
    <row r="22" spans="1:10" ht="12.75" customHeight="1" x14ac:dyDescent="0.25">
      <c r="A22" s="36">
        <f t="shared" si="0"/>
        <v>44026</v>
      </c>
      <c r="B22" s="4"/>
      <c r="C22" s="4"/>
      <c r="D22" s="7"/>
      <c r="E22" s="4" t="str">
        <f>IF(I22,VLOOKUP(A22,Paramètre!$A$5:$B$20,2),"")</f>
        <v>Fête Nationale</v>
      </c>
      <c r="G22" t="b">
        <f t="shared" si="1"/>
        <v>0</v>
      </c>
      <c r="H22" t="b">
        <f>AND(WEEKDAY($A22,2)&gt;5,ISERROR(MATCH($A22,Paramètre!$C$5:$C$36,0)))</f>
        <v>0</v>
      </c>
      <c r="I22" t="b">
        <f>NOT(ISERROR(MATCH($A22,Paramètre!$A$5:$A$20,0)))</f>
        <v>1</v>
      </c>
      <c r="J22" t="b">
        <f t="shared" si="2"/>
        <v>1</v>
      </c>
    </row>
    <row r="23" spans="1:10" ht="12.75" customHeight="1" x14ac:dyDescent="0.25">
      <c r="A23" s="36">
        <f t="shared" si="0"/>
        <v>44027</v>
      </c>
      <c r="B23" s="4"/>
      <c r="C23" s="4"/>
      <c r="D23" s="7"/>
      <c r="E23" s="4" t="str">
        <f>IF(I23,VLOOKUP(A23,Paramètre!$A$5:$B$20,2),"")</f>
        <v/>
      </c>
      <c r="G23" t="b">
        <f t="shared" si="1"/>
        <v>1</v>
      </c>
      <c r="H23" t="b">
        <f>AND(WEEKDAY($A23,2)&gt;5,ISERROR(MATCH($A23,Paramètre!$C$5:$C$36,0)))</f>
        <v>0</v>
      </c>
      <c r="I23" t="b">
        <f>NOT(ISERROR(MATCH($A23,Paramètre!$A$5:$A$20,0)))</f>
        <v>0</v>
      </c>
      <c r="J23" t="b">
        <f t="shared" si="2"/>
        <v>1</v>
      </c>
    </row>
    <row r="24" spans="1:10" ht="12.75" customHeight="1" x14ac:dyDescent="0.25">
      <c r="A24" s="36">
        <f t="shared" si="0"/>
        <v>44028</v>
      </c>
      <c r="B24" s="4"/>
      <c r="C24" s="4"/>
      <c r="D24" s="7"/>
      <c r="E24" s="4" t="str">
        <f>IF(I24,VLOOKUP(A24,Paramètre!$A$5:$B$20,2),"")</f>
        <v/>
      </c>
      <c r="G24" t="b">
        <f t="shared" si="1"/>
        <v>1</v>
      </c>
      <c r="H24" t="b">
        <f>AND(WEEKDAY($A24,2)&gt;5,ISERROR(MATCH($A24,Paramètre!$C$5:$C$36,0)))</f>
        <v>0</v>
      </c>
      <c r="I24" t="b">
        <f>NOT(ISERROR(MATCH($A24,Paramètre!$A$5:$A$20,0)))</f>
        <v>0</v>
      </c>
      <c r="J24" t="b">
        <f t="shared" si="2"/>
        <v>1</v>
      </c>
    </row>
    <row r="25" spans="1:10" ht="12.75" customHeight="1" x14ac:dyDescent="0.25">
      <c r="A25" s="36">
        <f t="shared" si="0"/>
        <v>44029</v>
      </c>
      <c r="B25" s="4"/>
      <c r="C25" s="4"/>
      <c r="D25" s="7"/>
      <c r="E25" s="4" t="str">
        <f>IF(I25,VLOOKUP(A25,Paramètre!$A$5:$B$20,2),"")</f>
        <v/>
      </c>
      <c r="G25" t="b">
        <f t="shared" si="1"/>
        <v>1</v>
      </c>
      <c r="H25" t="b">
        <f>AND(WEEKDAY($A25,2)&gt;5,ISERROR(MATCH($A25,Paramètre!$C$5:$C$36,0)))</f>
        <v>0</v>
      </c>
      <c r="I25" t="b">
        <f>NOT(ISERROR(MATCH($A25,Paramètre!$A$5:$A$20,0)))</f>
        <v>0</v>
      </c>
      <c r="J25" t="b">
        <f t="shared" si="2"/>
        <v>1</v>
      </c>
    </row>
    <row r="26" spans="1:10" ht="12.75" customHeight="1" x14ac:dyDescent="0.25">
      <c r="A26" s="36">
        <f t="shared" si="0"/>
        <v>44030</v>
      </c>
      <c r="B26" s="4"/>
      <c r="C26" s="4"/>
      <c r="D26" s="7"/>
      <c r="E26" s="4" t="str">
        <f>IF(I26,VLOOKUP(A26,Paramètre!$A$5:$B$20,2),"")</f>
        <v/>
      </c>
      <c r="G26" t="b">
        <f t="shared" si="1"/>
        <v>0</v>
      </c>
      <c r="H26" t="b">
        <f>AND(WEEKDAY($A26,2)&gt;5,ISERROR(MATCH($A26,Paramètre!$C$5:$C$36,0)))</f>
        <v>1</v>
      </c>
      <c r="I26" t="b">
        <f>NOT(ISERROR(MATCH($A26,Paramètre!$A$5:$A$20,0)))</f>
        <v>0</v>
      </c>
      <c r="J26" t="b">
        <f t="shared" si="2"/>
        <v>1</v>
      </c>
    </row>
    <row r="27" spans="1:10" ht="12.75" customHeight="1" x14ac:dyDescent="0.25">
      <c r="A27" s="36">
        <f t="shared" si="0"/>
        <v>44031</v>
      </c>
      <c r="B27" s="4"/>
      <c r="C27" s="4"/>
      <c r="D27" s="7"/>
      <c r="E27" s="4" t="str">
        <f>IF(I27,VLOOKUP(A27,Paramètre!$A$5:$B$20,2),"")</f>
        <v/>
      </c>
      <c r="G27" t="b">
        <f t="shared" si="1"/>
        <v>0</v>
      </c>
      <c r="H27" t="b">
        <f>AND(WEEKDAY($A27,2)&gt;5,ISERROR(MATCH($A27,Paramètre!$C$5:$C$36,0)))</f>
        <v>1</v>
      </c>
      <c r="I27" t="b">
        <f>NOT(ISERROR(MATCH($A27,Paramètre!$A$5:$A$20,0)))</f>
        <v>0</v>
      </c>
      <c r="J27" t="b">
        <f t="shared" si="2"/>
        <v>1</v>
      </c>
    </row>
    <row r="28" spans="1:10" ht="12.75" customHeight="1" x14ac:dyDescent="0.25">
      <c r="A28" s="36">
        <f t="shared" si="0"/>
        <v>44032</v>
      </c>
      <c r="B28" s="4"/>
      <c r="C28" s="4"/>
      <c r="D28" s="7"/>
      <c r="E28" s="4" t="str">
        <f>IF(I28,VLOOKUP(A28,Paramètre!$A$5:$B$20,2),"")</f>
        <v/>
      </c>
      <c r="G28" t="b">
        <f t="shared" si="1"/>
        <v>1</v>
      </c>
      <c r="H28" t="b">
        <f>AND(WEEKDAY($A28,2)&gt;5,ISERROR(MATCH($A28,Paramètre!$C$5:$C$36,0)))</f>
        <v>0</v>
      </c>
      <c r="I28" t="b">
        <f>NOT(ISERROR(MATCH($A28,Paramètre!$A$5:$A$20,0)))</f>
        <v>0</v>
      </c>
      <c r="J28" t="b">
        <f t="shared" si="2"/>
        <v>1</v>
      </c>
    </row>
    <row r="29" spans="1:10" ht="12.75" customHeight="1" x14ac:dyDescent="0.25">
      <c r="A29" s="36">
        <f t="shared" si="0"/>
        <v>44033</v>
      </c>
      <c r="B29" s="4"/>
      <c r="C29" s="4"/>
      <c r="D29" s="7"/>
      <c r="E29" s="4" t="str">
        <f>IF(I29,VLOOKUP(A29,Paramètre!$A$5:$B$20,2),"")</f>
        <v/>
      </c>
      <c r="G29" t="b">
        <f t="shared" si="1"/>
        <v>1</v>
      </c>
      <c r="H29" t="b">
        <f>AND(WEEKDAY($A29,2)&gt;5,ISERROR(MATCH($A29,Paramètre!$C$5:$C$36,0)))</f>
        <v>0</v>
      </c>
      <c r="I29" t="b">
        <f>NOT(ISERROR(MATCH($A29,Paramètre!$A$5:$A$20,0)))</f>
        <v>0</v>
      </c>
      <c r="J29" t="b">
        <f t="shared" si="2"/>
        <v>1</v>
      </c>
    </row>
    <row r="30" spans="1:10" ht="12.75" customHeight="1" x14ac:dyDescent="0.25">
      <c r="A30" s="36">
        <f t="shared" si="0"/>
        <v>44034</v>
      </c>
      <c r="B30" s="4"/>
      <c r="C30" s="4"/>
      <c r="D30" s="7"/>
      <c r="E30" s="4" t="str">
        <f>IF(I30,VLOOKUP(A30,Paramètre!$A$5:$B$20,2),"")</f>
        <v/>
      </c>
      <c r="G30" t="b">
        <f t="shared" si="1"/>
        <v>1</v>
      </c>
      <c r="H30" t="b">
        <f>AND(WEEKDAY($A30,2)&gt;5,ISERROR(MATCH($A30,Paramètre!$C$5:$C$36,0)))</f>
        <v>0</v>
      </c>
      <c r="I30" t="b">
        <f>NOT(ISERROR(MATCH($A30,Paramètre!$A$5:$A$20,0)))</f>
        <v>0</v>
      </c>
      <c r="J30" t="b">
        <f t="shared" si="2"/>
        <v>1</v>
      </c>
    </row>
    <row r="31" spans="1:10" ht="12.75" customHeight="1" x14ac:dyDescent="0.25">
      <c r="A31" s="36">
        <f t="shared" si="0"/>
        <v>44035</v>
      </c>
      <c r="B31" s="4"/>
      <c r="C31" s="4"/>
      <c r="D31" s="7"/>
      <c r="E31" s="4" t="str">
        <f>IF(I31,VLOOKUP(A31,Paramètre!$A$5:$B$20,2),"")</f>
        <v/>
      </c>
      <c r="G31" t="b">
        <f t="shared" si="1"/>
        <v>1</v>
      </c>
      <c r="H31" t="b">
        <f>AND(WEEKDAY($A31,2)&gt;5,ISERROR(MATCH($A31,Paramètre!$C$5:$C$36,0)))</f>
        <v>0</v>
      </c>
      <c r="I31" t="b">
        <f>NOT(ISERROR(MATCH($A31,Paramètre!$A$5:$A$20,0)))</f>
        <v>0</v>
      </c>
      <c r="J31" t="b">
        <f t="shared" si="2"/>
        <v>1</v>
      </c>
    </row>
    <row r="32" spans="1:10" ht="12.75" customHeight="1" x14ac:dyDescent="0.25">
      <c r="A32" s="36">
        <f t="shared" si="0"/>
        <v>44036</v>
      </c>
      <c r="B32" s="4"/>
      <c r="C32" s="4"/>
      <c r="D32" s="7"/>
      <c r="E32" s="4" t="str">
        <f>IF(I32,VLOOKUP(A32,Paramètre!$A$5:$B$20,2),"")</f>
        <v/>
      </c>
      <c r="G32" t="b">
        <f t="shared" si="1"/>
        <v>1</v>
      </c>
      <c r="H32" t="b">
        <f>AND(WEEKDAY($A32,2)&gt;5,ISERROR(MATCH($A32,Paramètre!$C$5:$C$36,0)))</f>
        <v>0</v>
      </c>
      <c r="I32" t="b">
        <f>NOT(ISERROR(MATCH($A32,Paramètre!$A$5:$A$20,0)))</f>
        <v>0</v>
      </c>
      <c r="J32" t="b">
        <f t="shared" si="2"/>
        <v>1</v>
      </c>
    </row>
    <row r="33" spans="1:10" ht="12.75" customHeight="1" x14ac:dyDescent="0.25">
      <c r="A33" s="36">
        <f t="shared" si="0"/>
        <v>44037</v>
      </c>
      <c r="B33" s="4"/>
      <c r="C33" s="4"/>
      <c r="D33" s="7"/>
      <c r="E33" s="4" t="str">
        <f>IF(I33,VLOOKUP(A33,Paramètre!$A$5:$B$20,2),"")</f>
        <v/>
      </c>
      <c r="G33" t="b">
        <f t="shared" si="1"/>
        <v>0</v>
      </c>
      <c r="H33" t="b">
        <f>AND(WEEKDAY($A33,2)&gt;5,ISERROR(MATCH($A33,Paramètre!$C$5:$C$36,0)))</f>
        <v>1</v>
      </c>
      <c r="I33" t="b">
        <f>NOT(ISERROR(MATCH($A33,Paramètre!$A$5:$A$20,0)))</f>
        <v>0</v>
      </c>
      <c r="J33" t="b">
        <f t="shared" si="2"/>
        <v>1</v>
      </c>
    </row>
    <row r="34" spans="1:10" ht="12.75" customHeight="1" x14ac:dyDescent="0.25">
      <c r="A34" s="36">
        <f t="shared" si="0"/>
        <v>44038</v>
      </c>
      <c r="B34" s="4"/>
      <c r="C34" s="4"/>
      <c r="D34" s="7"/>
      <c r="E34" s="4" t="str">
        <f>IF(I34,VLOOKUP(A34,Paramètre!$A$5:$B$20,2),"")</f>
        <v/>
      </c>
      <c r="G34" t="b">
        <f t="shared" si="1"/>
        <v>0</v>
      </c>
      <c r="H34" t="b">
        <f>AND(WEEKDAY($A34,2)&gt;5,ISERROR(MATCH($A34,Paramètre!$C$5:$C$36,0)))</f>
        <v>1</v>
      </c>
      <c r="I34" t="b">
        <f>NOT(ISERROR(MATCH($A34,Paramètre!$A$5:$A$20,0)))</f>
        <v>0</v>
      </c>
      <c r="J34" t="b">
        <f t="shared" si="2"/>
        <v>1</v>
      </c>
    </row>
    <row r="35" spans="1:10" ht="12.75" customHeight="1" x14ac:dyDescent="0.25">
      <c r="A35" s="36">
        <f t="shared" si="0"/>
        <v>44039</v>
      </c>
      <c r="B35" s="4"/>
      <c r="C35" s="4"/>
      <c r="D35" s="7"/>
      <c r="E35" s="4" t="str">
        <f>IF(I35,VLOOKUP(A35,Paramètre!$A$5:$B$20,2),"")</f>
        <v/>
      </c>
      <c r="G35" t="b">
        <f t="shared" si="1"/>
        <v>1</v>
      </c>
      <c r="H35" t="b">
        <f>AND(WEEKDAY($A35,2)&gt;5,ISERROR(MATCH($A35,Paramètre!$C$5:$C$36,0)))</f>
        <v>0</v>
      </c>
      <c r="I35" t="b">
        <f>NOT(ISERROR(MATCH($A35,Paramètre!$A$5:$A$20,0)))</f>
        <v>0</v>
      </c>
      <c r="J35" t="b">
        <f t="shared" si="2"/>
        <v>1</v>
      </c>
    </row>
    <row r="36" spans="1:10" ht="12.75" customHeight="1" x14ac:dyDescent="0.25">
      <c r="A36" s="36">
        <f t="shared" si="0"/>
        <v>44040</v>
      </c>
      <c r="B36" s="4"/>
      <c r="C36" s="4"/>
      <c r="D36" s="7"/>
      <c r="E36" s="4" t="str">
        <f>IF(I36,VLOOKUP(A36,Paramètre!$A$5:$B$20,2),"")</f>
        <v/>
      </c>
      <c r="G36" t="b">
        <f t="shared" si="1"/>
        <v>1</v>
      </c>
      <c r="H36" t="b">
        <f>AND(WEEKDAY($A36,2)&gt;5,ISERROR(MATCH($A36,Paramètre!$C$5:$C$36,0)))</f>
        <v>0</v>
      </c>
      <c r="I36" t="b">
        <f>NOT(ISERROR(MATCH($A36,Paramètre!$A$5:$A$20,0)))</f>
        <v>0</v>
      </c>
      <c r="J36" t="b">
        <f t="shared" si="2"/>
        <v>1</v>
      </c>
    </row>
    <row r="37" spans="1:10" ht="12.75" customHeight="1" x14ac:dyDescent="0.25">
      <c r="A37" s="36">
        <f t="shared" si="0"/>
        <v>44041</v>
      </c>
      <c r="B37" s="4"/>
      <c r="C37" s="4"/>
      <c r="D37" s="7"/>
      <c r="E37" s="4" t="str">
        <f>IF(I37,VLOOKUP(A37,Paramètre!$A$5:$B$20,2),"")</f>
        <v/>
      </c>
      <c r="G37" t="b">
        <f t="shared" si="1"/>
        <v>1</v>
      </c>
      <c r="H37" t="b">
        <f>AND(WEEKDAY($A37,2)&gt;5,ISERROR(MATCH($A37,Paramètre!$C$5:$C$36,0)))</f>
        <v>0</v>
      </c>
      <c r="I37" t="b">
        <f>NOT(ISERROR(MATCH($A37,Paramètre!$A$5:$A$20,0)))</f>
        <v>0</v>
      </c>
      <c r="J37" t="b">
        <f t="shared" si="2"/>
        <v>1</v>
      </c>
    </row>
    <row r="38" spans="1:10" ht="12.75" customHeight="1" x14ac:dyDescent="0.25">
      <c r="A38" s="36">
        <f t="shared" si="0"/>
        <v>44042</v>
      </c>
      <c r="B38" s="4"/>
      <c r="C38" s="4"/>
      <c r="D38" s="7"/>
      <c r="E38" s="4" t="str">
        <f>IF(I38,VLOOKUP(A38,Paramètre!$A$5:$B$20,2),"")</f>
        <v/>
      </c>
      <c r="G38" t="b">
        <f t="shared" si="1"/>
        <v>1</v>
      </c>
      <c r="H38" t="b">
        <f>AND(WEEKDAY($A38,2)&gt;5,ISERROR(MATCH($A38,Paramètre!$C$5:$C$36,0)))</f>
        <v>0</v>
      </c>
      <c r="I38" t="b">
        <f>NOT(ISERROR(MATCH($A38,Paramètre!$A$5:$A$20,0)))</f>
        <v>0</v>
      </c>
      <c r="J38" t="b">
        <f t="shared" si="2"/>
        <v>1</v>
      </c>
    </row>
    <row r="39" spans="1:10" ht="12.75" customHeight="1" x14ac:dyDescent="0.25">
      <c r="A39" s="36">
        <f t="shared" si="0"/>
        <v>44043</v>
      </c>
      <c r="B39" s="4"/>
      <c r="C39" s="4"/>
      <c r="D39" s="7"/>
      <c r="E39" s="4" t="str">
        <f>IF(I39,VLOOKUP(A39,Paramètre!$A$5:$B$20,2),"")</f>
        <v/>
      </c>
      <c r="G39" t="b">
        <f t="shared" si="1"/>
        <v>1</v>
      </c>
      <c r="H39" t="b">
        <f>AND(WEEKDAY($A39,2)&gt;5,ISERROR(MATCH($A39,Paramètre!$C$5:$C$36,0)))</f>
        <v>0</v>
      </c>
      <c r="I39" t="b">
        <f>NOT(ISERROR(MATCH($A39,Paramètre!$A$5:$A$20,0)))</f>
        <v>0</v>
      </c>
      <c r="J39" t="b">
        <f t="shared" si="2"/>
        <v>1</v>
      </c>
    </row>
    <row r="40" spans="1:10" ht="12.75" customHeight="1" x14ac:dyDescent="0.25">
      <c r="A40" s="52"/>
      <c r="B40" s="9"/>
      <c r="C40" s="9"/>
      <c r="D40" s="10"/>
      <c r="E40" s="10"/>
    </row>
    <row r="41" spans="1:10" x14ac:dyDescent="0.25">
      <c r="A41" s="11" t="s">
        <v>7</v>
      </c>
      <c r="B41" s="12"/>
      <c r="C41" s="49" t="str">
        <f>CONCATENATE(SUM(B9:B39),"/",COUNTIF(G9:G39,TRUE))</f>
        <v>0/22</v>
      </c>
      <c r="D41" s="50" t="str">
        <f>IF(SUM(C9:C39)=0,"",CONCATENATE(" et ",SUM(C9:C39)," heures supplémentaires "))</f>
        <v/>
      </c>
      <c r="E41" s="13"/>
    </row>
    <row r="42" spans="1:10" ht="12.75" customHeight="1" x14ac:dyDescent="0.25">
      <c r="A42" s="14"/>
      <c r="B42" s="15"/>
      <c r="C42" s="16"/>
      <c r="D42" s="14"/>
      <c r="E42" s="14"/>
    </row>
    <row r="43" spans="1:10" ht="12.75" customHeight="1" x14ac:dyDescent="0.25">
      <c r="A43" s="17" t="s">
        <v>8</v>
      </c>
      <c r="B43" s="18"/>
      <c r="C43" s="19"/>
      <c r="D43" s="17" t="s">
        <v>8</v>
      </c>
      <c r="E43" s="19"/>
    </row>
    <row r="44" spans="1:10" ht="12.75" customHeight="1" x14ac:dyDescent="0.25">
      <c r="A44" s="20" t="s">
        <v>9</v>
      </c>
      <c r="B44" s="21"/>
      <c r="C44" s="22"/>
      <c r="D44" s="20" t="s">
        <v>10</v>
      </c>
      <c r="E44" s="22"/>
    </row>
    <row r="45" spans="1:10" ht="12.75" customHeight="1" x14ac:dyDescent="0.25">
      <c r="A45" s="23"/>
      <c r="B45" s="24"/>
      <c r="C45" s="25"/>
      <c r="D45" s="23"/>
      <c r="E45" s="25"/>
    </row>
    <row r="46" spans="1:10" ht="12.75" customHeight="1" x14ac:dyDescent="0.25">
      <c r="A46" s="23"/>
      <c r="B46" s="24"/>
      <c r="C46" s="25"/>
      <c r="D46" s="23"/>
      <c r="E46" s="25"/>
    </row>
    <row r="47" spans="1:10" ht="12.75" customHeight="1" x14ac:dyDescent="0.25">
      <c r="A47" s="26"/>
      <c r="B47" s="27"/>
      <c r="C47" s="28"/>
      <c r="D47" s="26"/>
      <c r="E47" s="28"/>
    </row>
    <row r="48" spans="1:10" s="29" customFormat="1" x14ac:dyDescent="0.25">
      <c r="A48" s="15"/>
      <c r="B48" s="24"/>
      <c r="C48" s="24"/>
      <c r="D48" s="15"/>
      <c r="E48" s="24"/>
    </row>
    <row r="49" spans="1:5" s="29" customFormat="1" x14ac:dyDescent="0.25">
      <c r="A49" s="15"/>
      <c r="B49" s="24"/>
      <c r="C49" s="24"/>
      <c r="D49" s="15"/>
      <c r="E49" s="24"/>
    </row>
    <row r="50" spans="1:5" s="29" customFormat="1" x14ac:dyDescent="0.25">
      <c r="A50" s="15"/>
      <c r="B50" s="24"/>
      <c r="C50" s="24"/>
      <c r="D50" s="15"/>
      <c r="E50" s="24"/>
    </row>
    <row r="51" spans="1:5" x14ac:dyDescent="0.25">
      <c r="A51" s="1"/>
      <c r="B51" s="1"/>
      <c r="C51" s="1"/>
      <c r="D51" s="1"/>
      <c r="E51" s="1"/>
    </row>
  </sheetData>
  <mergeCells count="9">
    <mergeCell ref="A6:B6"/>
    <mergeCell ref="C6:E6"/>
    <mergeCell ref="A1:E1"/>
    <mergeCell ref="A3:B3"/>
    <mergeCell ref="C3:E3"/>
    <mergeCell ref="A4:B4"/>
    <mergeCell ref="C4:E4"/>
    <mergeCell ref="A5:B5"/>
    <mergeCell ref="C5:E5"/>
  </mergeCells>
  <conditionalFormatting sqref="A9:E39">
    <cfRule type="expression" dxfId="20" priority="2">
      <formula>NOT($G9)</formula>
    </cfRule>
  </conditionalFormatting>
  <conditionalFormatting sqref="A37:E39">
    <cfRule type="expression" dxfId="19" priority="1" stopIfTrue="1">
      <formula>NOT($J37)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1"/>
  <sheetViews>
    <sheetView topLeftCell="A24" workbookViewId="0">
      <selection activeCell="A41" sqref="A41:XFD41"/>
    </sheetView>
  </sheetViews>
  <sheetFormatPr baseColWidth="10" defaultRowHeight="15" x14ac:dyDescent="0.25"/>
  <cols>
    <col min="1" max="1" width="13.140625" customWidth="1"/>
    <col min="4" max="4" width="17" customWidth="1"/>
    <col min="5" max="5" width="19.28515625" customWidth="1"/>
    <col min="7" max="7" width="17.7109375" hidden="1" customWidth="1"/>
    <col min="8" max="9" width="11.28515625" hidden="1" customWidth="1"/>
    <col min="10" max="10" width="0" hidden="1" customWidth="1"/>
  </cols>
  <sheetData>
    <row r="1" spans="1:10" ht="15.75" x14ac:dyDescent="0.25">
      <c r="A1" s="55" t="str">
        <f>Juillet!A1</f>
        <v xml:space="preserve">Compte Rendu d'Activité </v>
      </c>
      <c r="B1" s="55"/>
      <c r="C1" s="55"/>
      <c r="D1" s="55"/>
      <c r="E1" s="55"/>
    </row>
    <row r="2" spans="1:10" x14ac:dyDescent="0.25">
      <c r="A2" s="43">
        <f>Paramètre!B1</f>
        <v>2020</v>
      </c>
      <c r="B2" s="43">
        <v>8</v>
      </c>
      <c r="C2" s="1"/>
      <c r="D2" s="1"/>
      <c r="E2" s="1"/>
    </row>
    <row r="3" spans="1:10" ht="12.75" customHeight="1" x14ac:dyDescent="0.25">
      <c r="A3" s="56" t="s">
        <v>0</v>
      </c>
      <c r="B3" s="56"/>
      <c r="C3" s="60">
        <f>Juillet!C3</f>
        <v>0</v>
      </c>
      <c r="D3" s="61"/>
      <c r="E3" s="62"/>
    </row>
    <row r="4" spans="1:10" ht="12.75" customHeight="1" x14ac:dyDescent="0.25">
      <c r="A4" s="56" t="s">
        <v>1</v>
      </c>
      <c r="B4" s="56"/>
      <c r="C4" s="60">
        <f>Juillet!C4</f>
        <v>0</v>
      </c>
      <c r="D4" s="61"/>
      <c r="E4" s="62"/>
    </row>
    <row r="5" spans="1:10" ht="12.75" customHeight="1" x14ac:dyDescent="0.25">
      <c r="A5" s="56" t="s">
        <v>2</v>
      </c>
      <c r="B5" s="56"/>
      <c r="C5" s="60">
        <f>Juillet!C5</f>
        <v>0</v>
      </c>
      <c r="D5" s="61"/>
      <c r="E5" s="62"/>
    </row>
    <row r="6" spans="1:10" ht="12.75" customHeight="1" x14ac:dyDescent="0.25">
      <c r="A6" s="56" t="s">
        <v>3</v>
      </c>
      <c r="B6" s="56"/>
      <c r="C6" s="57">
        <f>DATE($A$2,$B$2,1)</f>
        <v>44044</v>
      </c>
      <c r="D6" s="58"/>
      <c r="E6" s="59"/>
    </row>
    <row r="7" spans="1:10" ht="12.75" customHeight="1" x14ac:dyDescent="0.25">
      <c r="A7" s="39"/>
      <c r="B7" s="39"/>
      <c r="C7" s="40"/>
      <c r="D7" s="41"/>
      <c r="E7" s="42"/>
    </row>
    <row r="8" spans="1:10" ht="22.5" customHeight="1" x14ac:dyDescent="0.25">
      <c r="A8" s="2" t="s">
        <v>4</v>
      </c>
      <c r="B8" s="2" t="s">
        <v>5</v>
      </c>
      <c r="C8" s="3" t="s">
        <v>29</v>
      </c>
      <c r="D8" s="3" t="s">
        <v>11</v>
      </c>
      <c r="E8" s="2" t="s">
        <v>6</v>
      </c>
      <c r="G8" t="s">
        <v>27</v>
      </c>
      <c r="H8" t="s">
        <v>24</v>
      </c>
      <c r="I8" t="s">
        <v>25</v>
      </c>
      <c r="J8" t="s">
        <v>26</v>
      </c>
    </row>
    <row r="9" spans="1:10" ht="12.75" customHeight="1" x14ac:dyDescent="0.25">
      <c r="A9" s="36">
        <f>DATE($A$2,$B$2,ROW()-8)</f>
        <v>44044</v>
      </c>
      <c r="B9" s="30"/>
      <c r="C9" s="30"/>
      <c r="D9" s="31"/>
      <c r="E9" s="4" t="str">
        <f>IF(I9,VLOOKUP(A9,Paramètre!$A$5:$B$20,2),"")</f>
        <v/>
      </c>
      <c r="G9" t="b">
        <f>AND(NOT(OR(H9,I9)),J9)</f>
        <v>0</v>
      </c>
      <c r="H9" t="b">
        <f>WEEKDAY($A9,2)&gt;5</f>
        <v>1</v>
      </c>
      <c r="I9" t="b">
        <f>NOT(ISERROR(MATCH($A9,Paramètre!$A$5:$A$20,0)))</f>
        <v>0</v>
      </c>
      <c r="J9" t="b">
        <f>(MONTH(A9)=MONTH($C$6))</f>
        <v>1</v>
      </c>
    </row>
    <row r="10" spans="1:10" ht="12.75" customHeight="1" x14ac:dyDescent="0.25">
      <c r="A10" s="36">
        <f t="shared" ref="A10:A39" si="0">DATE($A$2,$B$2,ROW()-8)</f>
        <v>44045</v>
      </c>
      <c r="B10" s="30"/>
      <c r="C10" s="30"/>
      <c r="D10" s="5"/>
      <c r="E10" s="4" t="str">
        <f>IF(I10,VLOOKUP(A10,Paramètre!$A$5:$B$20,2),"")</f>
        <v/>
      </c>
      <c r="G10" t="b">
        <f t="shared" ref="G10:G39" si="1">AND(NOT(OR(H10,I10)),J10)</f>
        <v>0</v>
      </c>
      <c r="H10" t="b">
        <f t="shared" ref="H10:H39" si="2">WEEKDAY($A10,2)&gt;5</f>
        <v>1</v>
      </c>
      <c r="I10" t="b">
        <f>NOT(ISERROR(MATCH($A10,Paramètre!$A$5:$A$20,0)))</f>
        <v>0</v>
      </c>
      <c r="J10" t="b">
        <f t="shared" ref="J10:J39" si="3">(MONTH(A10)=MONTH($C$6))</f>
        <v>1</v>
      </c>
    </row>
    <row r="11" spans="1:10" ht="12.75" customHeight="1" x14ac:dyDescent="0.25">
      <c r="A11" s="36">
        <f t="shared" si="0"/>
        <v>44046</v>
      </c>
      <c r="B11" s="30"/>
      <c r="C11" s="30"/>
      <c r="D11" s="5"/>
      <c r="E11" s="4" t="str">
        <f>IF(I11,VLOOKUP(A11,Paramètre!$A$5:$B$20,2),"")</f>
        <v/>
      </c>
      <c r="G11" t="b">
        <f t="shared" si="1"/>
        <v>1</v>
      </c>
      <c r="H11" t="b">
        <f t="shared" si="2"/>
        <v>0</v>
      </c>
      <c r="I11" t="b">
        <f>NOT(ISERROR(MATCH($A11,Paramètre!$A$5:$A$20,0)))</f>
        <v>0</v>
      </c>
      <c r="J11" t="b">
        <f t="shared" si="3"/>
        <v>1</v>
      </c>
    </row>
    <row r="12" spans="1:10" ht="12.75" customHeight="1" x14ac:dyDescent="0.25">
      <c r="A12" s="36">
        <f t="shared" si="0"/>
        <v>44047</v>
      </c>
      <c r="B12" s="30"/>
      <c r="C12" s="30"/>
      <c r="D12" s="7"/>
      <c r="E12" s="4" t="str">
        <f>IF(I12,VLOOKUP(A12,Paramètre!$A$5:$B$20,2),"")</f>
        <v/>
      </c>
      <c r="G12" t="b">
        <f t="shared" si="1"/>
        <v>1</v>
      </c>
      <c r="H12" t="b">
        <f t="shared" si="2"/>
        <v>0</v>
      </c>
      <c r="I12" t="b">
        <f>NOT(ISERROR(MATCH($A12,Paramètre!$A$5:$A$20,0)))</f>
        <v>0</v>
      </c>
      <c r="J12" t="b">
        <f t="shared" si="3"/>
        <v>1</v>
      </c>
    </row>
    <row r="13" spans="1:10" ht="12.75" customHeight="1" x14ac:dyDescent="0.25">
      <c r="A13" s="36">
        <f t="shared" si="0"/>
        <v>44048</v>
      </c>
      <c r="B13" s="30"/>
      <c r="C13" s="30"/>
      <c r="D13" s="7"/>
      <c r="E13" s="4" t="str">
        <f>IF(I13,VLOOKUP(A13,Paramètre!$A$5:$B$20,2),"")</f>
        <v/>
      </c>
      <c r="G13" t="b">
        <f t="shared" si="1"/>
        <v>1</v>
      </c>
      <c r="H13" t="b">
        <f t="shared" si="2"/>
        <v>0</v>
      </c>
      <c r="I13" t="b">
        <f>NOT(ISERROR(MATCH($A13,Paramètre!$A$5:$A$20,0)))</f>
        <v>0</v>
      </c>
      <c r="J13" t="b">
        <f t="shared" si="3"/>
        <v>1</v>
      </c>
    </row>
    <row r="14" spans="1:10" ht="12.75" customHeight="1" x14ac:dyDescent="0.25">
      <c r="A14" s="36">
        <f t="shared" si="0"/>
        <v>44049</v>
      </c>
      <c r="B14" s="30"/>
      <c r="C14" s="30"/>
      <c r="D14" s="7"/>
      <c r="E14" s="4" t="str">
        <f>IF(I14,VLOOKUP(A14,Paramètre!$A$5:$B$20,2),"")</f>
        <v/>
      </c>
      <c r="G14" t="b">
        <f t="shared" si="1"/>
        <v>1</v>
      </c>
      <c r="H14" t="b">
        <f t="shared" si="2"/>
        <v>0</v>
      </c>
      <c r="I14" t="b">
        <f>NOT(ISERROR(MATCH($A14,Paramètre!$A$5:$A$20,0)))</f>
        <v>0</v>
      </c>
      <c r="J14" t="b">
        <f t="shared" si="3"/>
        <v>1</v>
      </c>
    </row>
    <row r="15" spans="1:10" ht="12.75" customHeight="1" x14ac:dyDescent="0.25">
      <c r="A15" s="36">
        <f t="shared" si="0"/>
        <v>44050</v>
      </c>
      <c r="B15" s="30"/>
      <c r="C15" s="30"/>
      <c r="D15" s="7"/>
      <c r="E15" s="4" t="str">
        <f>IF(I15,VLOOKUP(A15,Paramètre!$A$5:$B$20,2),"")</f>
        <v/>
      </c>
      <c r="G15" t="b">
        <f t="shared" si="1"/>
        <v>1</v>
      </c>
      <c r="H15" t="b">
        <f t="shared" si="2"/>
        <v>0</v>
      </c>
      <c r="I15" t="b">
        <f>NOT(ISERROR(MATCH($A15,Paramètre!$A$5:$A$20,0)))</f>
        <v>0</v>
      </c>
      <c r="J15" t="b">
        <f t="shared" si="3"/>
        <v>1</v>
      </c>
    </row>
    <row r="16" spans="1:10" ht="12.75" customHeight="1" x14ac:dyDescent="0.25">
      <c r="A16" s="36">
        <f t="shared" si="0"/>
        <v>44051</v>
      </c>
      <c r="B16" s="30"/>
      <c r="C16" s="30"/>
      <c r="D16" s="7"/>
      <c r="E16" s="4" t="str">
        <f>IF(I16,VLOOKUP(A16,Paramètre!$A$5:$B$20,2),"")</f>
        <v/>
      </c>
      <c r="G16" t="b">
        <f t="shared" si="1"/>
        <v>0</v>
      </c>
      <c r="H16" t="b">
        <f t="shared" si="2"/>
        <v>1</v>
      </c>
      <c r="I16" t="b">
        <f>NOT(ISERROR(MATCH($A16,Paramètre!$A$5:$A$20,0)))</f>
        <v>0</v>
      </c>
      <c r="J16" t="b">
        <f t="shared" si="3"/>
        <v>1</v>
      </c>
    </row>
    <row r="17" spans="1:10" ht="12.75" customHeight="1" x14ac:dyDescent="0.25">
      <c r="A17" s="36">
        <f t="shared" si="0"/>
        <v>44052</v>
      </c>
      <c r="B17" s="30"/>
      <c r="C17" s="30"/>
      <c r="D17" s="7"/>
      <c r="E17" s="4" t="str">
        <f>IF(I17,VLOOKUP(A17,Paramètre!$A$5:$B$20,2),"")</f>
        <v/>
      </c>
      <c r="G17" t="b">
        <f t="shared" si="1"/>
        <v>0</v>
      </c>
      <c r="H17" t="b">
        <f t="shared" si="2"/>
        <v>1</v>
      </c>
      <c r="I17" t="b">
        <f>NOT(ISERROR(MATCH($A17,Paramètre!$A$5:$A$20,0)))</f>
        <v>0</v>
      </c>
      <c r="J17" t="b">
        <f t="shared" si="3"/>
        <v>1</v>
      </c>
    </row>
    <row r="18" spans="1:10" ht="12.75" customHeight="1" x14ac:dyDescent="0.25">
      <c r="A18" s="36">
        <f t="shared" si="0"/>
        <v>44053</v>
      </c>
      <c r="B18" s="30"/>
      <c r="C18" s="30"/>
      <c r="D18" s="7"/>
      <c r="E18" s="4" t="str">
        <f>IF(I18,VLOOKUP(A18,Paramètre!$A$5:$B$20,2),"")</f>
        <v/>
      </c>
      <c r="G18" t="b">
        <f t="shared" si="1"/>
        <v>1</v>
      </c>
      <c r="H18" t="b">
        <f t="shared" si="2"/>
        <v>0</v>
      </c>
      <c r="I18" t="b">
        <f>NOT(ISERROR(MATCH($A18,Paramètre!$A$5:$A$20,0)))</f>
        <v>0</v>
      </c>
      <c r="J18" t="b">
        <f t="shared" si="3"/>
        <v>1</v>
      </c>
    </row>
    <row r="19" spans="1:10" ht="12.75" customHeight="1" x14ac:dyDescent="0.25">
      <c r="A19" s="36">
        <f t="shared" si="0"/>
        <v>44054</v>
      </c>
      <c r="B19" s="30"/>
      <c r="C19" s="30"/>
      <c r="D19" s="7"/>
      <c r="E19" s="4" t="str">
        <f>IF(I19,VLOOKUP(A19,Paramètre!$A$5:$B$20,2),"")</f>
        <v/>
      </c>
      <c r="G19" t="b">
        <f t="shared" si="1"/>
        <v>1</v>
      </c>
      <c r="H19" t="b">
        <f t="shared" si="2"/>
        <v>0</v>
      </c>
      <c r="I19" t="b">
        <f>NOT(ISERROR(MATCH($A19,Paramètre!$A$5:$A$20,0)))</f>
        <v>0</v>
      </c>
      <c r="J19" t="b">
        <f t="shared" si="3"/>
        <v>1</v>
      </c>
    </row>
    <row r="20" spans="1:10" ht="12.75" customHeight="1" x14ac:dyDescent="0.25">
      <c r="A20" s="36">
        <f t="shared" si="0"/>
        <v>44055</v>
      </c>
      <c r="B20" s="30"/>
      <c r="C20" s="30"/>
      <c r="D20" s="7"/>
      <c r="E20" s="4" t="str">
        <f>IF(I20,VLOOKUP(A20,Paramètre!$A$5:$B$20,2),"")</f>
        <v/>
      </c>
      <c r="G20" t="b">
        <f t="shared" si="1"/>
        <v>1</v>
      </c>
      <c r="H20" t="b">
        <f t="shared" si="2"/>
        <v>0</v>
      </c>
      <c r="I20" t="b">
        <f>NOT(ISERROR(MATCH($A20,Paramètre!$A$5:$A$20,0)))</f>
        <v>0</v>
      </c>
      <c r="J20" t="b">
        <f t="shared" si="3"/>
        <v>1</v>
      </c>
    </row>
    <row r="21" spans="1:10" ht="12.75" customHeight="1" x14ac:dyDescent="0.25">
      <c r="A21" s="36">
        <f t="shared" si="0"/>
        <v>44056</v>
      </c>
      <c r="B21" s="30"/>
      <c r="C21" s="30"/>
      <c r="D21" s="7"/>
      <c r="E21" s="4" t="str">
        <f>IF(I21,VLOOKUP(A21,Paramètre!$A$5:$B$20,2),"")</f>
        <v/>
      </c>
      <c r="G21" t="b">
        <f t="shared" si="1"/>
        <v>1</v>
      </c>
      <c r="H21" t="b">
        <f t="shared" si="2"/>
        <v>0</v>
      </c>
      <c r="I21" t="b">
        <f>NOT(ISERROR(MATCH($A21,Paramètre!$A$5:$A$20,0)))</f>
        <v>0</v>
      </c>
      <c r="J21" t="b">
        <f t="shared" si="3"/>
        <v>1</v>
      </c>
    </row>
    <row r="22" spans="1:10" ht="12.75" customHeight="1" x14ac:dyDescent="0.25">
      <c r="A22" s="36">
        <f t="shared" si="0"/>
        <v>44057</v>
      </c>
      <c r="B22" s="30"/>
      <c r="C22" s="30"/>
      <c r="D22" s="7"/>
      <c r="E22" s="4" t="str">
        <f>IF(I22,VLOOKUP(A22,Paramètre!$A$5:$B$20,2),"")</f>
        <v/>
      </c>
      <c r="G22" t="b">
        <f t="shared" si="1"/>
        <v>1</v>
      </c>
      <c r="H22" t="b">
        <f t="shared" si="2"/>
        <v>0</v>
      </c>
      <c r="I22" t="b">
        <f>NOT(ISERROR(MATCH($A22,Paramètre!$A$5:$A$20,0)))</f>
        <v>0</v>
      </c>
      <c r="J22" t="b">
        <f t="shared" si="3"/>
        <v>1</v>
      </c>
    </row>
    <row r="23" spans="1:10" ht="12.75" customHeight="1" x14ac:dyDescent="0.25">
      <c r="A23" s="36">
        <f t="shared" si="0"/>
        <v>44058</v>
      </c>
      <c r="B23" s="30"/>
      <c r="C23" s="30"/>
      <c r="D23" s="7"/>
      <c r="E23" s="4" t="str">
        <f>IF(I23,VLOOKUP(A23,Paramètre!$A$5:$B$20,2),"")</f>
        <v>Assomption</v>
      </c>
      <c r="G23" t="b">
        <f t="shared" si="1"/>
        <v>0</v>
      </c>
      <c r="H23" t="b">
        <f t="shared" si="2"/>
        <v>1</v>
      </c>
      <c r="I23" t="b">
        <f>NOT(ISERROR(MATCH($A23,Paramètre!$A$5:$A$20,0)))</f>
        <v>1</v>
      </c>
      <c r="J23" t="b">
        <f t="shared" si="3"/>
        <v>1</v>
      </c>
    </row>
    <row r="24" spans="1:10" ht="12.75" customHeight="1" x14ac:dyDescent="0.25">
      <c r="A24" s="36">
        <f t="shared" si="0"/>
        <v>44059</v>
      </c>
      <c r="B24" s="30"/>
      <c r="C24" s="30"/>
      <c r="D24" s="7"/>
      <c r="E24" s="4" t="str">
        <f>IF(I24,VLOOKUP(A24,Paramètre!$A$5:$B$20,2),"")</f>
        <v/>
      </c>
      <c r="G24" t="b">
        <f t="shared" si="1"/>
        <v>0</v>
      </c>
      <c r="H24" t="b">
        <f t="shared" si="2"/>
        <v>1</v>
      </c>
      <c r="I24" t="b">
        <f>NOT(ISERROR(MATCH($A24,Paramètre!$A$5:$A$20,0)))</f>
        <v>0</v>
      </c>
      <c r="J24" t="b">
        <f t="shared" si="3"/>
        <v>1</v>
      </c>
    </row>
    <row r="25" spans="1:10" ht="12.75" customHeight="1" x14ac:dyDescent="0.25">
      <c r="A25" s="36">
        <f t="shared" si="0"/>
        <v>44060</v>
      </c>
      <c r="B25" s="30"/>
      <c r="C25" s="30"/>
      <c r="D25" s="7"/>
      <c r="E25" s="4" t="str">
        <f>IF(I25,VLOOKUP(A25,Paramètre!$A$5:$B$20,2),"")</f>
        <v/>
      </c>
      <c r="G25" t="b">
        <f t="shared" si="1"/>
        <v>1</v>
      </c>
      <c r="H25" t="b">
        <f t="shared" si="2"/>
        <v>0</v>
      </c>
      <c r="I25" t="b">
        <f>NOT(ISERROR(MATCH($A25,Paramètre!$A$5:$A$20,0)))</f>
        <v>0</v>
      </c>
      <c r="J25" t="b">
        <f t="shared" si="3"/>
        <v>1</v>
      </c>
    </row>
    <row r="26" spans="1:10" ht="12.75" customHeight="1" x14ac:dyDescent="0.25">
      <c r="A26" s="36">
        <f t="shared" si="0"/>
        <v>44061</v>
      </c>
      <c r="B26" s="30"/>
      <c r="C26" s="30"/>
      <c r="D26" s="7"/>
      <c r="E26" s="4" t="str">
        <f>IF(I26,VLOOKUP(A26,Paramètre!$A$5:$B$20,2),"")</f>
        <v/>
      </c>
      <c r="G26" t="b">
        <f t="shared" si="1"/>
        <v>1</v>
      </c>
      <c r="H26" t="b">
        <f t="shared" si="2"/>
        <v>0</v>
      </c>
      <c r="I26" t="b">
        <f>NOT(ISERROR(MATCH($A26,Paramètre!$A$5:$A$20,0)))</f>
        <v>0</v>
      </c>
      <c r="J26" t="b">
        <f t="shared" si="3"/>
        <v>1</v>
      </c>
    </row>
    <row r="27" spans="1:10" ht="12.75" customHeight="1" x14ac:dyDescent="0.25">
      <c r="A27" s="36">
        <f t="shared" si="0"/>
        <v>44062</v>
      </c>
      <c r="B27" s="30"/>
      <c r="C27" s="30"/>
      <c r="D27" s="7"/>
      <c r="E27" s="4" t="str">
        <f>IF(I27,VLOOKUP(A27,Paramètre!$A$5:$B$20,2),"")</f>
        <v/>
      </c>
      <c r="G27" t="b">
        <f t="shared" si="1"/>
        <v>1</v>
      </c>
      <c r="H27" t="b">
        <f t="shared" si="2"/>
        <v>0</v>
      </c>
      <c r="I27" t="b">
        <f>NOT(ISERROR(MATCH($A27,Paramètre!$A$5:$A$20,0)))</f>
        <v>0</v>
      </c>
      <c r="J27" t="b">
        <f t="shared" si="3"/>
        <v>1</v>
      </c>
    </row>
    <row r="28" spans="1:10" ht="12.75" customHeight="1" x14ac:dyDescent="0.25">
      <c r="A28" s="36">
        <f t="shared" si="0"/>
        <v>44063</v>
      </c>
      <c r="B28" s="30"/>
      <c r="C28" s="30"/>
      <c r="D28" s="7"/>
      <c r="E28" s="4" t="str">
        <f>IF(I28,VLOOKUP(A28,Paramètre!$A$5:$B$20,2),"")</f>
        <v/>
      </c>
      <c r="G28" t="b">
        <f t="shared" si="1"/>
        <v>1</v>
      </c>
      <c r="H28" t="b">
        <f t="shared" si="2"/>
        <v>0</v>
      </c>
      <c r="I28" t="b">
        <f>NOT(ISERROR(MATCH($A28,Paramètre!$A$5:$A$20,0)))</f>
        <v>0</v>
      </c>
      <c r="J28" t="b">
        <f t="shared" si="3"/>
        <v>1</v>
      </c>
    </row>
    <row r="29" spans="1:10" ht="12.75" customHeight="1" x14ac:dyDescent="0.25">
      <c r="A29" s="36">
        <f t="shared" si="0"/>
        <v>44064</v>
      </c>
      <c r="B29" s="30"/>
      <c r="C29" s="30"/>
      <c r="D29" s="7"/>
      <c r="E29" s="4" t="str">
        <f>IF(I29,VLOOKUP(A29,Paramètre!$A$5:$B$20,2),"")</f>
        <v/>
      </c>
      <c r="G29" t="b">
        <f t="shared" si="1"/>
        <v>1</v>
      </c>
      <c r="H29" t="b">
        <f t="shared" si="2"/>
        <v>0</v>
      </c>
      <c r="I29" t="b">
        <f>NOT(ISERROR(MATCH($A29,Paramètre!$A$5:$A$20,0)))</f>
        <v>0</v>
      </c>
      <c r="J29" t="b">
        <f t="shared" si="3"/>
        <v>1</v>
      </c>
    </row>
    <row r="30" spans="1:10" ht="12.75" customHeight="1" x14ac:dyDescent="0.25">
      <c r="A30" s="36">
        <f t="shared" si="0"/>
        <v>44065</v>
      </c>
      <c r="B30" s="30"/>
      <c r="C30" s="30"/>
      <c r="D30" s="7"/>
      <c r="E30" s="4" t="str">
        <f>IF(I30,VLOOKUP(A30,Paramètre!$A$5:$B$20,2),"")</f>
        <v/>
      </c>
      <c r="G30" t="b">
        <f t="shared" si="1"/>
        <v>0</v>
      </c>
      <c r="H30" t="b">
        <f t="shared" si="2"/>
        <v>1</v>
      </c>
      <c r="I30" t="b">
        <f>NOT(ISERROR(MATCH($A30,Paramètre!$A$5:$A$20,0)))</f>
        <v>0</v>
      </c>
      <c r="J30" t="b">
        <f t="shared" si="3"/>
        <v>1</v>
      </c>
    </row>
    <row r="31" spans="1:10" ht="12.75" customHeight="1" x14ac:dyDescent="0.25">
      <c r="A31" s="36">
        <f t="shared" si="0"/>
        <v>44066</v>
      </c>
      <c r="B31" s="30"/>
      <c r="C31" s="30"/>
      <c r="D31" s="7"/>
      <c r="E31" s="4" t="str">
        <f>IF(I31,VLOOKUP(A31,Paramètre!$A$5:$B$20,2),"")</f>
        <v/>
      </c>
      <c r="G31" t="b">
        <f t="shared" si="1"/>
        <v>0</v>
      </c>
      <c r="H31" t="b">
        <f t="shared" si="2"/>
        <v>1</v>
      </c>
      <c r="I31" t="b">
        <f>NOT(ISERROR(MATCH($A31,Paramètre!$A$5:$A$20,0)))</f>
        <v>0</v>
      </c>
      <c r="J31" t="b">
        <f t="shared" si="3"/>
        <v>1</v>
      </c>
    </row>
    <row r="32" spans="1:10" ht="12.75" customHeight="1" x14ac:dyDescent="0.25">
      <c r="A32" s="36">
        <f t="shared" si="0"/>
        <v>44067</v>
      </c>
      <c r="B32" s="30"/>
      <c r="C32" s="30"/>
      <c r="D32" s="7"/>
      <c r="E32" s="4" t="str">
        <f>IF(I32,VLOOKUP(A32,Paramètre!$A$5:$B$20,2),"")</f>
        <v/>
      </c>
      <c r="G32" t="b">
        <f t="shared" si="1"/>
        <v>1</v>
      </c>
      <c r="H32" t="b">
        <f t="shared" si="2"/>
        <v>0</v>
      </c>
      <c r="I32" t="b">
        <f>NOT(ISERROR(MATCH($A32,Paramètre!$A$5:$A$20,0)))</f>
        <v>0</v>
      </c>
      <c r="J32" t="b">
        <f t="shared" si="3"/>
        <v>1</v>
      </c>
    </row>
    <row r="33" spans="1:10" ht="12.75" customHeight="1" x14ac:dyDescent="0.25">
      <c r="A33" s="36">
        <f t="shared" si="0"/>
        <v>44068</v>
      </c>
      <c r="B33" s="30"/>
      <c r="C33" s="30"/>
      <c r="D33" s="7"/>
      <c r="E33" s="4" t="str">
        <f>IF(I33,VLOOKUP(A33,Paramètre!$A$5:$B$20,2),"")</f>
        <v/>
      </c>
      <c r="G33" t="b">
        <f t="shared" si="1"/>
        <v>1</v>
      </c>
      <c r="H33" t="b">
        <f t="shared" si="2"/>
        <v>0</v>
      </c>
      <c r="I33" t="b">
        <f>NOT(ISERROR(MATCH($A33,Paramètre!$A$5:$A$20,0)))</f>
        <v>0</v>
      </c>
      <c r="J33" t="b">
        <f t="shared" si="3"/>
        <v>1</v>
      </c>
    </row>
    <row r="34" spans="1:10" ht="12.75" customHeight="1" x14ac:dyDescent="0.25">
      <c r="A34" s="36">
        <f t="shared" si="0"/>
        <v>44069</v>
      </c>
      <c r="B34" s="30"/>
      <c r="C34" s="30"/>
      <c r="D34" s="7"/>
      <c r="E34" s="4" t="str">
        <f>IF(I34,VLOOKUP(A34,Paramètre!$A$5:$B$20,2),"")</f>
        <v/>
      </c>
      <c r="G34" t="b">
        <f t="shared" si="1"/>
        <v>1</v>
      </c>
      <c r="H34" t="b">
        <f t="shared" si="2"/>
        <v>0</v>
      </c>
      <c r="I34" t="b">
        <f>NOT(ISERROR(MATCH($A34,Paramètre!$A$5:$A$20,0)))</f>
        <v>0</v>
      </c>
      <c r="J34" t="b">
        <f t="shared" si="3"/>
        <v>1</v>
      </c>
    </row>
    <row r="35" spans="1:10" ht="12.75" customHeight="1" x14ac:dyDescent="0.25">
      <c r="A35" s="36">
        <f t="shared" si="0"/>
        <v>44070</v>
      </c>
      <c r="B35" s="30"/>
      <c r="C35" s="30"/>
      <c r="D35" s="7"/>
      <c r="E35" s="4" t="str">
        <f>IF(I35,VLOOKUP(A35,Paramètre!$A$5:$B$20,2),"")</f>
        <v/>
      </c>
      <c r="G35" t="b">
        <f t="shared" si="1"/>
        <v>1</v>
      </c>
      <c r="H35" t="b">
        <f t="shared" si="2"/>
        <v>0</v>
      </c>
      <c r="I35" t="b">
        <f>NOT(ISERROR(MATCH($A35,Paramètre!$A$5:$A$20,0)))</f>
        <v>0</v>
      </c>
      <c r="J35" t="b">
        <f t="shared" si="3"/>
        <v>1</v>
      </c>
    </row>
    <row r="36" spans="1:10" ht="12.75" customHeight="1" x14ac:dyDescent="0.25">
      <c r="A36" s="36">
        <f t="shared" si="0"/>
        <v>44071</v>
      </c>
      <c r="B36" s="30"/>
      <c r="C36" s="30"/>
      <c r="D36" s="7"/>
      <c r="E36" s="4" t="str">
        <f>IF(I36,VLOOKUP(A36,Paramètre!$A$5:$B$20,2),"")</f>
        <v/>
      </c>
      <c r="G36" t="b">
        <f t="shared" si="1"/>
        <v>1</v>
      </c>
      <c r="H36" t="b">
        <f t="shared" si="2"/>
        <v>0</v>
      </c>
      <c r="I36" t="b">
        <f>NOT(ISERROR(MATCH($A36,Paramètre!$A$5:$A$20,0)))</f>
        <v>0</v>
      </c>
      <c r="J36" t="b">
        <f t="shared" si="3"/>
        <v>1</v>
      </c>
    </row>
    <row r="37" spans="1:10" ht="12.75" customHeight="1" x14ac:dyDescent="0.25">
      <c r="A37" s="36">
        <f t="shared" si="0"/>
        <v>44072</v>
      </c>
      <c r="B37" s="30"/>
      <c r="C37" s="30"/>
      <c r="D37" s="7"/>
      <c r="E37" s="4" t="str">
        <f>IF(I37,VLOOKUP(A37,Paramètre!$A$5:$B$20,2),"")</f>
        <v/>
      </c>
      <c r="G37" t="b">
        <f t="shared" si="1"/>
        <v>0</v>
      </c>
      <c r="H37" t="b">
        <f t="shared" si="2"/>
        <v>1</v>
      </c>
      <c r="I37" t="b">
        <f>NOT(ISERROR(MATCH($A37,Paramètre!$A$5:$A$20,0)))</f>
        <v>0</v>
      </c>
      <c r="J37" t="b">
        <f t="shared" si="3"/>
        <v>1</v>
      </c>
    </row>
    <row r="38" spans="1:10" ht="12.75" customHeight="1" x14ac:dyDescent="0.25">
      <c r="A38" s="36">
        <f t="shared" si="0"/>
        <v>44073</v>
      </c>
      <c r="B38" s="30"/>
      <c r="C38" s="30"/>
      <c r="D38" s="7"/>
      <c r="E38" s="4" t="str">
        <f>IF(I38,VLOOKUP(A38,Paramètre!$A$5:$B$20,2),"")</f>
        <v/>
      </c>
      <c r="G38" t="b">
        <f t="shared" si="1"/>
        <v>0</v>
      </c>
      <c r="H38" t="b">
        <f t="shared" si="2"/>
        <v>1</v>
      </c>
      <c r="I38" t="b">
        <f>NOT(ISERROR(MATCH($A38,Paramètre!$A$5:$A$20,0)))</f>
        <v>0</v>
      </c>
      <c r="J38" t="b">
        <f t="shared" si="3"/>
        <v>1</v>
      </c>
    </row>
    <row r="39" spans="1:10" ht="12.75" customHeight="1" x14ac:dyDescent="0.25">
      <c r="A39" s="36">
        <f t="shared" si="0"/>
        <v>44074</v>
      </c>
      <c r="B39" s="30"/>
      <c r="C39" s="30"/>
      <c r="D39" s="7"/>
      <c r="E39" s="4" t="str">
        <f>IF(I39,VLOOKUP(A39,Paramètre!$A$5:$B$20,2),"")</f>
        <v/>
      </c>
      <c r="G39" t="b">
        <f t="shared" si="1"/>
        <v>1</v>
      </c>
      <c r="H39" t="b">
        <f t="shared" si="2"/>
        <v>0</v>
      </c>
      <c r="I39" t="b">
        <f>NOT(ISERROR(MATCH($A39,Paramètre!$A$5:$A$20,0)))</f>
        <v>0</v>
      </c>
      <c r="J39" t="b">
        <f t="shared" si="3"/>
        <v>1</v>
      </c>
    </row>
    <row r="40" spans="1:10" ht="12.75" customHeight="1" x14ac:dyDescent="0.25">
      <c r="A40" s="52"/>
      <c r="B40" s="9"/>
      <c r="C40" s="9"/>
      <c r="D40" s="10"/>
      <c r="E40" s="10"/>
    </row>
    <row r="41" spans="1:10" x14ac:dyDescent="0.25">
      <c r="A41" s="11" t="s">
        <v>7</v>
      </c>
      <c r="B41" s="12"/>
      <c r="C41" s="49" t="str">
        <f>CONCATENATE(SUM(B9:B39),"/",COUNTIF(G9:G39,TRUE))</f>
        <v>0/21</v>
      </c>
      <c r="D41" s="50" t="str">
        <f>IF(SUM(C9:C39)=0,"",CONCATENATE(" et ",SUM(C9:C39)," heures supplémentaires "))</f>
        <v/>
      </c>
      <c r="E41" s="13"/>
    </row>
    <row r="42" spans="1:10" ht="12.75" customHeight="1" x14ac:dyDescent="0.25">
      <c r="A42" s="14"/>
      <c r="B42" s="15"/>
      <c r="C42" s="16"/>
      <c r="D42" s="14"/>
      <c r="E42" s="14"/>
    </row>
    <row r="43" spans="1:10" ht="12.75" customHeight="1" x14ac:dyDescent="0.25">
      <c r="A43" s="17" t="s">
        <v>8</v>
      </c>
      <c r="B43" s="18"/>
      <c r="C43" s="19"/>
      <c r="D43" s="17" t="s">
        <v>8</v>
      </c>
      <c r="E43" s="19"/>
    </row>
    <row r="44" spans="1:10" ht="12.75" customHeight="1" x14ac:dyDescent="0.25">
      <c r="A44" s="20" t="s">
        <v>9</v>
      </c>
      <c r="B44" s="21"/>
      <c r="C44" s="22"/>
      <c r="D44" s="20" t="s">
        <v>10</v>
      </c>
      <c r="E44" s="22"/>
    </row>
    <row r="45" spans="1:10" ht="12.75" customHeight="1" x14ac:dyDescent="0.25">
      <c r="A45" s="23"/>
      <c r="B45" s="24"/>
      <c r="C45" s="25"/>
      <c r="D45" s="23"/>
      <c r="E45" s="25"/>
    </row>
    <row r="46" spans="1:10" ht="12.75" customHeight="1" x14ac:dyDescent="0.25">
      <c r="A46" s="23"/>
      <c r="B46" s="24"/>
      <c r="C46" s="25"/>
      <c r="D46" s="23"/>
      <c r="E46" s="25"/>
    </row>
    <row r="47" spans="1:10" ht="12.75" customHeight="1" x14ac:dyDescent="0.25">
      <c r="A47" s="26"/>
      <c r="B47" s="27"/>
      <c r="C47" s="28"/>
      <c r="D47" s="26"/>
      <c r="E47" s="28"/>
    </row>
    <row r="48" spans="1:10" s="29" customFormat="1" x14ac:dyDescent="0.25">
      <c r="A48" s="15"/>
      <c r="B48" s="24"/>
      <c r="C48" s="24"/>
      <c r="D48" s="15"/>
      <c r="E48" s="24"/>
    </row>
    <row r="49" spans="1:5" s="29" customFormat="1" x14ac:dyDescent="0.25">
      <c r="A49" s="15"/>
      <c r="B49" s="24"/>
      <c r="C49" s="24"/>
      <c r="D49" s="15"/>
      <c r="E49" s="24"/>
    </row>
    <row r="50" spans="1:5" s="29" customFormat="1" x14ac:dyDescent="0.25">
      <c r="A50" s="15"/>
      <c r="B50" s="24"/>
      <c r="C50" s="24"/>
      <c r="D50" s="15"/>
      <c r="E50" s="24"/>
    </row>
    <row r="51" spans="1:5" x14ac:dyDescent="0.25">
      <c r="A51" s="1"/>
      <c r="B51" s="1"/>
      <c r="C51" s="1"/>
      <c r="D51" s="1"/>
      <c r="E51" s="1"/>
    </row>
  </sheetData>
  <mergeCells count="9">
    <mergeCell ref="A6:B6"/>
    <mergeCell ref="C6:E6"/>
    <mergeCell ref="A1:E1"/>
    <mergeCell ref="A3:B3"/>
    <mergeCell ref="C3:E3"/>
    <mergeCell ref="A4:B4"/>
    <mergeCell ref="C4:E4"/>
    <mergeCell ref="A5:B5"/>
    <mergeCell ref="C5:E5"/>
  </mergeCells>
  <conditionalFormatting sqref="A9:E24 A25:B39 D25:E39">
    <cfRule type="expression" dxfId="18" priority="6">
      <formula>NOT($G9)</formula>
    </cfRule>
  </conditionalFormatting>
  <conditionalFormatting sqref="A37:B39 D37:E39">
    <cfRule type="expression" dxfId="17" priority="5" stopIfTrue="1">
      <formula>NOT($J37)</formula>
    </cfRule>
  </conditionalFormatting>
  <conditionalFormatting sqref="C25:C39">
    <cfRule type="expression" dxfId="16" priority="2">
      <formula>NOT($G25)</formula>
    </cfRule>
  </conditionalFormatting>
  <conditionalFormatting sqref="C37:C39">
    <cfRule type="expression" dxfId="15" priority="1" stopIfTrue="1">
      <formula>NOT($J37)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1"/>
  <sheetViews>
    <sheetView topLeftCell="A30" workbookViewId="0">
      <selection activeCell="A41" sqref="A41:XFD41"/>
    </sheetView>
  </sheetViews>
  <sheetFormatPr baseColWidth="10" defaultRowHeight="15" x14ac:dyDescent="0.25"/>
  <cols>
    <col min="1" max="1" width="13.140625" customWidth="1"/>
    <col min="4" max="4" width="17" customWidth="1"/>
    <col min="5" max="5" width="19.28515625" customWidth="1"/>
    <col min="6" max="6" width="13.140625" customWidth="1"/>
    <col min="7" max="10" width="13.140625" hidden="1" customWidth="1"/>
    <col min="11" max="11" width="13.140625" customWidth="1"/>
    <col min="12" max="12" width="11.42578125" customWidth="1"/>
  </cols>
  <sheetData>
    <row r="1" spans="1:10" ht="15.75" x14ac:dyDescent="0.25">
      <c r="A1" s="55" t="str">
        <f>Août!A1</f>
        <v xml:space="preserve">Compte Rendu d'Activité </v>
      </c>
      <c r="B1" s="55"/>
      <c r="C1" s="55"/>
      <c r="D1" s="55"/>
      <c r="E1" s="55"/>
    </row>
    <row r="2" spans="1:10" x14ac:dyDescent="0.25">
      <c r="A2" s="43">
        <f>Paramètre!$B$1</f>
        <v>2020</v>
      </c>
      <c r="B2" s="43">
        <v>9</v>
      </c>
      <c r="C2" s="1"/>
      <c r="D2" s="1"/>
      <c r="E2" s="1"/>
    </row>
    <row r="3" spans="1:10" ht="12.75" customHeight="1" x14ac:dyDescent="0.25">
      <c r="A3" s="56" t="s">
        <v>0</v>
      </c>
      <c r="B3" s="56"/>
      <c r="C3" s="60">
        <f>Août!C3</f>
        <v>0</v>
      </c>
      <c r="D3" s="61"/>
      <c r="E3" s="62"/>
    </row>
    <row r="4" spans="1:10" ht="12.75" customHeight="1" x14ac:dyDescent="0.25">
      <c r="A4" s="56" t="s">
        <v>1</v>
      </c>
      <c r="B4" s="56"/>
      <c r="C4" s="60">
        <f>Août!C4</f>
        <v>0</v>
      </c>
      <c r="D4" s="61"/>
      <c r="E4" s="62"/>
    </row>
    <row r="5" spans="1:10" ht="12.75" customHeight="1" x14ac:dyDescent="0.25">
      <c r="A5" s="56" t="s">
        <v>2</v>
      </c>
      <c r="B5" s="56"/>
      <c r="C5" s="60">
        <f>Août!C5</f>
        <v>0</v>
      </c>
      <c r="D5" s="61"/>
      <c r="E5" s="62"/>
    </row>
    <row r="6" spans="1:10" ht="12.75" customHeight="1" x14ac:dyDescent="0.25">
      <c r="A6" s="56" t="s">
        <v>3</v>
      </c>
      <c r="B6" s="56"/>
      <c r="C6" s="57">
        <f>DATE($A$2,$B$2,1)</f>
        <v>44075</v>
      </c>
      <c r="D6" s="58"/>
      <c r="E6" s="59"/>
    </row>
    <row r="7" spans="1:10" ht="12.75" customHeight="1" x14ac:dyDescent="0.25">
      <c r="A7" s="39"/>
      <c r="B7" s="39"/>
      <c r="C7" s="40"/>
      <c r="D7" s="41"/>
      <c r="E7" s="42"/>
    </row>
    <row r="8" spans="1:10" ht="22.5" customHeight="1" x14ac:dyDescent="0.25">
      <c r="A8" s="2" t="s">
        <v>4</v>
      </c>
      <c r="B8" s="2" t="s">
        <v>5</v>
      </c>
      <c r="C8" s="3" t="s">
        <v>29</v>
      </c>
      <c r="D8" s="3" t="s">
        <v>11</v>
      </c>
      <c r="E8" s="2" t="s">
        <v>6</v>
      </c>
      <c r="G8" t="s">
        <v>27</v>
      </c>
      <c r="H8" t="s">
        <v>30</v>
      </c>
      <c r="I8" t="s">
        <v>31</v>
      </c>
      <c r="J8" t="s">
        <v>26</v>
      </c>
    </row>
    <row r="9" spans="1:10" ht="12.75" customHeight="1" x14ac:dyDescent="0.25">
      <c r="A9" s="36">
        <f>DATE($A$2,$B$2,ROW()-8)</f>
        <v>44075</v>
      </c>
      <c r="B9" s="30"/>
      <c r="C9" s="30"/>
      <c r="D9" s="31"/>
      <c r="E9" s="4" t="str">
        <f>IF(I9,VLOOKUP(A9,Paramètre!$A$5:$B$20,2),"")</f>
        <v/>
      </c>
      <c r="G9" t="b">
        <f>AND(NOT(OR(H9,I9)),J9)</f>
        <v>1</v>
      </c>
      <c r="H9" t="b">
        <f>AND(WEEKDAY($A9,2)&gt;5,ISERROR(MATCH($A9,Paramètre!$C$5:$C$36,0)))</f>
        <v>0</v>
      </c>
      <c r="I9" t="b">
        <f>NOT(ISERROR(MATCH($A9,Paramètre!$A$5:$A$20,0)))</f>
        <v>0</v>
      </c>
      <c r="J9" t="b">
        <f>(MONTH(A9)=MONTH($C$6))</f>
        <v>1</v>
      </c>
    </row>
    <row r="10" spans="1:10" ht="12.75" customHeight="1" x14ac:dyDescent="0.25">
      <c r="A10" s="36">
        <f t="shared" ref="A10:A39" si="0">DATE($A$2,$B$2,ROW()-8)</f>
        <v>44076</v>
      </c>
      <c r="B10" s="30"/>
      <c r="C10" s="30"/>
      <c r="D10" s="5"/>
      <c r="E10" s="4" t="str">
        <f>IF(I10,VLOOKUP(A10,Paramètre!$A$5:$B$20,2),"")</f>
        <v/>
      </c>
      <c r="G10" t="b">
        <f t="shared" ref="G10:G39" si="1">AND(NOT(OR(H10,I10)),J10)</f>
        <v>1</v>
      </c>
      <c r="H10" t="b">
        <f>AND(WEEKDAY($A10,2)&gt;5,ISERROR(MATCH($A10,Paramètre!$C$5:$C$36,0)))</f>
        <v>0</v>
      </c>
      <c r="I10" t="b">
        <f>NOT(ISERROR(MATCH($A10,Paramètre!$A$5:$A$20,0)))</f>
        <v>0</v>
      </c>
      <c r="J10" t="b">
        <f t="shared" ref="J10:J39" si="2">(MONTH(A10)=MONTH($C$6))</f>
        <v>1</v>
      </c>
    </row>
    <row r="11" spans="1:10" ht="12.75" customHeight="1" x14ac:dyDescent="0.25">
      <c r="A11" s="36">
        <f t="shared" si="0"/>
        <v>44077</v>
      </c>
      <c r="B11" s="30"/>
      <c r="C11" s="30"/>
      <c r="D11" s="5"/>
      <c r="E11" s="4" t="str">
        <f>IF(I11,VLOOKUP(A11,Paramètre!$A$5:$B$20,2),"")</f>
        <v/>
      </c>
      <c r="G11" t="b">
        <f t="shared" si="1"/>
        <v>1</v>
      </c>
      <c r="H11" t="b">
        <f>AND(WEEKDAY($A11,2)&gt;5,ISERROR(MATCH($A11,Paramètre!$C$5:$C$36,0)))</f>
        <v>0</v>
      </c>
      <c r="I11" t="b">
        <f>NOT(ISERROR(MATCH($A11,Paramètre!$A$5:$A$20,0)))</f>
        <v>0</v>
      </c>
      <c r="J11" t="b">
        <f t="shared" si="2"/>
        <v>1</v>
      </c>
    </row>
    <row r="12" spans="1:10" ht="12.75" customHeight="1" x14ac:dyDescent="0.25">
      <c r="A12" s="36">
        <f t="shared" si="0"/>
        <v>44078</v>
      </c>
      <c r="B12" s="30"/>
      <c r="C12" s="30"/>
      <c r="D12" s="7"/>
      <c r="E12" s="4" t="str">
        <f>IF(I12,VLOOKUP(A12,Paramètre!$A$5:$B$20,2),"")</f>
        <v/>
      </c>
      <c r="G12" t="b">
        <f t="shared" si="1"/>
        <v>1</v>
      </c>
      <c r="H12" t="b">
        <f>AND(WEEKDAY($A12,2)&gt;5,ISERROR(MATCH($A12,Paramètre!$C$5:$C$36,0)))</f>
        <v>0</v>
      </c>
      <c r="I12" t="b">
        <f>NOT(ISERROR(MATCH($A12,Paramètre!$A$5:$A$20,0)))</f>
        <v>0</v>
      </c>
      <c r="J12" t="b">
        <f t="shared" si="2"/>
        <v>1</v>
      </c>
    </row>
    <row r="13" spans="1:10" ht="12.75" customHeight="1" x14ac:dyDescent="0.25">
      <c r="A13" s="36">
        <f t="shared" si="0"/>
        <v>44079</v>
      </c>
      <c r="B13" s="30"/>
      <c r="C13" s="30"/>
      <c r="D13" s="7"/>
      <c r="E13" s="4" t="str">
        <f>IF(I13,VLOOKUP(A13,Paramètre!$A$5:$B$20,2),"")</f>
        <v/>
      </c>
      <c r="G13" t="b">
        <f t="shared" si="1"/>
        <v>0</v>
      </c>
      <c r="H13" t="b">
        <f>AND(WEEKDAY($A13,2)&gt;5,ISERROR(MATCH($A13,Paramètre!$C$5:$C$36,0)))</f>
        <v>1</v>
      </c>
      <c r="I13" t="b">
        <f>NOT(ISERROR(MATCH($A13,Paramètre!$A$5:$A$20,0)))</f>
        <v>0</v>
      </c>
      <c r="J13" t="b">
        <f t="shared" si="2"/>
        <v>1</v>
      </c>
    </row>
    <row r="14" spans="1:10" ht="12.75" customHeight="1" x14ac:dyDescent="0.25">
      <c r="A14" s="36">
        <f t="shared" si="0"/>
        <v>44080</v>
      </c>
      <c r="B14" s="30"/>
      <c r="C14" s="30"/>
      <c r="D14" s="7"/>
      <c r="E14" s="4" t="str">
        <f>IF(I14,VLOOKUP(A14,Paramètre!$A$5:$B$20,2),"")</f>
        <v/>
      </c>
      <c r="G14" t="b">
        <f t="shared" si="1"/>
        <v>0</v>
      </c>
      <c r="H14" t="b">
        <f>AND(WEEKDAY($A14,2)&gt;5,ISERROR(MATCH($A14,Paramètre!$C$5:$C$36,0)))</f>
        <v>1</v>
      </c>
      <c r="I14" t="b">
        <f>NOT(ISERROR(MATCH($A14,Paramètre!$A$5:$A$20,0)))</f>
        <v>0</v>
      </c>
      <c r="J14" t="b">
        <f t="shared" si="2"/>
        <v>1</v>
      </c>
    </row>
    <row r="15" spans="1:10" ht="12.75" customHeight="1" x14ac:dyDescent="0.25">
      <c r="A15" s="36">
        <f t="shared" si="0"/>
        <v>44081</v>
      </c>
      <c r="B15" s="30"/>
      <c r="C15" s="30"/>
      <c r="D15" s="7"/>
      <c r="E15" s="4" t="str">
        <f>IF(I15,VLOOKUP(A15,Paramètre!$A$5:$B$20,2),"")</f>
        <v/>
      </c>
      <c r="G15" t="b">
        <f t="shared" si="1"/>
        <v>1</v>
      </c>
      <c r="H15" t="b">
        <f>AND(WEEKDAY($A15,2)&gt;5,ISERROR(MATCH($A15,Paramètre!$C$5:$C$36,0)))</f>
        <v>0</v>
      </c>
      <c r="I15" t="b">
        <f>NOT(ISERROR(MATCH($A15,Paramètre!$A$5:$A$20,0)))</f>
        <v>0</v>
      </c>
      <c r="J15" t="b">
        <f t="shared" si="2"/>
        <v>1</v>
      </c>
    </row>
    <row r="16" spans="1:10" ht="12.75" customHeight="1" x14ac:dyDescent="0.25">
      <c r="A16" s="36">
        <f t="shared" si="0"/>
        <v>44082</v>
      </c>
      <c r="B16" s="30"/>
      <c r="C16" s="30"/>
      <c r="D16" s="7"/>
      <c r="E16" s="4" t="str">
        <f>IF(I16,VLOOKUP(A16,Paramètre!$A$5:$B$20,2),"")</f>
        <v/>
      </c>
      <c r="G16" t="b">
        <f t="shared" si="1"/>
        <v>1</v>
      </c>
      <c r="H16" t="b">
        <f>AND(WEEKDAY($A16,2)&gt;5,ISERROR(MATCH($A16,Paramètre!$C$5:$C$36,0)))</f>
        <v>0</v>
      </c>
      <c r="I16" t="b">
        <f>NOT(ISERROR(MATCH($A16,Paramètre!$A$5:$A$20,0)))</f>
        <v>0</v>
      </c>
      <c r="J16" t="b">
        <f t="shared" si="2"/>
        <v>1</v>
      </c>
    </row>
    <row r="17" spans="1:10" ht="12.75" customHeight="1" x14ac:dyDescent="0.25">
      <c r="A17" s="36">
        <f t="shared" si="0"/>
        <v>44083</v>
      </c>
      <c r="B17" s="30"/>
      <c r="C17" s="30"/>
      <c r="D17" s="7"/>
      <c r="E17" s="4" t="str">
        <f>IF(I17,VLOOKUP(A17,Paramètre!$A$5:$B$20,2),"")</f>
        <v/>
      </c>
      <c r="G17" t="b">
        <f t="shared" si="1"/>
        <v>1</v>
      </c>
      <c r="H17" t="b">
        <f>AND(WEEKDAY($A17,2)&gt;5,ISERROR(MATCH($A17,Paramètre!$C$5:$C$36,0)))</f>
        <v>0</v>
      </c>
      <c r="I17" t="b">
        <f>NOT(ISERROR(MATCH($A17,Paramètre!$A$5:$A$20,0)))</f>
        <v>0</v>
      </c>
      <c r="J17" t="b">
        <f t="shared" si="2"/>
        <v>1</v>
      </c>
    </row>
    <row r="18" spans="1:10" ht="12.75" customHeight="1" x14ac:dyDescent="0.25">
      <c r="A18" s="36">
        <f t="shared" si="0"/>
        <v>44084</v>
      </c>
      <c r="B18" s="30"/>
      <c r="C18" s="30"/>
      <c r="D18" s="7"/>
      <c r="E18" s="4" t="str">
        <f>IF(I18,VLOOKUP(A18,Paramètre!$A$5:$B$20,2),"")</f>
        <v/>
      </c>
      <c r="G18" t="b">
        <f t="shared" si="1"/>
        <v>1</v>
      </c>
      <c r="H18" t="b">
        <f>AND(WEEKDAY($A18,2)&gt;5,ISERROR(MATCH($A18,Paramètre!$C$5:$C$36,0)))</f>
        <v>0</v>
      </c>
      <c r="I18" t="b">
        <f>NOT(ISERROR(MATCH($A18,Paramètre!$A$5:$A$20,0)))</f>
        <v>0</v>
      </c>
      <c r="J18" t="b">
        <f t="shared" si="2"/>
        <v>1</v>
      </c>
    </row>
    <row r="19" spans="1:10" ht="12.75" customHeight="1" x14ac:dyDescent="0.25">
      <c r="A19" s="36">
        <f t="shared" si="0"/>
        <v>44085</v>
      </c>
      <c r="B19" s="30"/>
      <c r="C19" s="30"/>
      <c r="D19" s="7"/>
      <c r="E19" s="4" t="str">
        <f>IF(I19,VLOOKUP(A19,Paramètre!$A$5:$B$20,2),"")</f>
        <v/>
      </c>
      <c r="G19" t="b">
        <f t="shared" si="1"/>
        <v>1</v>
      </c>
      <c r="H19" t="b">
        <f>AND(WEEKDAY($A19,2)&gt;5,ISERROR(MATCH($A19,Paramètre!$C$5:$C$36,0)))</f>
        <v>0</v>
      </c>
      <c r="I19" t="b">
        <f>NOT(ISERROR(MATCH($A19,Paramètre!$A$5:$A$20,0)))</f>
        <v>0</v>
      </c>
      <c r="J19" t="b">
        <f t="shared" si="2"/>
        <v>1</v>
      </c>
    </row>
    <row r="20" spans="1:10" ht="12.75" customHeight="1" x14ac:dyDescent="0.25">
      <c r="A20" s="36">
        <f t="shared" si="0"/>
        <v>44086</v>
      </c>
      <c r="B20" s="30"/>
      <c r="C20" s="30"/>
      <c r="D20" s="7"/>
      <c r="E20" s="4" t="str">
        <f>IF(I20,VLOOKUP(A20,Paramètre!$A$5:$B$20,2),"")</f>
        <v/>
      </c>
      <c r="G20" t="b">
        <f t="shared" si="1"/>
        <v>0</v>
      </c>
      <c r="H20" t="b">
        <f>AND(WEEKDAY($A20,2)&gt;5,ISERROR(MATCH($A20,Paramètre!$C$5:$C$36,0)))</f>
        <v>1</v>
      </c>
      <c r="I20" t="b">
        <f>NOT(ISERROR(MATCH($A20,Paramètre!$A$5:$A$20,0)))</f>
        <v>0</v>
      </c>
      <c r="J20" t="b">
        <f t="shared" si="2"/>
        <v>1</v>
      </c>
    </row>
    <row r="21" spans="1:10" ht="12.75" customHeight="1" x14ac:dyDescent="0.25">
      <c r="A21" s="36">
        <f t="shared" si="0"/>
        <v>44087</v>
      </c>
      <c r="B21" s="30"/>
      <c r="C21" s="30"/>
      <c r="D21" s="7"/>
      <c r="E21" s="4" t="str">
        <f>IF(I21,VLOOKUP(A21,Paramètre!$A$5:$B$20,2),"")</f>
        <v/>
      </c>
      <c r="G21" t="b">
        <f t="shared" si="1"/>
        <v>0</v>
      </c>
      <c r="H21" t="b">
        <f>AND(WEEKDAY($A21,2)&gt;5,ISERROR(MATCH($A21,Paramètre!$C$5:$C$36,0)))</f>
        <v>1</v>
      </c>
      <c r="I21" t="b">
        <f>NOT(ISERROR(MATCH($A21,Paramètre!$A$5:$A$20,0)))</f>
        <v>0</v>
      </c>
      <c r="J21" t="b">
        <f t="shared" si="2"/>
        <v>1</v>
      </c>
    </row>
    <row r="22" spans="1:10" ht="12.75" customHeight="1" x14ac:dyDescent="0.25">
      <c r="A22" s="36">
        <f t="shared" si="0"/>
        <v>44088</v>
      </c>
      <c r="B22" s="30"/>
      <c r="C22" s="30"/>
      <c r="D22" s="7"/>
      <c r="E22" s="4" t="str">
        <f>IF(I22,VLOOKUP(A22,Paramètre!$A$5:$B$20,2),"")</f>
        <v/>
      </c>
      <c r="G22" t="b">
        <f t="shared" si="1"/>
        <v>1</v>
      </c>
      <c r="H22" t="b">
        <f>AND(WEEKDAY($A22,2)&gt;5,ISERROR(MATCH($A22,Paramètre!$C$5:$C$36,0)))</f>
        <v>0</v>
      </c>
      <c r="I22" t="b">
        <f>NOT(ISERROR(MATCH($A22,Paramètre!$A$5:$A$20,0)))</f>
        <v>0</v>
      </c>
      <c r="J22" t="b">
        <f t="shared" si="2"/>
        <v>1</v>
      </c>
    </row>
    <row r="23" spans="1:10" ht="12.75" customHeight="1" x14ac:dyDescent="0.25">
      <c r="A23" s="36">
        <f t="shared" si="0"/>
        <v>44089</v>
      </c>
      <c r="B23" s="30"/>
      <c r="C23" s="30"/>
      <c r="D23" s="7"/>
      <c r="E23" s="4" t="str">
        <f>IF(I23,VLOOKUP(A23,Paramètre!$A$5:$B$20,2),"")</f>
        <v/>
      </c>
      <c r="G23" t="b">
        <f t="shared" si="1"/>
        <v>1</v>
      </c>
      <c r="H23" t="b">
        <f>AND(WEEKDAY($A23,2)&gt;5,ISERROR(MATCH($A23,Paramètre!$C$5:$C$36,0)))</f>
        <v>0</v>
      </c>
      <c r="I23" t="b">
        <f>NOT(ISERROR(MATCH($A23,Paramètre!$A$5:$A$20,0)))</f>
        <v>0</v>
      </c>
      <c r="J23" t="b">
        <f t="shared" si="2"/>
        <v>1</v>
      </c>
    </row>
    <row r="24" spans="1:10" ht="12.75" customHeight="1" x14ac:dyDescent="0.25">
      <c r="A24" s="36">
        <f t="shared" si="0"/>
        <v>44090</v>
      </c>
      <c r="B24" s="30"/>
      <c r="C24" s="30"/>
      <c r="D24" s="7"/>
      <c r="E24" s="4" t="str">
        <f>IF(I24,VLOOKUP(A24,Paramètre!$A$5:$B$20,2),"")</f>
        <v/>
      </c>
      <c r="G24" t="b">
        <f t="shared" si="1"/>
        <v>1</v>
      </c>
      <c r="H24" t="b">
        <f>AND(WEEKDAY($A24,2)&gt;5,ISERROR(MATCH($A24,Paramètre!$C$5:$C$36,0)))</f>
        <v>0</v>
      </c>
      <c r="I24" t="b">
        <f>NOT(ISERROR(MATCH($A24,Paramètre!$A$5:$A$20,0)))</f>
        <v>0</v>
      </c>
      <c r="J24" t="b">
        <f t="shared" si="2"/>
        <v>1</v>
      </c>
    </row>
    <row r="25" spans="1:10" ht="12.75" customHeight="1" x14ac:dyDescent="0.25">
      <c r="A25" s="36">
        <f t="shared" si="0"/>
        <v>44091</v>
      </c>
      <c r="B25" s="30"/>
      <c r="C25" s="30"/>
      <c r="D25" s="7"/>
      <c r="E25" s="4" t="str">
        <f>IF(I25,VLOOKUP(A25,Paramètre!$A$5:$B$20,2),"")</f>
        <v/>
      </c>
      <c r="G25" t="b">
        <f t="shared" si="1"/>
        <v>1</v>
      </c>
      <c r="H25" t="b">
        <f>AND(WEEKDAY($A25,2)&gt;5,ISERROR(MATCH($A25,Paramètre!$C$5:$C$36,0)))</f>
        <v>0</v>
      </c>
      <c r="I25" t="b">
        <f>NOT(ISERROR(MATCH($A25,Paramètre!$A$5:$A$20,0)))</f>
        <v>0</v>
      </c>
      <c r="J25" t="b">
        <f t="shared" si="2"/>
        <v>1</v>
      </c>
    </row>
    <row r="26" spans="1:10" ht="12.75" customHeight="1" x14ac:dyDescent="0.25">
      <c r="A26" s="36">
        <f t="shared" si="0"/>
        <v>44092</v>
      </c>
      <c r="B26" s="30"/>
      <c r="C26" s="30"/>
      <c r="D26" s="7"/>
      <c r="E26" s="4" t="str">
        <f>IF(I26,VLOOKUP(A26,Paramètre!$A$5:$B$20,2),"")</f>
        <v/>
      </c>
      <c r="G26" t="b">
        <f t="shared" si="1"/>
        <v>1</v>
      </c>
      <c r="H26" t="b">
        <f>AND(WEEKDAY($A26,2)&gt;5,ISERROR(MATCH($A26,Paramètre!$C$5:$C$36,0)))</f>
        <v>0</v>
      </c>
      <c r="I26" t="b">
        <f>NOT(ISERROR(MATCH($A26,Paramètre!$A$5:$A$20,0)))</f>
        <v>0</v>
      </c>
      <c r="J26" t="b">
        <f t="shared" si="2"/>
        <v>1</v>
      </c>
    </row>
    <row r="27" spans="1:10" ht="12.75" customHeight="1" x14ac:dyDescent="0.25">
      <c r="A27" s="36">
        <f t="shared" si="0"/>
        <v>44093</v>
      </c>
      <c r="B27" s="30"/>
      <c r="C27" s="30"/>
      <c r="D27" s="7"/>
      <c r="E27" s="4" t="str">
        <f>IF(I27,VLOOKUP(A27,Paramètre!$A$5:$B$20,2),"")</f>
        <v/>
      </c>
      <c r="G27" t="b">
        <f t="shared" si="1"/>
        <v>0</v>
      </c>
      <c r="H27" t="b">
        <f>AND(WEEKDAY($A27,2)&gt;5,ISERROR(MATCH($A27,Paramètre!$C$5:$C$36,0)))</f>
        <v>1</v>
      </c>
      <c r="I27" t="b">
        <f>NOT(ISERROR(MATCH($A27,Paramètre!$A$5:$A$20,0)))</f>
        <v>0</v>
      </c>
      <c r="J27" t="b">
        <f t="shared" si="2"/>
        <v>1</v>
      </c>
    </row>
    <row r="28" spans="1:10" ht="12.75" customHeight="1" x14ac:dyDescent="0.25">
      <c r="A28" s="36">
        <f t="shared" si="0"/>
        <v>44094</v>
      </c>
      <c r="B28" s="30"/>
      <c r="C28" s="30"/>
      <c r="D28" s="7"/>
      <c r="E28" s="4" t="str">
        <f>IF(I28,VLOOKUP(A28,Paramètre!$A$5:$B$20,2),"")</f>
        <v/>
      </c>
      <c r="G28" t="b">
        <f t="shared" si="1"/>
        <v>0</v>
      </c>
      <c r="H28" t="b">
        <f>AND(WEEKDAY($A28,2)&gt;5,ISERROR(MATCH($A28,Paramètre!$C$5:$C$36,0)))</f>
        <v>1</v>
      </c>
      <c r="I28" t="b">
        <f>NOT(ISERROR(MATCH($A28,Paramètre!$A$5:$A$20,0)))</f>
        <v>0</v>
      </c>
      <c r="J28" t="b">
        <f t="shared" si="2"/>
        <v>1</v>
      </c>
    </row>
    <row r="29" spans="1:10" ht="12.75" customHeight="1" x14ac:dyDescent="0.25">
      <c r="A29" s="36">
        <f t="shared" si="0"/>
        <v>44095</v>
      </c>
      <c r="B29" s="30"/>
      <c r="C29" s="30"/>
      <c r="D29" s="7"/>
      <c r="E29" s="4" t="str">
        <f>IF(I29,VLOOKUP(A29,Paramètre!$A$5:$B$20,2),"")</f>
        <v/>
      </c>
      <c r="G29" t="b">
        <f t="shared" si="1"/>
        <v>1</v>
      </c>
      <c r="H29" t="b">
        <f>AND(WEEKDAY($A29,2)&gt;5,ISERROR(MATCH($A29,Paramètre!$C$5:$C$36,0)))</f>
        <v>0</v>
      </c>
      <c r="I29" t="b">
        <f>NOT(ISERROR(MATCH($A29,Paramètre!$A$5:$A$20,0)))</f>
        <v>0</v>
      </c>
      <c r="J29" t="b">
        <f t="shared" si="2"/>
        <v>1</v>
      </c>
    </row>
    <row r="30" spans="1:10" ht="12.75" customHeight="1" x14ac:dyDescent="0.25">
      <c r="A30" s="36">
        <f t="shared" si="0"/>
        <v>44096</v>
      </c>
      <c r="B30" s="30"/>
      <c r="C30" s="30"/>
      <c r="D30" s="7"/>
      <c r="E30" s="4" t="str">
        <f>IF(I30,VLOOKUP(A30,Paramètre!$A$5:$B$20,2),"")</f>
        <v/>
      </c>
      <c r="G30" t="b">
        <f t="shared" si="1"/>
        <v>1</v>
      </c>
      <c r="H30" t="b">
        <f>AND(WEEKDAY($A30,2)&gt;5,ISERROR(MATCH($A30,Paramètre!$C$5:$C$36,0)))</f>
        <v>0</v>
      </c>
      <c r="I30" t="b">
        <f>NOT(ISERROR(MATCH($A30,Paramètre!$A$5:$A$20,0)))</f>
        <v>0</v>
      </c>
      <c r="J30" t="b">
        <f t="shared" si="2"/>
        <v>1</v>
      </c>
    </row>
    <row r="31" spans="1:10" ht="12.75" customHeight="1" x14ac:dyDescent="0.25">
      <c r="A31" s="36">
        <f t="shared" si="0"/>
        <v>44097</v>
      </c>
      <c r="B31" s="30"/>
      <c r="C31" s="30"/>
      <c r="D31" s="7"/>
      <c r="E31" s="4" t="str">
        <f>IF(I31,VLOOKUP(A31,Paramètre!$A$5:$B$20,2),"")</f>
        <v/>
      </c>
      <c r="G31" t="b">
        <f t="shared" si="1"/>
        <v>1</v>
      </c>
      <c r="H31" t="b">
        <f>AND(WEEKDAY($A31,2)&gt;5,ISERROR(MATCH($A31,Paramètre!$C$5:$C$36,0)))</f>
        <v>0</v>
      </c>
      <c r="I31" t="b">
        <f>NOT(ISERROR(MATCH($A31,Paramètre!$A$5:$A$20,0)))</f>
        <v>0</v>
      </c>
      <c r="J31" t="b">
        <f t="shared" si="2"/>
        <v>1</v>
      </c>
    </row>
    <row r="32" spans="1:10" ht="12.75" customHeight="1" x14ac:dyDescent="0.25">
      <c r="A32" s="36">
        <f t="shared" si="0"/>
        <v>44098</v>
      </c>
      <c r="B32" s="30"/>
      <c r="C32" s="30"/>
      <c r="D32" s="7"/>
      <c r="E32" s="4" t="str">
        <f>IF(I32,VLOOKUP(A32,Paramètre!$A$5:$B$20,2),"")</f>
        <v/>
      </c>
      <c r="G32" t="b">
        <f t="shared" si="1"/>
        <v>1</v>
      </c>
      <c r="H32" t="b">
        <f>AND(WEEKDAY($A32,2)&gt;5,ISERROR(MATCH($A32,Paramètre!$C$5:$C$36,0)))</f>
        <v>0</v>
      </c>
      <c r="I32" t="b">
        <f>NOT(ISERROR(MATCH($A32,Paramètre!$A$5:$A$20,0)))</f>
        <v>0</v>
      </c>
      <c r="J32" t="b">
        <f t="shared" si="2"/>
        <v>1</v>
      </c>
    </row>
    <row r="33" spans="1:10" ht="12.75" customHeight="1" x14ac:dyDescent="0.25">
      <c r="A33" s="36">
        <f t="shared" si="0"/>
        <v>44099</v>
      </c>
      <c r="B33" s="30"/>
      <c r="C33" s="30"/>
      <c r="D33" s="7"/>
      <c r="E33" s="4" t="str">
        <f>IF(I33,VLOOKUP(A33,Paramètre!$A$5:$B$20,2),"")</f>
        <v/>
      </c>
      <c r="G33" t="b">
        <f t="shared" si="1"/>
        <v>1</v>
      </c>
      <c r="H33" t="b">
        <f>AND(WEEKDAY($A33,2)&gt;5,ISERROR(MATCH($A33,Paramètre!$C$5:$C$36,0)))</f>
        <v>0</v>
      </c>
      <c r="I33" t="b">
        <f>NOT(ISERROR(MATCH($A33,Paramètre!$A$5:$A$20,0)))</f>
        <v>0</v>
      </c>
      <c r="J33" t="b">
        <f t="shared" si="2"/>
        <v>1</v>
      </c>
    </row>
    <row r="34" spans="1:10" ht="12.75" customHeight="1" x14ac:dyDescent="0.25">
      <c r="A34" s="36">
        <f t="shared" si="0"/>
        <v>44100</v>
      </c>
      <c r="B34" s="30"/>
      <c r="C34" s="30"/>
      <c r="D34" s="7"/>
      <c r="E34" s="4" t="str">
        <f>IF(I34,VLOOKUP(A34,Paramètre!$A$5:$B$20,2),"")</f>
        <v/>
      </c>
      <c r="G34" t="b">
        <f t="shared" si="1"/>
        <v>0</v>
      </c>
      <c r="H34" t="b">
        <f>AND(WEEKDAY($A34,2)&gt;5,ISERROR(MATCH($A34,Paramètre!$C$5:$C$36,0)))</f>
        <v>1</v>
      </c>
      <c r="I34" t="b">
        <f>NOT(ISERROR(MATCH($A34,Paramètre!$A$5:$A$20,0)))</f>
        <v>0</v>
      </c>
      <c r="J34" t="b">
        <f t="shared" si="2"/>
        <v>1</v>
      </c>
    </row>
    <row r="35" spans="1:10" ht="12.75" customHeight="1" x14ac:dyDescent="0.25">
      <c r="A35" s="36">
        <f t="shared" si="0"/>
        <v>44101</v>
      </c>
      <c r="B35" s="30"/>
      <c r="C35" s="30"/>
      <c r="D35" s="7"/>
      <c r="E35" s="4" t="str">
        <f>IF(I35,VLOOKUP(A35,Paramètre!$A$5:$B$20,2),"")</f>
        <v/>
      </c>
      <c r="G35" t="b">
        <f t="shared" si="1"/>
        <v>0</v>
      </c>
      <c r="H35" t="b">
        <f>AND(WEEKDAY($A35,2)&gt;5,ISERROR(MATCH($A35,Paramètre!$C$5:$C$36,0)))</f>
        <v>1</v>
      </c>
      <c r="I35" t="b">
        <f>NOT(ISERROR(MATCH($A35,Paramètre!$A$5:$A$20,0)))</f>
        <v>0</v>
      </c>
      <c r="J35" t="b">
        <f t="shared" si="2"/>
        <v>1</v>
      </c>
    </row>
    <row r="36" spans="1:10" ht="12.75" customHeight="1" x14ac:dyDescent="0.25">
      <c r="A36" s="36">
        <f t="shared" si="0"/>
        <v>44102</v>
      </c>
      <c r="B36" s="30"/>
      <c r="C36" s="30"/>
      <c r="D36" s="7"/>
      <c r="E36" s="4" t="str">
        <f>IF(I36,VLOOKUP(A36,Paramètre!$A$5:$B$20,2),"")</f>
        <v/>
      </c>
      <c r="G36" t="b">
        <f t="shared" si="1"/>
        <v>1</v>
      </c>
      <c r="H36" t="b">
        <f>AND(WEEKDAY($A36,2)&gt;5,ISERROR(MATCH($A36,Paramètre!$C$5:$C$36,0)))</f>
        <v>0</v>
      </c>
      <c r="I36" t="b">
        <f>NOT(ISERROR(MATCH($A36,Paramètre!$A$5:$A$20,0)))</f>
        <v>0</v>
      </c>
      <c r="J36" t="b">
        <f t="shared" si="2"/>
        <v>1</v>
      </c>
    </row>
    <row r="37" spans="1:10" ht="12.75" customHeight="1" x14ac:dyDescent="0.25">
      <c r="A37" s="36">
        <f t="shared" si="0"/>
        <v>44103</v>
      </c>
      <c r="B37" s="30"/>
      <c r="C37" s="30"/>
      <c r="D37" s="7"/>
      <c r="E37" s="4" t="str">
        <f>IF(I37,VLOOKUP(A37,Paramètre!$A$5:$B$20,2),"")</f>
        <v/>
      </c>
      <c r="G37" t="b">
        <f t="shared" si="1"/>
        <v>1</v>
      </c>
      <c r="H37" t="b">
        <f>AND(WEEKDAY($A37,2)&gt;5,ISERROR(MATCH($A37,Paramètre!$C$5:$C$36,0)))</f>
        <v>0</v>
      </c>
      <c r="I37" t="b">
        <f>NOT(ISERROR(MATCH($A37,Paramètre!$A$5:$A$20,0)))</f>
        <v>0</v>
      </c>
      <c r="J37" t="b">
        <f t="shared" si="2"/>
        <v>1</v>
      </c>
    </row>
    <row r="38" spans="1:10" ht="12.75" customHeight="1" x14ac:dyDescent="0.25">
      <c r="A38" s="36">
        <f t="shared" si="0"/>
        <v>44104</v>
      </c>
      <c r="B38" s="30"/>
      <c r="C38" s="30"/>
      <c r="D38" s="7"/>
      <c r="E38" s="4" t="str">
        <f>IF(I38,VLOOKUP(A38,Paramètre!$A$5:$B$20,2),"")</f>
        <v/>
      </c>
      <c r="G38" t="b">
        <f t="shared" si="1"/>
        <v>1</v>
      </c>
      <c r="H38" t="b">
        <f>AND(WEEKDAY($A38,2)&gt;5,ISERROR(MATCH($A38,Paramètre!$C$5:$C$36,0)))</f>
        <v>0</v>
      </c>
      <c r="I38" t="b">
        <f>NOT(ISERROR(MATCH($A38,Paramètre!$A$5:$A$20,0)))</f>
        <v>0</v>
      </c>
      <c r="J38" t="b">
        <f t="shared" si="2"/>
        <v>1</v>
      </c>
    </row>
    <row r="39" spans="1:10" ht="12.75" customHeight="1" x14ac:dyDescent="0.25">
      <c r="A39" s="36">
        <f t="shared" si="0"/>
        <v>44105</v>
      </c>
      <c r="B39" s="6"/>
      <c r="C39" s="6"/>
      <c r="D39" s="7"/>
      <c r="E39" s="4" t="str">
        <f>IF(I39,VLOOKUP(A39,Paramètre!$A$5:$B$20,2),"")</f>
        <v/>
      </c>
      <c r="G39" t="b">
        <f t="shared" si="1"/>
        <v>0</v>
      </c>
      <c r="H39" t="b">
        <f>AND(WEEKDAY($A39,2)&gt;5,ISERROR(MATCH($A39,Paramètre!$C$5:$C$36,0)))</f>
        <v>0</v>
      </c>
      <c r="I39" t="b">
        <f>NOT(ISERROR(MATCH($A39,Paramètre!$A$5:$A$20,0)))</f>
        <v>0</v>
      </c>
      <c r="J39" t="b">
        <f t="shared" si="2"/>
        <v>0</v>
      </c>
    </row>
    <row r="40" spans="1:10" ht="12.75" customHeight="1" x14ac:dyDescent="0.25">
      <c r="A40" s="52"/>
      <c r="B40" s="9"/>
      <c r="C40" s="9"/>
      <c r="D40" s="10"/>
      <c r="E40" s="10"/>
    </row>
    <row r="41" spans="1:10" x14ac:dyDescent="0.25">
      <c r="A41" s="11" t="s">
        <v>7</v>
      </c>
      <c r="B41" s="12"/>
      <c r="C41" s="49" t="str">
        <f>CONCATENATE(SUM(B9:B39),"/",COUNTIF(G9:G39,TRUE))</f>
        <v>0/22</v>
      </c>
      <c r="D41" s="50" t="str">
        <f>IF(SUM(C9:C39)=0,"",CONCATENATE(" et ",SUM(C9:C39)," heures supplémentaires "))</f>
        <v/>
      </c>
      <c r="E41" s="13"/>
    </row>
    <row r="42" spans="1:10" ht="12.75" customHeight="1" x14ac:dyDescent="0.25">
      <c r="A42" s="14"/>
      <c r="B42" s="15"/>
      <c r="C42" s="16"/>
      <c r="D42" s="14"/>
      <c r="E42" s="14"/>
    </row>
    <row r="43" spans="1:10" ht="12.75" customHeight="1" x14ac:dyDescent="0.25">
      <c r="A43" s="17" t="s">
        <v>8</v>
      </c>
      <c r="B43" s="18"/>
      <c r="C43" s="19"/>
      <c r="D43" s="17" t="s">
        <v>8</v>
      </c>
      <c r="E43" s="19"/>
    </row>
    <row r="44" spans="1:10" ht="12.75" customHeight="1" x14ac:dyDescent="0.25">
      <c r="A44" s="20" t="s">
        <v>9</v>
      </c>
      <c r="B44" s="21"/>
      <c r="C44" s="22"/>
      <c r="D44" s="20" t="s">
        <v>10</v>
      </c>
      <c r="E44" s="22"/>
    </row>
    <row r="45" spans="1:10" ht="12.75" customHeight="1" x14ac:dyDescent="0.25">
      <c r="A45" s="23"/>
      <c r="B45" s="24"/>
      <c r="C45" s="25"/>
      <c r="D45" s="23"/>
      <c r="E45" s="25"/>
    </row>
    <row r="46" spans="1:10" ht="12.75" customHeight="1" x14ac:dyDescent="0.25">
      <c r="A46" s="23"/>
      <c r="B46" s="24"/>
      <c r="C46" s="25"/>
      <c r="D46" s="23"/>
      <c r="E46" s="25"/>
    </row>
    <row r="47" spans="1:10" ht="12.75" customHeight="1" x14ac:dyDescent="0.25">
      <c r="A47" s="26"/>
      <c r="B47" s="27"/>
      <c r="C47" s="28"/>
      <c r="D47" s="26"/>
      <c r="E47" s="28"/>
    </row>
    <row r="48" spans="1:10" s="29" customFormat="1" x14ac:dyDescent="0.25">
      <c r="A48" s="15"/>
      <c r="B48" s="24"/>
      <c r="C48" s="24"/>
      <c r="D48" s="15"/>
      <c r="E48" s="24"/>
    </row>
    <row r="49" spans="1:5" s="29" customFormat="1" x14ac:dyDescent="0.25">
      <c r="A49" s="15"/>
      <c r="B49" s="24"/>
      <c r="C49" s="24"/>
      <c r="D49" s="15"/>
      <c r="E49" s="24"/>
    </row>
    <row r="50" spans="1:5" s="29" customFormat="1" x14ac:dyDescent="0.25">
      <c r="A50" s="15"/>
      <c r="B50" s="24"/>
      <c r="C50" s="24"/>
      <c r="D50" s="15"/>
      <c r="E50" s="24"/>
    </row>
    <row r="51" spans="1:5" x14ac:dyDescent="0.25">
      <c r="A51" s="1"/>
      <c r="B51" s="1"/>
      <c r="C51" s="1"/>
      <c r="D51" s="1"/>
      <c r="E51" s="1"/>
    </row>
  </sheetData>
  <mergeCells count="9">
    <mergeCell ref="A6:B6"/>
    <mergeCell ref="C6:E6"/>
    <mergeCell ref="A1:E1"/>
    <mergeCell ref="A3:B3"/>
    <mergeCell ref="C3:E3"/>
    <mergeCell ref="A4:B4"/>
    <mergeCell ref="C4:E4"/>
    <mergeCell ref="A5:B5"/>
    <mergeCell ref="C5:E5"/>
  </mergeCells>
  <conditionalFormatting sqref="A38:E39 A9:B37 D9:E37">
    <cfRule type="expression" dxfId="14" priority="4">
      <formula>NOT($G9)</formula>
    </cfRule>
  </conditionalFormatting>
  <conditionalFormatting sqref="A38:E39 A37:B37 D37:E37">
    <cfRule type="expression" dxfId="13" priority="3" stopIfTrue="1">
      <formula>NOT($J37)</formula>
    </cfRule>
  </conditionalFormatting>
  <conditionalFormatting sqref="C9:C37">
    <cfRule type="expression" dxfId="12" priority="2">
      <formula>NOT($G9)</formula>
    </cfRule>
  </conditionalFormatting>
  <conditionalFormatting sqref="C37">
    <cfRule type="expression" dxfId="11" priority="1" stopIfTrue="1">
      <formula>NOT($J37)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horizontalDpi="4294967292" vertic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4A4456595ED488F2C1E248CFD2E9C" ma:contentTypeVersion="11" ma:contentTypeDescription="Crée un document." ma:contentTypeScope="" ma:versionID="cef13dd83aba7c0695048a3c900835ee">
  <xsd:schema xmlns:xsd="http://www.w3.org/2001/XMLSchema" xmlns:xs="http://www.w3.org/2001/XMLSchema" xmlns:p="http://schemas.microsoft.com/office/2006/metadata/properties" xmlns:ns2="5b8c45cc-fceb-4a41-a72a-7075c5ffdfcf" xmlns:ns3="d31cf450-55a7-4afd-b263-13c1b288333c" targetNamespace="http://schemas.microsoft.com/office/2006/metadata/properties" ma:root="true" ma:fieldsID="906ec8258d0e55f8cec1aa6e7c853905" ns2:_="" ns3:_="">
    <xsd:import namespace="5b8c45cc-fceb-4a41-a72a-7075c5ffdfcf"/>
    <xsd:import namespace="d31cf450-55a7-4afd-b263-13c1b288333c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8c45cc-fceb-4a41-a72a-7075c5ffdfc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da8baa2e-184d-440e-b5e6-742caf3dc9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1cf450-55a7-4afd-b263-13c1b288333c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3f6613a1-bf6b-494b-99a5-5680fa1b9201}" ma:internalName="TaxCatchAll" ma:showField="CatchAllData" ma:web="d31cf450-55a7-4afd-b263-13c1b28833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8c45cc-fceb-4a41-a72a-7075c5ffdfcf">
      <Terms xmlns="http://schemas.microsoft.com/office/infopath/2007/PartnerControls"/>
    </lcf76f155ced4ddcb4097134ff3c332f>
    <TaxCatchAll xmlns="d31cf450-55a7-4afd-b263-13c1b288333c" xsi:nil="true"/>
  </documentManagement>
</p:properties>
</file>

<file path=customXml/itemProps1.xml><?xml version="1.0" encoding="utf-8"?>
<ds:datastoreItem xmlns:ds="http://schemas.openxmlformats.org/officeDocument/2006/customXml" ds:itemID="{581BACDA-96DF-48AD-9494-F4083D83CDA0}"/>
</file>

<file path=customXml/itemProps2.xml><?xml version="1.0" encoding="utf-8"?>
<ds:datastoreItem xmlns:ds="http://schemas.openxmlformats.org/officeDocument/2006/customXml" ds:itemID="{8217E3DA-DF05-43D1-B6E4-A2CFC5FB8741}"/>
</file>

<file path=customXml/itemProps3.xml><?xml version="1.0" encoding="utf-8"?>
<ds:datastoreItem xmlns:ds="http://schemas.openxmlformats.org/officeDocument/2006/customXml" ds:itemID="{D71D66AC-8372-4C3E-A9A8-D73D4F4D44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Janvier</vt:lpstr>
      <vt:lpstr>Février</vt:lpstr>
      <vt:lpstr>Mars</vt:lpstr>
      <vt:lpstr>Avril</vt:lpstr>
      <vt:lpstr>Mai</vt:lpstr>
      <vt:lpstr>Juin</vt:lpstr>
      <vt:lpstr>Juillet</vt:lpstr>
      <vt:lpstr>Août</vt:lpstr>
      <vt:lpstr>Septembre</vt:lpstr>
      <vt:lpstr>Octobre</vt:lpstr>
      <vt:lpstr>Novembre</vt:lpstr>
      <vt:lpstr>Décembre</vt:lpstr>
      <vt:lpstr>Paramètre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</dc:creator>
  <cp:lastModifiedBy>Slim ELLOUZE</cp:lastModifiedBy>
  <cp:lastPrinted>2018-08-01T11:04:07Z</cp:lastPrinted>
  <dcterms:created xsi:type="dcterms:W3CDTF">2013-01-17T09:11:07Z</dcterms:created>
  <dcterms:modified xsi:type="dcterms:W3CDTF">2020-05-01T09:16:03Z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0x010100AA34A4456595ED488F2C1E248CFD2E9C</vt:lpwstr>
  </property>
</Properties>
</file>