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rformvision.sharepoint.com/sites/PVextranet/Documents partages/Clients/_Modèle/BDL/"/>
    </mc:Choice>
  </mc:AlternateContent>
  <xr:revisionPtr revIDLastSave="0" documentId="13_ncr:1_{7C737166-1B9B-4785-8AD3-A8C50EF8D9EC}" xr6:coauthVersionLast="47" xr6:coauthVersionMax="47" xr10:uidLastSave="{00000000-0000-0000-0000-000000000000}"/>
  <bookViews>
    <workbookView xWindow="10560" yWindow="2940" windowWidth="14400" windowHeight="10755" tabRatio="875" xr2:uid="{00000000-000D-0000-FFFF-FFFF00000000}"/>
  </bookViews>
  <sheets>
    <sheet name="Janvier" sheetId="1" r:id="rId1"/>
    <sheet name="Février" sheetId="32" r:id="rId2"/>
    <sheet name="Mars" sheetId="33" r:id="rId3"/>
    <sheet name="Avril" sheetId="34" r:id="rId4"/>
    <sheet name="Mai" sheetId="42" r:id="rId5"/>
    <sheet name="Juin" sheetId="41" r:id="rId6"/>
    <sheet name="Juillet" sheetId="40" r:id="rId7"/>
    <sheet name="Août" sheetId="39" r:id="rId8"/>
    <sheet name="Septembre" sheetId="38" r:id="rId9"/>
    <sheet name="Octobre" sheetId="37" r:id="rId10"/>
    <sheet name="Novembre" sheetId="35" r:id="rId11"/>
    <sheet name="Décembre" sheetId="36" r:id="rId12"/>
    <sheet name="Paramètre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5" l="1"/>
  <c r="A1" i="32"/>
  <c r="A1" i="33" s="1"/>
  <c r="A1" i="34" s="1"/>
  <c r="A1" i="42" s="1"/>
  <c r="A1" i="41" s="1"/>
  <c r="A1" i="40" s="1"/>
  <c r="A1" i="39" s="1"/>
  <c r="A1" i="38" s="1"/>
  <c r="A1" i="37" s="1"/>
  <c r="A1" i="35" s="1"/>
  <c r="A1" i="36" s="1"/>
  <c r="C3" i="32"/>
  <c r="C3" i="33" s="1"/>
  <c r="C4" i="32"/>
  <c r="C4" i="33" s="1"/>
  <c r="C5" i="32"/>
  <c r="C5" i="33" s="1"/>
  <c r="A2" i="42"/>
  <c r="C6" i="42" s="1"/>
  <c r="A2" i="41"/>
  <c r="A10" i="41" s="1"/>
  <c r="A2" i="34"/>
  <c r="C6" i="34" s="1"/>
  <c r="A2" i="33"/>
  <c r="A10" i="33" s="1"/>
  <c r="B2" i="15"/>
  <c r="A2" i="40"/>
  <c r="A36" i="40" s="1"/>
  <c r="A2" i="39"/>
  <c r="A21" i="39" s="1"/>
  <c r="A38" i="39"/>
  <c r="A2" i="38"/>
  <c r="A36" i="38" s="1"/>
  <c r="I36" i="38" s="1"/>
  <c r="E36" i="38" s="1"/>
  <c r="A2" i="37"/>
  <c r="A24" i="37" s="1"/>
  <c r="A2" i="36"/>
  <c r="A2" i="35"/>
  <c r="A22" i="35" s="1"/>
  <c r="A2" i="32"/>
  <c r="A2" i="1"/>
  <c r="A39" i="1" s="1"/>
  <c r="A29" i="40"/>
  <c r="A25" i="41"/>
  <c r="H25" i="41" s="1"/>
  <c r="A35" i="33"/>
  <c r="H35" i="33" s="1"/>
  <c r="A31" i="39"/>
  <c r="A21" i="35"/>
  <c r="H21" i="35" s="1"/>
  <c r="A9" i="33"/>
  <c r="H9" i="33" s="1"/>
  <c r="A25" i="1"/>
  <c r="H25" i="1" s="1"/>
  <c r="A27" i="38"/>
  <c r="A35" i="37"/>
  <c r="H35" i="37" s="1"/>
  <c r="A22" i="39"/>
  <c r="H22" i="39" s="1"/>
  <c r="A39" i="39"/>
  <c r="I39" i="39" s="1"/>
  <c r="E39" i="39" s="1"/>
  <c r="A20" i="39"/>
  <c r="H20" i="39" s="1"/>
  <c r="A31" i="37"/>
  <c r="A12" i="34"/>
  <c r="I12" i="34"/>
  <c r="E12" i="34" s="1"/>
  <c r="A31" i="42"/>
  <c r="H31" i="42" s="1"/>
  <c r="A11" i="38"/>
  <c r="H11" i="38" s="1"/>
  <c r="A33" i="38"/>
  <c r="I33" i="38" s="1"/>
  <c r="E33" i="38" s="1"/>
  <c r="A10" i="39"/>
  <c r="H10" i="39" s="1"/>
  <c r="C6" i="35"/>
  <c r="A28" i="35"/>
  <c r="H28" i="35" s="1"/>
  <c r="A13" i="35"/>
  <c r="H13" i="35" s="1"/>
  <c r="A29" i="35"/>
  <c r="H29" i="35" s="1"/>
  <c r="A17" i="38"/>
  <c r="A36" i="39"/>
  <c r="A13" i="39"/>
  <c r="A15" i="33"/>
  <c r="H15" i="33" s="1"/>
  <c r="A29" i="39"/>
  <c r="I29" i="39" s="1"/>
  <c r="E29" i="39" s="1"/>
  <c r="A33" i="39"/>
  <c r="A10" i="35"/>
  <c r="A30" i="35"/>
  <c r="H30" i="35" s="1"/>
  <c r="A15" i="35"/>
  <c r="I15" i="35" s="1"/>
  <c r="E15" i="35" s="1"/>
  <c r="A28" i="39"/>
  <c r="A13" i="40"/>
  <c r="I13" i="40" s="1"/>
  <c r="E13" i="40" s="1"/>
  <c r="A28" i="33"/>
  <c r="H28" i="33" s="1"/>
  <c r="A13" i="33"/>
  <c r="I13" i="33" s="1"/>
  <c r="E13" i="33" s="1"/>
  <c r="A25" i="42"/>
  <c r="J25" i="42" s="1"/>
  <c r="A21" i="40"/>
  <c r="H21" i="40" s="1"/>
  <c r="A37" i="40"/>
  <c r="H37" i="40" s="1"/>
  <c r="A39" i="33"/>
  <c r="I39" i="33" s="1"/>
  <c r="E39" i="33" s="1"/>
  <c r="A25" i="33"/>
  <c r="I25" i="33" s="1"/>
  <c r="E25" i="33" s="1"/>
  <c r="A19" i="33"/>
  <c r="A12" i="33"/>
  <c r="H12" i="33" s="1"/>
  <c r="A34" i="34"/>
  <c r="A39" i="41"/>
  <c r="I39" i="41"/>
  <c r="E39" i="41" s="1"/>
  <c r="A15" i="41"/>
  <c r="A17" i="40"/>
  <c r="I17" i="40" s="1"/>
  <c r="E17" i="40" s="1"/>
  <c r="A33" i="40"/>
  <c r="H33" i="40" s="1"/>
  <c r="A23" i="41"/>
  <c r="I23" i="41" s="1"/>
  <c r="E23" i="41" s="1"/>
  <c r="A15" i="36"/>
  <c r="A22" i="36"/>
  <c r="A33" i="36"/>
  <c r="A19" i="38"/>
  <c r="A35" i="38"/>
  <c r="H35" i="38" s="1"/>
  <c r="A34" i="1"/>
  <c r="A9" i="40"/>
  <c r="H9" i="40" s="1"/>
  <c r="A25" i="40"/>
  <c r="A38" i="33"/>
  <c r="H38" i="33"/>
  <c r="A31" i="33"/>
  <c r="A24" i="33"/>
  <c r="I24" i="33" s="1"/>
  <c r="E24" i="33" s="1"/>
  <c r="A17" i="33"/>
  <c r="I17" i="33" s="1"/>
  <c r="E17" i="33" s="1"/>
  <c r="C6" i="33"/>
  <c r="J10" i="33" s="1"/>
  <c r="A28" i="34"/>
  <c r="H28" i="34" s="1"/>
  <c r="A31" i="41"/>
  <c r="H31" i="41"/>
  <c r="C6" i="41"/>
  <c r="A23" i="42"/>
  <c r="J23" i="42" s="1"/>
  <c r="C6" i="37"/>
  <c r="A39" i="37"/>
  <c r="A12" i="37"/>
  <c r="H12" i="37"/>
  <c r="A11" i="37"/>
  <c r="A23" i="37"/>
  <c r="I23" i="37" s="1"/>
  <c r="E23" i="37" s="1"/>
  <c r="A36" i="37"/>
  <c r="A22" i="37"/>
  <c r="H22" i="37" s="1"/>
  <c r="A21" i="37"/>
  <c r="H21" i="37" s="1"/>
  <c r="A16" i="37"/>
  <c r="H16" i="37"/>
  <c r="A9" i="37"/>
  <c r="H9" i="37" s="1"/>
  <c r="A26" i="37"/>
  <c r="H26" i="37" s="1"/>
  <c r="A25" i="37"/>
  <c r="H25" i="37" s="1"/>
  <c r="A37" i="37"/>
  <c r="I37" i="37" s="1"/>
  <c r="E37" i="37" s="1"/>
  <c r="A12" i="35"/>
  <c r="A24" i="35"/>
  <c r="H24" i="35"/>
  <c r="A32" i="35"/>
  <c r="A9" i="35"/>
  <c r="H9" i="35" s="1"/>
  <c r="A17" i="35"/>
  <c r="I17" i="35" s="1"/>
  <c r="E17" i="35" s="1"/>
  <c r="A25" i="35"/>
  <c r="A33" i="35"/>
  <c r="H33" i="35" s="1"/>
  <c r="A18" i="35"/>
  <c r="H18" i="35"/>
  <c r="A13" i="38"/>
  <c r="H13" i="38" s="1"/>
  <c r="A21" i="38"/>
  <c r="A29" i="38"/>
  <c r="A37" i="38"/>
  <c r="A23" i="34"/>
  <c r="H23" i="34" s="1"/>
  <c r="A14" i="39"/>
  <c r="A34" i="39"/>
  <c r="A23" i="39"/>
  <c r="I23" i="39" s="1"/>
  <c r="E23" i="39" s="1"/>
  <c r="A15" i="39"/>
  <c r="C6" i="39"/>
  <c r="J31" i="39" s="1"/>
  <c r="A14" i="35"/>
  <c r="A26" i="35"/>
  <c r="A34" i="35"/>
  <c r="H34" i="35" s="1"/>
  <c r="A11" i="35"/>
  <c r="H11" i="35" s="1"/>
  <c r="A19" i="35"/>
  <c r="H19" i="35" s="1"/>
  <c r="A27" i="35"/>
  <c r="I27" i="35" s="1"/>
  <c r="E27" i="35" s="1"/>
  <c r="A35" i="35"/>
  <c r="A13" i="36"/>
  <c r="A12" i="36"/>
  <c r="I12" i="36" s="1"/>
  <c r="E12" i="36" s="1"/>
  <c r="A19" i="36"/>
  <c r="I19" i="36"/>
  <c r="A23" i="36"/>
  <c r="H23" i="36" s="1"/>
  <c r="A27" i="36"/>
  <c r="H27" i="36" s="1"/>
  <c r="A31" i="36"/>
  <c r="H31" i="36" s="1"/>
  <c r="A35" i="36"/>
  <c r="H35" i="36" s="1"/>
  <c r="A15" i="38"/>
  <c r="H15" i="38" s="1"/>
  <c r="A23" i="38"/>
  <c r="A31" i="38"/>
  <c r="H31" i="38" s="1"/>
  <c r="A39" i="38"/>
  <c r="A12" i="39"/>
  <c r="J12" i="39" s="1"/>
  <c r="A19" i="39"/>
  <c r="A37" i="33"/>
  <c r="A32" i="33"/>
  <c r="H32" i="33" s="1"/>
  <c r="A27" i="33"/>
  <c r="I27" i="33" s="1"/>
  <c r="E27" i="33" s="1"/>
  <c r="A21" i="33"/>
  <c r="H21" i="33" s="1"/>
  <c r="A16" i="33"/>
  <c r="A11" i="33"/>
  <c r="H11" i="33"/>
  <c r="A38" i="34"/>
  <c r="A18" i="34"/>
  <c r="I18" i="34" s="1"/>
  <c r="E18" i="34" s="1"/>
  <c r="A33" i="41"/>
  <c r="A17" i="41"/>
  <c r="I17" i="41" s="1"/>
  <c r="E17" i="41" s="1"/>
  <c r="A33" i="42"/>
  <c r="H33" i="42"/>
  <c r="A17" i="42"/>
  <c r="I17" i="42"/>
  <c r="E17" i="42" s="1"/>
  <c r="A37" i="34"/>
  <c r="A32" i="34"/>
  <c r="J32" i="34" s="1"/>
  <c r="A27" i="34"/>
  <c r="H27" i="34" s="1"/>
  <c r="A22" i="34"/>
  <c r="J22" i="34" s="1"/>
  <c r="A16" i="34"/>
  <c r="H16" i="34" s="1"/>
  <c r="A11" i="34"/>
  <c r="J11" i="34" s="1"/>
  <c r="A15" i="1"/>
  <c r="H15" i="1" s="1"/>
  <c r="A10" i="1"/>
  <c r="I10" i="1" s="1"/>
  <c r="E10" i="1" s="1"/>
  <c r="A38" i="1"/>
  <c r="I38" i="1" s="1"/>
  <c r="E38" i="1" s="1"/>
  <c r="A12" i="1"/>
  <c r="H12" i="1" s="1"/>
  <c r="A10" i="40"/>
  <c r="H10" i="40"/>
  <c r="A14" i="40"/>
  <c r="A18" i="40"/>
  <c r="I18" i="40" s="1"/>
  <c r="E18" i="40" s="1"/>
  <c r="A22" i="40"/>
  <c r="I22" i="40" s="1"/>
  <c r="E22" i="40" s="1"/>
  <c r="A26" i="40"/>
  <c r="I26" i="40"/>
  <c r="E26" i="40" s="1"/>
  <c r="A30" i="40"/>
  <c r="H30" i="40"/>
  <c r="A34" i="40"/>
  <c r="A38" i="40"/>
  <c r="I38" i="40" s="1"/>
  <c r="E38" i="40" s="1"/>
  <c r="A33" i="37"/>
  <c r="H33" i="37" s="1"/>
  <c r="A17" i="37"/>
  <c r="I17" i="37" s="1"/>
  <c r="E17" i="37" s="1"/>
  <c r="A34" i="37"/>
  <c r="I34" i="37" s="1"/>
  <c r="E34" i="37" s="1"/>
  <c r="A18" i="37"/>
  <c r="H18" i="37" s="1"/>
  <c r="A19" i="1"/>
  <c r="I19" i="1" s="1"/>
  <c r="E19" i="1" s="1"/>
  <c r="A18" i="1"/>
  <c r="I18" i="1" s="1"/>
  <c r="E18" i="1" s="1"/>
  <c r="A9" i="1"/>
  <c r="I9" i="1" s="1"/>
  <c r="E9" i="1" s="1"/>
  <c r="A16" i="1"/>
  <c r="H16" i="1" s="1"/>
  <c r="A27" i="37"/>
  <c r="I27" i="37"/>
  <c r="E27" i="37" s="1"/>
  <c r="A28" i="37"/>
  <c r="H28" i="37" s="1"/>
  <c r="A11" i="40"/>
  <c r="H11" i="40" s="1"/>
  <c r="A15" i="40"/>
  <c r="I15" i="40" s="1"/>
  <c r="E15" i="40" s="1"/>
  <c r="A19" i="40"/>
  <c r="H19" i="40"/>
  <c r="A23" i="40"/>
  <c r="H23" i="40"/>
  <c r="A27" i="40"/>
  <c r="H27" i="40"/>
  <c r="A31" i="40"/>
  <c r="I31" i="40"/>
  <c r="E31" i="40" s="1"/>
  <c r="A35" i="40"/>
  <c r="A39" i="40"/>
  <c r="I39" i="40" s="1"/>
  <c r="E39" i="40" s="1"/>
  <c r="A15" i="37"/>
  <c r="A10" i="37"/>
  <c r="I10" i="37"/>
  <c r="A36" i="34"/>
  <c r="I36" i="34" s="1"/>
  <c r="E36" i="34" s="1"/>
  <c r="A31" i="34"/>
  <c r="H31" i="34" s="1"/>
  <c r="A26" i="34"/>
  <c r="A20" i="34"/>
  <c r="I20" i="34"/>
  <c r="E20" i="34" s="1"/>
  <c r="A15" i="34"/>
  <c r="H15" i="34" s="1"/>
  <c r="A10" i="34"/>
  <c r="H10" i="34" s="1"/>
  <c r="A37" i="41"/>
  <c r="H37" i="41" s="1"/>
  <c r="A29" i="41"/>
  <c r="J29" i="41" s="1"/>
  <c r="A21" i="41"/>
  <c r="A13" i="41"/>
  <c r="H13" i="41" s="1"/>
  <c r="A38" i="42"/>
  <c r="A29" i="42"/>
  <c r="H29" i="42" s="1"/>
  <c r="J29" i="42"/>
  <c r="A21" i="42"/>
  <c r="A13" i="42"/>
  <c r="H13" i="42" s="1"/>
  <c r="A29" i="37"/>
  <c r="A13" i="37"/>
  <c r="I13" i="37"/>
  <c r="E13" i="37" s="1"/>
  <c r="A30" i="37"/>
  <c r="A14" i="37"/>
  <c r="A27" i="1"/>
  <c r="A26" i="1"/>
  <c r="H26" i="1" s="1"/>
  <c r="A13" i="1"/>
  <c r="H13" i="1" s="1"/>
  <c r="A28" i="1"/>
  <c r="H28" i="1"/>
  <c r="A19" i="37"/>
  <c r="A20" i="37"/>
  <c r="I20" i="37" s="1"/>
  <c r="E20" i="37" s="1"/>
  <c r="C6" i="40"/>
  <c r="A12" i="40"/>
  <c r="H12" i="40" s="1"/>
  <c r="A16" i="40"/>
  <c r="H16" i="40" s="1"/>
  <c r="A20" i="40"/>
  <c r="I20" i="40" s="1"/>
  <c r="E20" i="40" s="1"/>
  <c r="A24" i="40"/>
  <c r="A28" i="40"/>
  <c r="I28" i="40" s="1"/>
  <c r="E28" i="40" s="1"/>
  <c r="A32" i="40"/>
  <c r="I32" i="40"/>
  <c r="E32" i="40" s="1"/>
  <c r="A32" i="37"/>
  <c r="H32" i="37" s="1"/>
  <c r="A34" i="33"/>
  <c r="A30" i="33"/>
  <c r="H30" i="33" s="1"/>
  <c r="A26" i="33"/>
  <c r="A22" i="33"/>
  <c r="A18" i="33"/>
  <c r="I18" i="33" s="1"/>
  <c r="E18" i="33" s="1"/>
  <c r="A14" i="33"/>
  <c r="J14" i="33" s="1"/>
  <c r="A39" i="34"/>
  <c r="J39" i="34"/>
  <c r="A35" i="34"/>
  <c r="A30" i="34"/>
  <c r="J30" i="34" s="1"/>
  <c r="A24" i="34"/>
  <c r="A19" i="34"/>
  <c r="J19" i="34"/>
  <c r="A14" i="34"/>
  <c r="A9" i="34"/>
  <c r="H9" i="34" s="1"/>
  <c r="A35" i="41"/>
  <c r="I35" i="41" s="1"/>
  <c r="E35" i="41" s="1"/>
  <c r="A27" i="41"/>
  <c r="I27" i="41"/>
  <c r="E27" i="41" s="1"/>
  <c r="A19" i="41"/>
  <c r="I19" i="41" s="1"/>
  <c r="E19" i="41" s="1"/>
  <c r="A11" i="41"/>
  <c r="I11" i="41" s="1"/>
  <c r="E11" i="41" s="1"/>
  <c r="A36" i="42"/>
  <c r="I36" i="42" s="1"/>
  <c r="E36" i="42" s="1"/>
  <c r="A27" i="42"/>
  <c r="J27" i="42"/>
  <c r="A19" i="42"/>
  <c r="H19" i="42" s="1"/>
  <c r="J19" i="42"/>
  <c r="A11" i="42"/>
  <c r="I11" i="42"/>
  <c r="E11" i="42" s="1"/>
  <c r="A32" i="1"/>
  <c r="H32" i="1" s="1"/>
  <c r="C6" i="1"/>
  <c r="J39" i="1" s="1"/>
  <c r="A27" i="32"/>
  <c r="A20" i="32"/>
  <c r="A24" i="32"/>
  <c r="A30" i="32"/>
  <c r="A13" i="32"/>
  <c r="H36" i="38"/>
  <c r="I39" i="1"/>
  <c r="E39" i="1" s="1"/>
  <c r="H39" i="1"/>
  <c r="H10" i="41"/>
  <c r="I10" i="41"/>
  <c r="E10" i="41" s="1"/>
  <c r="H17" i="37"/>
  <c r="H29" i="40"/>
  <c r="I29" i="40"/>
  <c r="E29" i="40" s="1"/>
  <c r="I10" i="33"/>
  <c r="E10" i="33" s="1"/>
  <c r="H10" i="33"/>
  <c r="I25" i="41"/>
  <c r="E25" i="41" s="1"/>
  <c r="H17" i="41"/>
  <c r="A10" i="38"/>
  <c r="A14" i="38"/>
  <c r="A18" i="38"/>
  <c r="A22" i="38"/>
  <c r="A26" i="38"/>
  <c r="A30" i="38"/>
  <c r="A34" i="38"/>
  <c r="A38" i="38"/>
  <c r="H13" i="37"/>
  <c r="A22" i="1"/>
  <c r="A31" i="1"/>
  <c r="A21" i="1"/>
  <c r="A35" i="1"/>
  <c r="A20" i="1"/>
  <c r="A24" i="39"/>
  <c r="A9" i="39"/>
  <c r="A17" i="39"/>
  <c r="A35" i="39"/>
  <c r="A11" i="39"/>
  <c r="A36" i="41"/>
  <c r="A32" i="41"/>
  <c r="A28" i="41"/>
  <c r="A24" i="41"/>
  <c r="A20" i="41"/>
  <c r="A16" i="41"/>
  <c r="A12" i="41"/>
  <c r="A9" i="41"/>
  <c r="A39" i="42"/>
  <c r="A35" i="42"/>
  <c r="A30" i="42"/>
  <c r="A26" i="42"/>
  <c r="A22" i="42"/>
  <c r="A18" i="42"/>
  <c r="A14" i="42"/>
  <c r="A10" i="42"/>
  <c r="A34" i="42"/>
  <c r="H26" i="35"/>
  <c r="H22" i="35"/>
  <c r="I22" i="35"/>
  <c r="E22" i="35" s="1"/>
  <c r="I35" i="36"/>
  <c r="E35" i="36" s="1"/>
  <c r="H11" i="37"/>
  <c r="I23" i="40"/>
  <c r="E23" i="40" s="1"/>
  <c r="H23" i="41"/>
  <c r="H24" i="37"/>
  <c r="I24" i="37"/>
  <c r="C6" i="38"/>
  <c r="J36" i="38" s="1"/>
  <c r="A12" i="38"/>
  <c r="A16" i="38"/>
  <c r="A20" i="38"/>
  <c r="A24" i="38"/>
  <c r="A28" i="38"/>
  <c r="A32" i="38"/>
  <c r="H37" i="37"/>
  <c r="A11" i="1"/>
  <c r="I11" i="1" s="1"/>
  <c r="E11" i="1" s="1"/>
  <c r="A23" i="1"/>
  <c r="A14" i="1"/>
  <c r="A30" i="1"/>
  <c r="A17" i="1"/>
  <c r="I17" i="1" s="1"/>
  <c r="E17" i="1" s="1"/>
  <c r="A29" i="1"/>
  <c r="A24" i="1"/>
  <c r="A36" i="1"/>
  <c r="I35" i="37"/>
  <c r="E35" i="37" s="1"/>
  <c r="A32" i="39"/>
  <c r="A16" i="39"/>
  <c r="A25" i="39"/>
  <c r="I25" i="39" s="1"/>
  <c r="E25" i="39" s="1"/>
  <c r="I15" i="33"/>
  <c r="E15" i="33" s="1"/>
  <c r="A33" i="34"/>
  <c r="A29" i="34"/>
  <c r="A25" i="34"/>
  <c r="A21" i="34"/>
  <c r="H21" i="34" s="1"/>
  <c r="A17" i="34"/>
  <c r="A13" i="34"/>
  <c r="A38" i="41"/>
  <c r="A34" i="41"/>
  <c r="A30" i="41"/>
  <c r="A26" i="41"/>
  <c r="A22" i="41"/>
  <c r="A18" i="41"/>
  <c r="J18" i="41" s="1"/>
  <c r="A14" i="41"/>
  <c r="A37" i="42"/>
  <c r="A32" i="42"/>
  <c r="A28" i="42"/>
  <c r="J28" i="42" s="1"/>
  <c r="A24" i="42"/>
  <c r="A20" i="42"/>
  <c r="A16" i="42"/>
  <c r="A12" i="42"/>
  <c r="I9" i="33"/>
  <c r="E9" i="33" s="1"/>
  <c r="I25" i="37"/>
  <c r="E25" i="37" s="1"/>
  <c r="H24" i="33"/>
  <c r="I26" i="37"/>
  <c r="E26" i="37" s="1"/>
  <c r="J30" i="35"/>
  <c r="J25" i="35"/>
  <c r="I38" i="33"/>
  <c r="I35" i="33"/>
  <c r="E35" i="33" s="1"/>
  <c r="J13" i="42"/>
  <c r="H33" i="38"/>
  <c r="J31" i="33"/>
  <c r="H34" i="34"/>
  <c r="I23" i="36"/>
  <c r="E23" i="36" s="1"/>
  <c r="I30" i="35"/>
  <c r="E30" i="35" s="1"/>
  <c r="J29" i="39"/>
  <c r="H20" i="40"/>
  <c r="J18" i="34"/>
  <c r="H19" i="41"/>
  <c r="I21" i="33"/>
  <c r="E21" i="33" s="1"/>
  <c r="H15" i="36"/>
  <c r="I35" i="35"/>
  <c r="E35" i="35" s="1"/>
  <c r="H27" i="33"/>
  <c r="I20" i="39"/>
  <c r="E20" i="39" s="1"/>
  <c r="J37" i="37"/>
  <c r="J21" i="35"/>
  <c r="I25" i="1"/>
  <c r="E25" i="1" s="1"/>
  <c r="I11" i="34"/>
  <c r="I30" i="40"/>
  <c r="E30" i="40" s="1"/>
  <c r="J31" i="42"/>
  <c r="I10" i="39"/>
  <c r="I11" i="38"/>
  <c r="E11" i="38" s="1"/>
  <c r="I31" i="41"/>
  <c r="E31" i="41" s="1"/>
  <c r="I14" i="40"/>
  <c r="E14" i="40" s="1"/>
  <c r="H13" i="40"/>
  <c r="H18" i="1"/>
  <c r="I10" i="35"/>
  <c r="E10" i="35" s="1"/>
  <c r="J39" i="39"/>
  <c r="I31" i="33"/>
  <c r="E31" i="33" s="1"/>
  <c r="I21" i="35"/>
  <c r="E21" i="35" s="1"/>
  <c r="I19" i="34"/>
  <c r="E19" i="34" s="1"/>
  <c r="I28" i="34"/>
  <c r="E28" i="34" s="1"/>
  <c r="H31" i="33"/>
  <c r="H39" i="33"/>
  <c r="I21" i="37"/>
  <c r="E21" i="37" s="1"/>
  <c r="I29" i="35"/>
  <c r="E29" i="35" s="1"/>
  <c r="I33" i="42"/>
  <c r="E33" i="42" s="1"/>
  <c r="I12" i="33"/>
  <c r="E12" i="33" s="1"/>
  <c r="H31" i="37"/>
  <c r="I34" i="35"/>
  <c r="E34" i="35" s="1"/>
  <c r="I31" i="42"/>
  <c r="E31" i="42" s="1"/>
  <c r="J28" i="34"/>
  <c r="I33" i="40"/>
  <c r="E33" i="40" s="1"/>
  <c r="H17" i="40"/>
  <c r="H39" i="39"/>
  <c r="H31" i="39"/>
  <c r="I31" i="39"/>
  <c r="E31" i="39" s="1"/>
  <c r="I28" i="35"/>
  <c r="E28" i="35" s="1"/>
  <c r="J24" i="35"/>
  <c r="H18" i="33"/>
  <c r="H15" i="35"/>
  <c r="J20" i="39"/>
  <c r="I22" i="39"/>
  <c r="I15" i="38"/>
  <c r="E15" i="38" s="1"/>
  <c r="J22" i="39"/>
  <c r="J26" i="35"/>
  <c r="H22" i="36"/>
  <c r="J33" i="35"/>
  <c r="J25" i="41"/>
  <c r="H12" i="34"/>
  <c r="H28" i="40"/>
  <c r="J33" i="42"/>
  <c r="H39" i="41"/>
  <c r="I34" i="34"/>
  <c r="E34" i="34" s="1"/>
  <c r="I28" i="33"/>
  <c r="E28" i="33" s="1"/>
  <c r="J27" i="35"/>
  <c r="H13" i="33"/>
  <c r="J18" i="40"/>
  <c r="I22" i="36"/>
  <c r="E22" i="36" s="1"/>
  <c r="I33" i="35"/>
  <c r="E33" i="35" s="1"/>
  <c r="I24" i="35"/>
  <c r="E24" i="35" s="1"/>
  <c r="J11" i="42"/>
  <c r="I9" i="34"/>
  <c r="E9" i="34" s="1"/>
  <c r="I9" i="40"/>
  <c r="E9" i="40" s="1"/>
  <c r="I28" i="1"/>
  <c r="E28" i="1" s="1"/>
  <c r="J17" i="42"/>
  <c r="H17" i="33"/>
  <c r="I32" i="35"/>
  <c r="E32" i="35" s="1"/>
  <c r="J15" i="39"/>
  <c r="J15" i="41"/>
  <c r="J13" i="35"/>
  <c r="J19" i="33"/>
  <c r="H33" i="39"/>
  <c r="I33" i="39"/>
  <c r="E33" i="39" s="1"/>
  <c r="J15" i="33"/>
  <c r="H25" i="42"/>
  <c r="J9" i="33"/>
  <c r="I32" i="33"/>
  <c r="E32" i="33" s="1"/>
  <c r="J26" i="33"/>
  <c r="J28" i="39"/>
  <c r="J33" i="39"/>
  <c r="H28" i="39"/>
  <c r="J10" i="39"/>
  <c r="I11" i="33"/>
  <c r="E11" i="33" s="1"/>
  <c r="I13" i="35"/>
  <c r="E13" i="35" s="1"/>
  <c r="I25" i="42"/>
  <c r="E25" i="42" s="1"/>
  <c r="J31" i="41"/>
  <c r="J39" i="41"/>
  <c r="I14" i="34"/>
  <c r="E14" i="34" s="1"/>
  <c r="H27" i="35"/>
  <c r="I26" i="35"/>
  <c r="E26" i="35" s="1"/>
  <c r="I23" i="34"/>
  <c r="E23" i="34" s="1"/>
  <c r="J25" i="33"/>
  <c r="H20" i="37"/>
  <c r="I23" i="42"/>
  <c r="E23" i="42" s="1"/>
  <c r="J16" i="34"/>
  <c r="I21" i="40"/>
  <c r="E21" i="40" s="1"/>
  <c r="I15" i="1"/>
  <c r="E15" i="1" s="1"/>
  <c r="H29" i="39"/>
  <c r="G29" i="39" s="1"/>
  <c r="H13" i="39"/>
  <c r="I13" i="39"/>
  <c r="E13" i="39" s="1"/>
  <c r="I22" i="37"/>
  <c r="E22" i="37" s="1"/>
  <c r="J12" i="33"/>
  <c r="I19" i="40"/>
  <c r="E19" i="40" s="1"/>
  <c r="H19" i="36"/>
  <c r="I10" i="40"/>
  <c r="E10" i="40" s="1"/>
  <c r="I15" i="41"/>
  <c r="E15" i="41" s="1"/>
  <c r="J23" i="41"/>
  <c r="J17" i="33"/>
  <c r="G17" i="33" s="1"/>
  <c r="H25" i="33"/>
  <c r="J13" i="41"/>
  <c r="I16" i="34"/>
  <c r="E16" i="34" s="1"/>
  <c r="J34" i="35"/>
  <c r="H36" i="39"/>
  <c r="J11" i="33"/>
  <c r="H19" i="33"/>
  <c r="J27" i="33"/>
  <c r="G27" i="33" s="1"/>
  <c r="J32" i="33"/>
  <c r="J30" i="33"/>
  <c r="I35" i="38"/>
  <c r="E35" i="38" s="1"/>
  <c r="H19" i="38"/>
  <c r="I19" i="38"/>
  <c r="E19" i="38" s="1"/>
  <c r="I19" i="33"/>
  <c r="E19" i="33" s="1"/>
  <c r="J39" i="33"/>
  <c r="I29" i="42"/>
  <c r="G29" i="42" s="1"/>
  <c r="H15" i="41"/>
  <c r="H26" i="34"/>
  <c r="J28" i="33"/>
  <c r="I12" i="37"/>
  <c r="E12" i="37" s="1"/>
  <c r="I11" i="35"/>
  <c r="E11" i="35" s="1"/>
  <c r="J27" i="34"/>
  <c r="J10" i="37"/>
  <c r="H38" i="40"/>
  <c r="H27" i="42"/>
  <c r="J36" i="42"/>
  <c r="H20" i="34"/>
  <c r="I30" i="33"/>
  <c r="E30" i="33" s="1"/>
  <c r="H39" i="37"/>
  <c r="I37" i="40"/>
  <c r="E37" i="40" s="1"/>
  <c r="I16" i="1"/>
  <c r="E16" i="1" s="1"/>
  <c r="I18" i="37"/>
  <c r="E18" i="37" s="1"/>
  <c r="I32" i="1"/>
  <c r="E32" i="1" s="1"/>
  <c r="J13" i="33"/>
  <c r="H23" i="42"/>
  <c r="H29" i="41"/>
  <c r="J20" i="34"/>
  <c r="J38" i="33"/>
  <c r="J35" i="33"/>
  <c r="J24" i="33"/>
  <c r="H12" i="36"/>
  <c r="H22" i="40"/>
  <c r="H14" i="37"/>
  <c r="J9" i="35"/>
  <c r="J19" i="41"/>
  <c r="H27" i="41"/>
  <c r="I27" i="40"/>
  <c r="E27" i="40" s="1"/>
  <c r="I9" i="37"/>
  <c r="E9" i="37" s="1"/>
  <c r="J32" i="1"/>
  <c r="J19" i="35"/>
  <c r="H19" i="34"/>
  <c r="J23" i="34"/>
  <c r="H39" i="34"/>
  <c r="I19" i="37"/>
  <c r="E19" i="37" s="1"/>
  <c r="H26" i="33"/>
  <c r="J9" i="1"/>
  <c r="I19" i="39"/>
  <c r="E19" i="39" s="1"/>
  <c r="H19" i="39"/>
  <c r="H34" i="39"/>
  <c r="I34" i="39"/>
  <c r="E34" i="39" s="1"/>
  <c r="J34" i="39"/>
  <c r="H37" i="38"/>
  <c r="I37" i="38"/>
  <c r="E37" i="38" s="1"/>
  <c r="H32" i="40"/>
  <c r="J24" i="37"/>
  <c r="H17" i="42"/>
  <c r="J27" i="41"/>
  <c r="H38" i="1"/>
  <c r="J21" i="33"/>
  <c r="I13" i="38"/>
  <c r="E13" i="38" s="1"/>
  <c r="I36" i="37"/>
  <c r="E36" i="37" s="1"/>
  <c r="I37" i="41"/>
  <c r="E37" i="41" s="1"/>
  <c r="I39" i="37"/>
  <c r="E39" i="37" s="1"/>
  <c r="H36" i="37"/>
  <c r="I10" i="34"/>
  <c r="E10" i="34" s="1"/>
  <c r="H18" i="34"/>
  <c r="I22" i="34"/>
  <c r="E22" i="34" s="1"/>
  <c r="H10" i="1"/>
  <c r="I31" i="36"/>
  <c r="E31" i="36" s="1"/>
  <c r="I19" i="35"/>
  <c r="E19" i="35" s="1"/>
  <c r="I14" i="35"/>
  <c r="E14" i="35" s="1"/>
  <c r="I27" i="34"/>
  <c r="E27" i="34" s="1"/>
  <c r="I39" i="34"/>
  <c r="E39" i="34" s="1"/>
  <c r="J37" i="33"/>
  <c r="I16" i="37"/>
  <c r="E16" i="37" s="1"/>
  <c r="I18" i="35"/>
  <c r="E18" i="35" s="1"/>
  <c r="J17" i="35"/>
  <c r="I9" i="35"/>
  <c r="E9" i="35" s="1"/>
  <c r="I27" i="42"/>
  <c r="E27" i="42" s="1"/>
  <c r="J33" i="41"/>
  <c r="J37" i="41"/>
  <c r="I26" i="33"/>
  <c r="E26" i="33" s="1"/>
  <c r="H23" i="37"/>
  <c r="J19" i="39"/>
  <c r="J33" i="37"/>
  <c r="J23" i="39"/>
  <c r="H14" i="39"/>
  <c r="J14" i="39"/>
  <c r="I14" i="39"/>
  <c r="E14" i="39" s="1"/>
  <c r="H29" i="38"/>
  <c r="I29" i="38"/>
  <c r="E29" i="38" s="1"/>
  <c r="J36" i="39"/>
  <c r="J22" i="37"/>
  <c r="I15" i="34"/>
  <c r="E15" i="34" s="1"/>
  <c r="J19" i="1"/>
  <c r="I30" i="37"/>
  <c r="E30" i="37" s="1"/>
  <c r="J36" i="34"/>
  <c r="H34" i="33"/>
  <c r="J26" i="1"/>
  <c r="J13" i="37"/>
  <c r="G13" i="37" s="1"/>
  <c r="J13" i="39"/>
  <c r="J16" i="1"/>
  <c r="H12" i="39"/>
  <c r="I31" i="38"/>
  <c r="E31" i="38" s="1"/>
  <c r="H23" i="39"/>
  <c r="J12" i="1"/>
  <c r="I12" i="39"/>
  <c r="E12" i="39" s="1"/>
  <c r="J38" i="39"/>
  <c r="H21" i="38"/>
  <c r="I21" i="38"/>
  <c r="E21" i="38" s="1"/>
  <c r="J21" i="39"/>
  <c r="I24" i="40"/>
  <c r="E24" i="40" s="1"/>
  <c r="I30" i="34"/>
  <c r="E30" i="34" s="1"/>
  <c r="H11" i="41"/>
  <c r="H11" i="34"/>
  <c r="G11" i="34" s="1"/>
  <c r="J15" i="34"/>
  <c r="I32" i="34"/>
  <c r="E32" i="34" s="1"/>
  <c r="H36" i="34"/>
  <c r="J15" i="1"/>
  <c r="I33" i="37"/>
  <c r="E33" i="37" s="1"/>
  <c r="H37" i="34"/>
  <c r="J16" i="40"/>
  <c r="J11" i="41"/>
  <c r="J39" i="40"/>
  <c r="H31" i="40"/>
  <c r="J23" i="40"/>
  <c r="G23" i="40" s="1"/>
  <c r="H15" i="40"/>
  <c r="I12" i="1"/>
  <c r="E12" i="1" s="1"/>
  <c r="J25" i="1"/>
  <c r="I26" i="1"/>
  <c r="E26" i="1" s="1"/>
  <c r="J10" i="1"/>
  <c r="G10" i="1" s="1"/>
  <c r="I35" i="34"/>
  <c r="E35" i="34" s="1"/>
  <c r="H10" i="37"/>
  <c r="H26" i="40"/>
  <c r="J10" i="40"/>
  <c r="G10" i="40" s="1"/>
  <c r="H19" i="1"/>
  <c r="H30" i="37"/>
  <c r="H11" i="42"/>
  <c r="I19" i="42"/>
  <c r="E19" i="42" s="1"/>
  <c r="I29" i="41"/>
  <c r="E29" i="41" s="1"/>
  <c r="J9" i="34"/>
  <c r="J18" i="33"/>
  <c r="J29" i="40"/>
  <c r="G29" i="40" s="1"/>
  <c r="J13" i="40"/>
  <c r="H27" i="37"/>
  <c r="J27" i="1"/>
  <c r="J19" i="40"/>
  <c r="J13" i="1"/>
  <c r="H21" i="41"/>
  <c r="J12" i="40"/>
  <c r="J27" i="40"/>
  <c r="J33" i="40"/>
  <c r="J28" i="1"/>
  <c r="J18" i="1"/>
  <c r="G18" i="1"/>
  <c r="H24" i="32"/>
  <c r="I24" i="32"/>
  <c r="E24" i="32" s="1"/>
  <c r="I28" i="42"/>
  <c r="E28" i="42" s="1"/>
  <c r="H28" i="42"/>
  <c r="H34" i="41"/>
  <c r="J34" i="41"/>
  <c r="I34" i="41"/>
  <c r="E34" i="41" s="1"/>
  <c r="H16" i="39"/>
  <c r="J16" i="39"/>
  <c r="I16" i="39"/>
  <c r="E16" i="39" s="1"/>
  <c r="J17" i="1"/>
  <c r="H17" i="1"/>
  <c r="J11" i="1"/>
  <c r="H11" i="1"/>
  <c r="H20" i="38"/>
  <c r="J20" i="38"/>
  <c r="I20" i="38"/>
  <c r="E20" i="38" s="1"/>
  <c r="E19" i="36"/>
  <c r="J18" i="42"/>
  <c r="H18" i="42"/>
  <c r="I18" i="42"/>
  <c r="E18" i="42" s="1"/>
  <c r="H35" i="42"/>
  <c r="J35" i="42"/>
  <c r="I35" i="42"/>
  <c r="E35" i="42" s="1"/>
  <c r="J16" i="41"/>
  <c r="I16" i="41"/>
  <c r="E16" i="41" s="1"/>
  <c r="H16" i="41"/>
  <c r="J32" i="41"/>
  <c r="I32" i="41"/>
  <c r="E32" i="41" s="1"/>
  <c r="H32" i="41"/>
  <c r="H9" i="39"/>
  <c r="I9" i="39"/>
  <c r="E9" i="39" s="1"/>
  <c r="J9" i="39"/>
  <c r="J20" i="1"/>
  <c r="I20" i="1"/>
  <c r="E20" i="1" s="1"/>
  <c r="H20" i="1"/>
  <c r="J22" i="1"/>
  <c r="I22" i="1"/>
  <c r="E22" i="1" s="1"/>
  <c r="H22" i="1"/>
  <c r="H34" i="38"/>
  <c r="J34" i="38"/>
  <c r="I34" i="38"/>
  <c r="E34" i="38" s="1"/>
  <c r="H18" i="38"/>
  <c r="J18" i="38"/>
  <c r="I18" i="38"/>
  <c r="E18" i="38" s="1"/>
  <c r="I12" i="42"/>
  <c r="E12" i="42" s="1"/>
  <c r="J12" i="42"/>
  <c r="H12" i="42"/>
  <c r="H18" i="41"/>
  <c r="I18" i="41"/>
  <c r="E18" i="41" s="1"/>
  <c r="I21" i="34"/>
  <c r="E21" i="34" s="1"/>
  <c r="J21" i="34"/>
  <c r="I16" i="42"/>
  <c r="E16" i="42" s="1"/>
  <c r="H16" i="42"/>
  <c r="J16" i="42"/>
  <c r="I32" i="42"/>
  <c r="E32" i="42" s="1"/>
  <c r="H32" i="42"/>
  <c r="J32" i="42"/>
  <c r="H22" i="41"/>
  <c r="J22" i="41"/>
  <c r="I22" i="41"/>
  <c r="E22" i="41" s="1"/>
  <c r="H38" i="41"/>
  <c r="J38" i="41"/>
  <c r="I38" i="41"/>
  <c r="E38" i="41" s="1"/>
  <c r="I25" i="34"/>
  <c r="E25" i="34" s="1"/>
  <c r="H25" i="34"/>
  <c r="J25" i="34"/>
  <c r="I32" i="39"/>
  <c r="E32" i="39" s="1"/>
  <c r="H32" i="39"/>
  <c r="J32" i="39"/>
  <c r="J36" i="1"/>
  <c r="I36" i="1"/>
  <c r="E36" i="1" s="1"/>
  <c r="H36" i="1"/>
  <c r="J30" i="1"/>
  <c r="I30" i="1"/>
  <c r="E30" i="1" s="1"/>
  <c r="H30" i="1"/>
  <c r="H32" i="38"/>
  <c r="J32" i="38"/>
  <c r="I32" i="38"/>
  <c r="E32" i="38" s="1"/>
  <c r="H16" i="38"/>
  <c r="J16" i="38"/>
  <c r="I16" i="38"/>
  <c r="E16" i="38" s="1"/>
  <c r="J34" i="42"/>
  <c r="H34" i="42"/>
  <c r="I34" i="42"/>
  <c r="E34" i="42" s="1"/>
  <c r="J22" i="42"/>
  <c r="I22" i="42"/>
  <c r="E22" i="42" s="1"/>
  <c r="H22" i="42"/>
  <c r="H39" i="42"/>
  <c r="I39" i="42"/>
  <c r="G39" i="42" s="1"/>
  <c r="J39" i="42"/>
  <c r="J20" i="41"/>
  <c r="I20" i="41"/>
  <c r="E20" i="41" s="1"/>
  <c r="H20" i="41"/>
  <c r="J36" i="41"/>
  <c r="I36" i="41"/>
  <c r="E36" i="41" s="1"/>
  <c r="H36" i="41"/>
  <c r="E10" i="37"/>
  <c r="J11" i="39"/>
  <c r="I11" i="39"/>
  <c r="E11" i="39" s="1"/>
  <c r="H11" i="39"/>
  <c r="H24" i="39"/>
  <c r="J24" i="39"/>
  <c r="I24" i="39"/>
  <c r="E24" i="39" s="1"/>
  <c r="J35" i="1"/>
  <c r="I35" i="1"/>
  <c r="E35" i="1" s="1"/>
  <c r="H35" i="1"/>
  <c r="H30" i="38"/>
  <c r="J30" i="38"/>
  <c r="I30" i="38"/>
  <c r="E30" i="38" s="1"/>
  <c r="H14" i="38"/>
  <c r="J14" i="38"/>
  <c r="I14" i="38"/>
  <c r="E14" i="38" s="1"/>
  <c r="G10" i="33"/>
  <c r="G39" i="1"/>
  <c r="I20" i="42"/>
  <c r="E20" i="42" s="1"/>
  <c r="H20" i="42"/>
  <c r="J20" i="42"/>
  <c r="J37" i="42"/>
  <c r="I37" i="42"/>
  <c r="E37" i="42" s="1"/>
  <c r="H37" i="42"/>
  <c r="H26" i="41"/>
  <c r="I26" i="41"/>
  <c r="E26" i="41" s="1"/>
  <c r="J26" i="41"/>
  <c r="I13" i="34"/>
  <c r="E13" i="34" s="1"/>
  <c r="H13" i="34"/>
  <c r="J13" i="34"/>
  <c r="I29" i="34"/>
  <c r="H29" i="34"/>
  <c r="J29" i="34"/>
  <c r="J24" i="1"/>
  <c r="I24" i="1"/>
  <c r="E24" i="1" s="1"/>
  <c r="H24" i="1"/>
  <c r="J14" i="1"/>
  <c r="I14" i="1"/>
  <c r="E14" i="1" s="1"/>
  <c r="H14" i="1"/>
  <c r="H28" i="38"/>
  <c r="J28" i="38"/>
  <c r="I28" i="38"/>
  <c r="E28" i="38" s="1"/>
  <c r="H12" i="38"/>
  <c r="J12" i="38"/>
  <c r="I12" i="38"/>
  <c r="E12" i="38" s="1"/>
  <c r="J10" i="42"/>
  <c r="I10" i="42"/>
  <c r="E10" i="42" s="1"/>
  <c r="H10" i="42"/>
  <c r="J26" i="42"/>
  <c r="H26" i="42"/>
  <c r="I26" i="42"/>
  <c r="E26" i="42" s="1"/>
  <c r="J9" i="41"/>
  <c r="I9" i="41"/>
  <c r="E9" i="41" s="1"/>
  <c r="H9" i="41"/>
  <c r="J24" i="41"/>
  <c r="I24" i="41"/>
  <c r="E24" i="41" s="1"/>
  <c r="H24" i="41"/>
  <c r="H35" i="39"/>
  <c r="J35" i="39"/>
  <c r="I35" i="39"/>
  <c r="E35" i="39" s="1"/>
  <c r="J21" i="1"/>
  <c r="I21" i="1"/>
  <c r="E21" i="1" s="1"/>
  <c r="H21" i="1"/>
  <c r="H26" i="38"/>
  <c r="J26" i="38"/>
  <c r="I26" i="38"/>
  <c r="E26" i="38" s="1"/>
  <c r="H10" i="38"/>
  <c r="J10" i="38"/>
  <c r="I10" i="38"/>
  <c r="E10" i="38" s="1"/>
  <c r="G36" i="38"/>
  <c r="I24" i="42"/>
  <c r="E24" i="42" s="1"/>
  <c r="H24" i="42"/>
  <c r="J24" i="42"/>
  <c r="H14" i="41"/>
  <c r="J14" i="41"/>
  <c r="I14" i="41"/>
  <c r="E14" i="41" s="1"/>
  <c r="H30" i="41"/>
  <c r="J30" i="41"/>
  <c r="I30" i="41"/>
  <c r="E30" i="41" s="1"/>
  <c r="I17" i="34"/>
  <c r="E17" i="34" s="1"/>
  <c r="H17" i="34"/>
  <c r="J17" i="34"/>
  <c r="I33" i="34"/>
  <c r="E33" i="34" s="1"/>
  <c r="H33" i="34"/>
  <c r="J33" i="34"/>
  <c r="H25" i="39"/>
  <c r="J29" i="1"/>
  <c r="I29" i="1"/>
  <c r="E29" i="1" s="1"/>
  <c r="H29" i="1"/>
  <c r="J23" i="1"/>
  <c r="I23" i="1"/>
  <c r="E23" i="1" s="1"/>
  <c r="H23" i="1"/>
  <c r="H24" i="38"/>
  <c r="J24" i="38"/>
  <c r="I24" i="38"/>
  <c r="E24" i="38" s="1"/>
  <c r="J13" i="38"/>
  <c r="J17" i="38"/>
  <c r="J21" i="38"/>
  <c r="G21" i="38" s="1"/>
  <c r="J29" i="38"/>
  <c r="J33" i="38"/>
  <c r="G33" i="38" s="1"/>
  <c r="J37" i="38"/>
  <c r="G37" i="38" s="1"/>
  <c r="J11" i="38"/>
  <c r="J15" i="38"/>
  <c r="J19" i="38"/>
  <c r="J23" i="38"/>
  <c r="J27" i="38"/>
  <c r="J31" i="38"/>
  <c r="J35" i="38"/>
  <c r="J39" i="38"/>
  <c r="J14" i="42"/>
  <c r="I14" i="42"/>
  <c r="E14" i="42" s="1"/>
  <c r="H14" i="42"/>
  <c r="J30" i="42"/>
  <c r="I30" i="42"/>
  <c r="E30" i="42" s="1"/>
  <c r="H30" i="42"/>
  <c r="J12" i="41"/>
  <c r="H12" i="41"/>
  <c r="I12" i="41"/>
  <c r="G12" i="41" s="1"/>
  <c r="J28" i="41"/>
  <c r="H28" i="41"/>
  <c r="I28" i="41"/>
  <c r="E28" i="41" s="1"/>
  <c r="H17" i="39"/>
  <c r="J17" i="39"/>
  <c r="I17" i="39"/>
  <c r="E17" i="39" s="1"/>
  <c r="J31" i="1"/>
  <c r="I31" i="1"/>
  <c r="E31" i="1" s="1"/>
  <c r="H31" i="1"/>
  <c r="H38" i="38"/>
  <c r="J38" i="38"/>
  <c r="I38" i="38"/>
  <c r="E38" i="38" s="1"/>
  <c r="H22" i="38"/>
  <c r="J22" i="38"/>
  <c r="I22" i="38"/>
  <c r="E22" i="38" s="1"/>
  <c r="G13" i="40"/>
  <c r="G21" i="33"/>
  <c r="G39" i="39"/>
  <c r="G11" i="42"/>
  <c r="G19" i="41"/>
  <c r="G13" i="33"/>
  <c r="G24" i="35"/>
  <c r="G31" i="41"/>
  <c r="G15" i="41"/>
  <c r="G39" i="33"/>
  <c r="G19" i="34"/>
  <c r="G33" i="40"/>
  <c r="G28" i="1"/>
  <c r="G31" i="39"/>
  <c r="G39" i="41"/>
  <c r="G17" i="42"/>
  <c r="G35" i="38"/>
  <c r="G30" i="33"/>
  <c r="G16" i="1"/>
  <c r="G39" i="34"/>
  <c r="G13" i="35"/>
  <c r="G10" i="37"/>
  <c r="G9" i="35"/>
  <c r="G19" i="33"/>
  <c r="G12" i="1"/>
  <c r="G29" i="41"/>
  <c r="G11" i="1"/>
  <c r="G32" i="38"/>
  <c r="G30" i="41" l="1"/>
  <c r="G24" i="42"/>
  <c r="G33" i="39"/>
  <c r="G22" i="37"/>
  <c r="G23" i="41"/>
  <c r="G27" i="35"/>
  <c r="G18" i="34"/>
  <c r="G34" i="35"/>
  <c r="G31" i="33"/>
  <c r="G32" i="39"/>
  <c r="G23" i="39"/>
  <c r="G27" i="41"/>
  <c r="G32" i="1"/>
  <c r="G15" i="1"/>
  <c r="G25" i="1"/>
  <c r="G36" i="1"/>
  <c r="G30" i="1"/>
  <c r="G19" i="1"/>
  <c r="G9" i="34"/>
  <c r="G28" i="33"/>
  <c r="G18" i="33"/>
  <c r="G26" i="35"/>
  <c r="G30" i="35"/>
  <c r="G28" i="34"/>
  <c r="G31" i="38"/>
  <c r="G13" i="38"/>
  <c r="G22" i="41"/>
  <c r="G33" i="37"/>
  <c r="G14" i="42"/>
  <c r="G35" i="39"/>
  <c r="G24" i="41"/>
  <c r="G11" i="39"/>
  <c r="G32" i="41"/>
  <c r="G20" i="42"/>
  <c r="I28" i="39"/>
  <c r="I36" i="39"/>
  <c r="I31" i="37"/>
  <c r="E31" i="37" s="1"/>
  <c r="G10" i="38"/>
  <c r="G26" i="38"/>
  <c r="G18" i="38"/>
  <c r="G18" i="42"/>
  <c r="G30" i="42"/>
  <c r="G11" i="41"/>
  <c r="G12" i="39"/>
  <c r="G36" i="34"/>
  <c r="G27" i="42"/>
  <c r="G31" i="42"/>
  <c r="G38" i="38"/>
  <c r="G14" i="41"/>
  <c r="G15" i="33"/>
  <c r="G17" i="1"/>
  <c r="G20" i="34"/>
  <c r="G21" i="35"/>
  <c r="G33" i="42"/>
  <c r="G20" i="39"/>
  <c r="G10" i="42"/>
  <c r="G24" i="1"/>
  <c r="G18" i="41"/>
  <c r="G26" i="1"/>
  <c r="G16" i="34"/>
  <c r="G19" i="40"/>
  <c r="G23" i="34"/>
  <c r="G33" i="35"/>
  <c r="G35" i="33"/>
  <c r="G11" i="38"/>
  <c r="G17" i="34"/>
  <c r="G14" i="39"/>
  <c r="G19" i="39"/>
  <c r="G15" i="34"/>
  <c r="G29" i="38"/>
  <c r="G23" i="42"/>
  <c r="G17" i="39"/>
  <c r="G24" i="38"/>
  <c r="G23" i="1"/>
  <c r="G29" i="1"/>
  <c r="G26" i="42"/>
  <c r="G28" i="42"/>
  <c r="G22" i="38"/>
  <c r="G12" i="42"/>
  <c r="G28" i="41"/>
  <c r="G28" i="38"/>
  <c r="G24" i="39"/>
  <c r="G25" i="34"/>
  <c r="G22" i="1"/>
  <c r="G9" i="39"/>
  <c r="G11" i="33"/>
  <c r="G19" i="35"/>
  <c r="G25" i="42"/>
  <c r="G34" i="39"/>
  <c r="G37" i="41"/>
  <c r="G31" i="1"/>
  <c r="G14" i="1"/>
  <c r="G14" i="38"/>
  <c r="G30" i="38"/>
  <c r="G35" i="1"/>
  <c r="G16" i="38"/>
  <c r="G32" i="42"/>
  <c r="G34" i="38"/>
  <c r="G20" i="38"/>
  <c r="G16" i="39"/>
  <c r="G34" i="41"/>
  <c r="G26" i="33"/>
  <c r="G27" i="34"/>
  <c r="G19" i="38"/>
  <c r="G12" i="33"/>
  <c r="G13" i="39"/>
  <c r="G20" i="41"/>
  <c r="G20" i="1"/>
  <c r="G16" i="42"/>
  <c r="G36" i="41"/>
  <c r="G33" i="34"/>
  <c r="G19" i="42"/>
  <c r="G27" i="40"/>
  <c r="G32" i="33"/>
  <c r="G25" i="33"/>
  <c r="E12" i="41"/>
  <c r="J25" i="39"/>
  <c r="G25" i="39" s="1"/>
  <c r="G26" i="41"/>
  <c r="G37" i="42"/>
  <c r="G35" i="42"/>
  <c r="E29" i="42"/>
  <c r="E22" i="39"/>
  <c r="G22" i="39"/>
  <c r="H36" i="40"/>
  <c r="I36" i="40"/>
  <c r="E36" i="40" s="1"/>
  <c r="G38" i="41"/>
  <c r="G21" i="1"/>
  <c r="G16" i="41"/>
  <c r="G21" i="34"/>
  <c r="G15" i="38"/>
  <c r="G12" i="38"/>
  <c r="G34" i="42"/>
  <c r="H30" i="34"/>
  <c r="G30" i="34" s="1"/>
  <c r="I31" i="34"/>
  <c r="H34" i="37"/>
  <c r="I16" i="40"/>
  <c r="H18" i="40"/>
  <c r="G18" i="40" s="1"/>
  <c r="H22" i="34"/>
  <c r="G22" i="34" s="1"/>
  <c r="H36" i="42"/>
  <c r="G36" i="42" s="1"/>
  <c r="J17" i="41"/>
  <c r="G17" i="41" s="1"/>
  <c r="J38" i="1"/>
  <c r="G38" i="1" s="1"/>
  <c r="I32" i="37"/>
  <c r="E32" i="37" s="1"/>
  <c r="G9" i="33"/>
  <c r="I27" i="36"/>
  <c r="E27" i="36" s="1"/>
  <c r="I13" i="1"/>
  <c r="I12" i="40"/>
  <c r="I13" i="41"/>
  <c r="H39" i="40"/>
  <c r="G39" i="40" s="1"/>
  <c r="I28" i="37"/>
  <c r="E28" i="37" s="1"/>
  <c r="H17" i="35"/>
  <c r="G17" i="35" s="1"/>
  <c r="I13" i="42"/>
  <c r="J10" i="34"/>
  <c r="G10" i="34" s="1"/>
  <c r="J31" i="34"/>
  <c r="I11" i="40"/>
  <c r="E11" i="40" s="1"/>
  <c r="H9" i="1"/>
  <c r="G9" i="1" s="1"/>
  <c r="H32" i="34"/>
  <c r="G32" i="34" s="1"/>
  <c r="A20" i="35"/>
  <c r="H20" i="35" s="1"/>
  <c r="J34" i="34"/>
  <c r="G34" i="34" s="1"/>
  <c r="J10" i="41"/>
  <c r="G10" i="41" s="1"/>
  <c r="C5" i="34"/>
  <c r="C5" i="42" s="1"/>
  <c r="C5" i="41" s="1"/>
  <c r="C5" i="40" s="1"/>
  <c r="C5" i="39" s="1"/>
  <c r="C5" i="38" s="1"/>
  <c r="C5" i="37" s="1"/>
  <c r="C5" i="35" s="1"/>
  <c r="C5" i="36" s="1"/>
  <c r="C4" i="34"/>
  <c r="C4" i="42" s="1"/>
  <c r="C4" i="41" s="1"/>
  <c r="C4" i="40" s="1"/>
  <c r="C4" i="39" s="1"/>
  <c r="C4" i="38" s="1"/>
  <c r="C4" i="37" s="1"/>
  <c r="C4" i="35" s="1"/>
  <c r="C4" i="36" s="1"/>
  <c r="C3" i="34"/>
  <c r="C3" i="42" s="1"/>
  <c r="C3" i="41" s="1"/>
  <c r="C3" i="40" s="1"/>
  <c r="C3" i="39" s="1"/>
  <c r="C3" i="38" s="1"/>
  <c r="C3" i="37" s="1"/>
  <c r="C3" i="35" s="1"/>
  <c r="C3" i="36" s="1"/>
  <c r="E29" i="34"/>
  <c r="G29" i="34"/>
  <c r="G22" i="42"/>
  <c r="G13" i="34"/>
  <c r="G9" i="41"/>
  <c r="H30" i="32"/>
  <c r="I30" i="32"/>
  <c r="E30" i="32" s="1"/>
  <c r="H35" i="34"/>
  <c r="J35" i="34"/>
  <c r="I21" i="42"/>
  <c r="E21" i="42" s="1"/>
  <c r="J21" i="42"/>
  <c r="H21" i="42"/>
  <c r="I16" i="33"/>
  <c r="E16" i="33" s="1"/>
  <c r="H16" i="33"/>
  <c r="J16" i="33"/>
  <c r="A19" i="32"/>
  <c r="A35" i="32"/>
  <c r="A12" i="32"/>
  <c r="A23" i="32"/>
  <c r="A17" i="32"/>
  <c r="A29" i="32"/>
  <c r="A9" i="32"/>
  <c r="A18" i="32"/>
  <c r="C6" i="32"/>
  <c r="J24" i="32" s="1"/>
  <c r="G24" i="32" s="1"/>
  <c r="A16" i="32"/>
  <c r="A15" i="32"/>
  <c r="A33" i="32"/>
  <c r="A38" i="32"/>
  <c r="A28" i="32"/>
  <c r="A31" i="32"/>
  <c r="A10" i="32"/>
  <c r="A21" i="32"/>
  <c r="A22" i="32"/>
  <c r="A39" i="32"/>
  <c r="A36" i="32"/>
  <c r="A34" i="32"/>
  <c r="A14" i="32"/>
  <c r="A37" i="32"/>
  <c r="A11" i="32"/>
  <c r="A32" i="32"/>
  <c r="A25" i="32"/>
  <c r="A26" i="32"/>
  <c r="E24" i="37"/>
  <c r="G24" i="37"/>
  <c r="H24" i="34"/>
  <c r="I24" i="34"/>
  <c r="E24" i="34" s="1"/>
  <c r="J24" i="34"/>
  <c r="I14" i="37"/>
  <c r="J14" i="37"/>
  <c r="J29" i="37"/>
  <c r="I29" i="37"/>
  <c r="E29" i="37" s="1"/>
  <c r="H29" i="37"/>
  <c r="J38" i="34"/>
  <c r="H38" i="34"/>
  <c r="I38" i="34"/>
  <c r="H39" i="38"/>
  <c r="I39" i="38"/>
  <c r="E39" i="38" s="1"/>
  <c r="I13" i="36"/>
  <c r="E13" i="36" s="1"/>
  <c r="H13" i="36"/>
  <c r="G26" i="37"/>
  <c r="I11" i="37"/>
  <c r="E11" i="37" s="1"/>
  <c r="J11" i="37"/>
  <c r="J16" i="37"/>
  <c r="G16" i="37" s="1"/>
  <c r="J23" i="37"/>
  <c r="G23" i="37" s="1"/>
  <c r="J12" i="37"/>
  <c r="G12" i="37" s="1"/>
  <c r="J28" i="37"/>
  <c r="J21" i="37"/>
  <c r="G21" i="37" s="1"/>
  <c r="J35" i="37"/>
  <c r="G35" i="37" s="1"/>
  <c r="J9" i="37"/>
  <c r="G9" i="37" s="1"/>
  <c r="J34" i="37"/>
  <c r="G34" i="37" s="1"/>
  <c r="J32" i="37"/>
  <c r="J18" i="37"/>
  <c r="G18" i="37" s="1"/>
  <c r="J36" i="37"/>
  <c r="G36" i="37" s="1"/>
  <c r="J26" i="37"/>
  <c r="J30" i="37"/>
  <c r="G30" i="37" s="1"/>
  <c r="J31" i="37"/>
  <c r="J20" i="37"/>
  <c r="G20" i="37" s="1"/>
  <c r="J25" i="37"/>
  <c r="G25" i="37" s="1"/>
  <c r="J39" i="37"/>
  <c r="G39" i="37" s="1"/>
  <c r="J15" i="37"/>
  <c r="J17" i="37"/>
  <c r="G17" i="37" s="1"/>
  <c r="I34" i="1"/>
  <c r="E34" i="1" s="1"/>
  <c r="H34" i="1"/>
  <c r="J34" i="1"/>
  <c r="H27" i="38"/>
  <c r="I27" i="38"/>
  <c r="E27" i="38" s="1"/>
  <c r="I20" i="32"/>
  <c r="E20" i="32" s="1"/>
  <c r="H20" i="32"/>
  <c r="J14" i="34"/>
  <c r="H14" i="34"/>
  <c r="G14" i="34" s="1"/>
  <c r="H22" i="33"/>
  <c r="J22" i="33"/>
  <c r="I22" i="33"/>
  <c r="E22" i="33" s="1"/>
  <c r="J34" i="33"/>
  <c r="I34" i="33"/>
  <c r="J24" i="40"/>
  <c r="H24" i="40"/>
  <c r="J17" i="40"/>
  <c r="G17" i="40" s="1"/>
  <c r="J20" i="40"/>
  <c r="G20" i="40" s="1"/>
  <c r="J30" i="40"/>
  <c r="G30" i="40" s="1"/>
  <c r="J25" i="40"/>
  <c r="J31" i="40"/>
  <c r="G31" i="40" s="1"/>
  <c r="J32" i="40"/>
  <c r="G32" i="40" s="1"/>
  <c r="J38" i="40"/>
  <c r="G38" i="40" s="1"/>
  <c r="J28" i="40"/>
  <c r="G28" i="40" s="1"/>
  <c r="J11" i="40"/>
  <c r="J9" i="40"/>
  <c r="G9" i="40" s="1"/>
  <c r="J36" i="40"/>
  <c r="J37" i="40"/>
  <c r="G37" i="40" s="1"/>
  <c r="J15" i="40"/>
  <c r="G15" i="40" s="1"/>
  <c r="J34" i="40"/>
  <c r="J26" i="40"/>
  <c r="G26" i="40" s="1"/>
  <c r="J21" i="40"/>
  <c r="G21" i="40" s="1"/>
  <c r="J22" i="40"/>
  <c r="G22" i="40" s="1"/>
  <c r="J19" i="37"/>
  <c r="H19" i="37"/>
  <c r="G19" i="37" s="1"/>
  <c r="I21" i="41"/>
  <c r="J21" i="41"/>
  <c r="H35" i="40"/>
  <c r="J35" i="40"/>
  <c r="I35" i="40"/>
  <c r="E35" i="40" s="1"/>
  <c r="H37" i="33"/>
  <c r="I37" i="33"/>
  <c r="E37" i="33" s="1"/>
  <c r="E10" i="39"/>
  <c r="G10" i="39"/>
  <c r="E38" i="33"/>
  <c r="G38" i="33"/>
  <c r="I13" i="32"/>
  <c r="E13" i="32" s="1"/>
  <c r="H13" i="32"/>
  <c r="H27" i="32"/>
  <c r="I27" i="32"/>
  <c r="E27" i="32" s="1"/>
  <c r="H35" i="41"/>
  <c r="G35" i="41" s="1"/>
  <c r="J35" i="41"/>
  <c r="H14" i="33"/>
  <c r="I14" i="33"/>
  <c r="E14" i="33" s="1"/>
  <c r="I38" i="42"/>
  <c r="E38" i="42" s="1"/>
  <c r="J38" i="42"/>
  <c r="H38" i="42"/>
  <c r="G24" i="33"/>
  <c r="H15" i="37"/>
  <c r="I15" i="37"/>
  <c r="E15" i="37" s="1"/>
  <c r="I34" i="40"/>
  <c r="E34" i="40" s="1"/>
  <c r="H34" i="40"/>
  <c r="H35" i="35"/>
  <c r="G35" i="35" s="1"/>
  <c r="J35" i="35"/>
  <c r="I12" i="35"/>
  <c r="E12" i="35" s="1"/>
  <c r="H12" i="35"/>
  <c r="J12" i="35"/>
  <c r="H25" i="40"/>
  <c r="I25" i="40"/>
  <c r="E25" i="40" s="1"/>
  <c r="J15" i="36"/>
  <c r="I15" i="36"/>
  <c r="G25" i="41"/>
  <c r="H27" i="1"/>
  <c r="I27" i="1"/>
  <c r="E27" i="1" s="1"/>
  <c r="J27" i="37"/>
  <c r="G27" i="37" s="1"/>
  <c r="H23" i="38"/>
  <c r="I23" i="38"/>
  <c r="E23" i="38" s="1"/>
  <c r="I15" i="39"/>
  <c r="E15" i="39" s="1"/>
  <c r="H15" i="39"/>
  <c r="H25" i="35"/>
  <c r="I25" i="35"/>
  <c r="E25" i="35" s="1"/>
  <c r="H32" i="35"/>
  <c r="G32" i="35" s="1"/>
  <c r="J32" i="35"/>
  <c r="H10" i="35"/>
  <c r="J10" i="35"/>
  <c r="I17" i="38"/>
  <c r="E17" i="38" s="1"/>
  <c r="H17" i="38"/>
  <c r="J29" i="35"/>
  <c r="G29" i="35" s="1"/>
  <c r="J28" i="35"/>
  <c r="G28" i="35" s="1"/>
  <c r="J11" i="35"/>
  <c r="G11" i="35" s="1"/>
  <c r="J15" i="35"/>
  <c r="G15" i="35" s="1"/>
  <c r="J18" i="35"/>
  <c r="G18" i="35" s="1"/>
  <c r="G37" i="37"/>
  <c r="J26" i="34"/>
  <c r="I26" i="34"/>
  <c r="H14" i="40"/>
  <c r="J14" i="40"/>
  <c r="I37" i="34"/>
  <c r="J37" i="34"/>
  <c r="H33" i="41"/>
  <c r="I33" i="41"/>
  <c r="E33" i="41" s="1"/>
  <c r="H14" i="35"/>
  <c r="G14" i="35" s="1"/>
  <c r="J14" i="35"/>
  <c r="I33" i="36"/>
  <c r="E33" i="36" s="1"/>
  <c r="H33" i="36"/>
  <c r="J22" i="35"/>
  <c r="G22" i="35" s="1"/>
  <c r="C6" i="36"/>
  <c r="A18" i="36"/>
  <c r="A24" i="36"/>
  <c r="A29" i="36"/>
  <c r="A34" i="36"/>
  <c r="A21" i="36"/>
  <c r="A32" i="36"/>
  <c r="A9" i="36"/>
  <c r="A20" i="36"/>
  <c r="A30" i="36"/>
  <c r="A14" i="36"/>
  <c r="A16" i="36"/>
  <c r="A28" i="36"/>
  <c r="A38" i="36"/>
  <c r="A39" i="36"/>
  <c r="A17" i="36"/>
  <c r="A11" i="36"/>
  <c r="A26" i="36"/>
  <c r="A37" i="36"/>
  <c r="A10" i="36"/>
  <c r="A25" i="36"/>
  <c r="A36" i="36"/>
  <c r="I38" i="39"/>
  <c r="E38" i="39" s="1"/>
  <c r="H38" i="39"/>
  <c r="J12" i="34"/>
  <c r="G12" i="34" s="1"/>
  <c r="H21" i="39"/>
  <c r="I21" i="39"/>
  <c r="E21" i="39" s="1"/>
  <c r="A33" i="33"/>
  <c r="A25" i="38"/>
  <c r="A18" i="39"/>
  <c r="A23" i="33"/>
  <c r="A38" i="37"/>
  <c r="A36" i="35"/>
  <c r="A30" i="39"/>
  <c r="A26" i="39"/>
  <c r="A38" i="35"/>
  <c r="A37" i="1"/>
  <c r="A37" i="39"/>
  <c r="A27" i="39"/>
  <c r="A9" i="42"/>
  <c r="A15" i="42"/>
  <c r="A33" i="1"/>
  <c r="A31" i="35"/>
  <c r="A29" i="33"/>
  <c r="A37" i="35"/>
  <c r="A20" i="33"/>
  <c r="A9" i="38"/>
  <c r="A36" i="33"/>
  <c r="A39" i="35"/>
  <c r="A23" i="35"/>
  <c r="A16" i="35"/>
  <c r="G36" i="40" l="1"/>
  <c r="G31" i="37"/>
  <c r="E28" i="39"/>
  <c r="G28" i="39"/>
  <c r="E36" i="39"/>
  <c r="G36" i="39"/>
  <c r="G32" i="37"/>
  <c r="G11" i="40"/>
  <c r="G38" i="42"/>
  <c r="G12" i="35"/>
  <c r="G34" i="40"/>
  <c r="G16" i="40"/>
  <c r="E16" i="40"/>
  <c r="G28" i="37"/>
  <c r="G38" i="34"/>
  <c r="J20" i="35"/>
  <c r="E13" i="42"/>
  <c r="G13" i="42"/>
  <c r="E13" i="41"/>
  <c r="G13" i="41"/>
  <c r="G27" i="38"/>
  <c r="I20" i="35"/>
  <c r="E20" i="35" s="1"/>
  <c r="E12" i="40"/>
  <c r="G12" i="40"/>
  <c r="E31" i="34"/>
  <c r="G31" i="34"/>
  <c r="E13" i="1"/>
  <c r="G13" i="1"/>
  <c r="J14" i="32"/>
  <c r="H14" i="32"/>
  <c r="I14" i="32"/>
  <c r="E14" i="32" s="1"/>
  <c r="J28" i="32"/>
  <c r="I28" i="32"/>
  <c r="E28" i="32" s="1"/>
  <c r="H28" i="32"/>
  <c r="J35" i="32"/>
  <c r="I35" i="32"/>
  <c r="E35" i="32" s="1"/>
  <c r="H35" i="32"/>
  <c r="H23" i="35"/>
  <c r="I23" i="35"/>
  <c r="E23" i="35" s="1"/>
  <c r="J23" i="35"/>
  <c r="H33" i="1"/>
  <c r="I33" i="1"/>
  <c r="E33" i="1" s="1"/>
  <c r="J33" i="1"/>
  <c r="H37" i="39"/>
  <c r="I37" i="39"/>
  <c r="E37" i="39" s="1"/>
  <c r="J37" i="39"/>
  <c r="I30" i="39"/>
  <c r="E30" i="39" s="1"/>
  <c r="H30" i="39"/>
  <c r="J30" i="39"/>
  <c r="I18" i="39"/>
  <c r="E18" i="39" s="1"/>
  <c r="J18" i="39"/>
  <c r="H18" i="39"/>
  <c r="G21" i="39"/>
  <c r="H36" i="36"/>
  <c r="J36" i="36"/>
  <c r="I36" i="36"/>
  <c r="E36" i="36" s="1"/>
  <c r="J26" i="36"/>
  <c r="I26" i="36"/>
  <c r="E26" i="36" s="1"/>
  <c r="H26" i="36"/>
  <c r="J38" i="36"/>
  <c r="H38" i="36"/>
  <c r="I38" i="36"/>
  <c r="E38" i="36" s="1"/>
  <c r="I30" i="36"/>
  <c r="E30" i="36" s="1"/>
  <c r="H30" i="36"/>
  <c r="J30" i="36"/>
  <c r="I21" i="36"/>
  <c r="E21" i="36" s="1"/>
  <c r="J21" i="36"/>
  <c r="H21" i="36"/>
  <c r="J18" i="36"/>
  <c r="H18" i="36"/>
  <c r="I18" i="36"/>
  <c r="E18" i="36" s="1"/>
  <c r="G27" i="1"/>
  <c r="G14" i="33"/>
  <c r="G35" i="40"/>
  <c r="E34" i="33"/>
  <c r="G34" i="33"/>
  <c r="G22" i="33"/>
  <c r="G34" i="1"/>
  <c r="G24" i="34"/>
  <c r="I32" i="32"/>
  <c r="E32" i="32" s="1"/>
  <c r="J32" i="32"/>
  <c r="H32" i="32"/>
  <c r="H34" i="32"/>
  <c r="J34" i="32"/>
  <c r="I34" i="32"/>
  <c r="E34" i="32" s="1"/>
  <c r="H21" i="32"/>
  <c r="I21" i="32"/>
  <c r="E21" i="32" s="1"/>
  <c r="J21" i="32"/>
  <c r="H38" i="32"/>
  <c r="I38" i="32"/>
  <c r="E38" i="32" s="1"/>
  <c r="J38" i="32"/>
  <c r="J13" i="32"/>
  <c r="G13" i="32" s="1"/>
  <c r="J27" i="32"/>
  <c r="G27" i="32" s="1"/>
  <c r="J20" i="32"/>
  <c r="G20" i="32" s="1"/>
  <c r="H17" i="32"/>
  <c r="J17" i="32"/>
  <c r="I17" i="32"/>
  <c r="E17" i="32" s="1"/>
  <c r="H19" i="32"/>
  <c r="J19" i="32"/>
  <c r="I19" i="32"/>
  <c r="E19" i="32" s="1"/>
  <c r="G16" i="33"/>
  <c r="J30" i="32"/>
  <c r="H9" i="38"/>
  <c r="J9" i="38"/>
  <c r="I9" i="38"/>
  <c r="E9" i="38" s="1"/>
  <c r="H27" i="39"/>
  <c r="I27" i="39"/>
  <c r="E27" i="39" s="1"/>
  <c r="J27" i="39"/>
  <c r="H23" i="33"/>
  <c r="J23" i="33"/>
  <c r="I23" i="33"/>
  <c r="E23" i="33" s="1"/>
  <c r="J39" i="36"/>
  <c r="H39" i="36"/>
  <c r="I39" i="36"/>
  <c r="E39" i="36" s="1"/>
  <c r="J32" i="36"/>
  <c r="I32" i="36"/>
  <c r="E32" i="36" s="1"/>
  <c r="H32" i="36"/>
  <c r="E37" i="34"/>
  <c r="G37" i="34"/>
  <c r="I25" i="32"/>
  <c r="E25" i="32" s="1"/>
  <c r="H25" i="32"/>
  <c r="J25" i="32"/>
  <c r="H16" i="32"/>
  <c r="J16" i="32"/>
  <c r="I16" i="32"/>
  <c r="E16" i="32" s="1"/>
  <c r="I20" i="33"/>
  <c r="E20" i="33" s="1"/>
  <c r="H20" i="33"/>
  <c r="J20" i="33"/>
  <c r="H37" i="35"/>
  <c r="I37" i="35"/>
  <c r="E37" i="35" s="1"/>
  <c r="J37" i="35"/>
  <c r="H37" i="1"/>
  <c r="J37" i="1"/>
  <c r="I37" i="1"/>
  <c r="E37" i="1" s="1"/>
  <c r="I25" i="38"/>
  <c r="E25" i="38" s="1"/>
  <c r="H25" i="38"/>
  <c r="J25" i="38"/>
  <c r="J25" i="36"/>
  <c r="I25" i="36"/>
  <c r="E25" i="36" s="1"/>
  <c r="H25" i="36"/>
  <c r="H11" i="36"/>
  <c r="J11" i="36"/>
  <c r="I11" i="36"/>
  <c r="E11" i="36" s="1"/>
  <c r="J28" i="36"/>
  <c r="I28" i="36"/>
  <c r="E28" i="36" s="1"/>
  <c r="H28" i="36"/>
  <c r="H20" i="36"/>
  <c r="J20" i="36"/>
  <c r="I20" i="36"/>
  <c r="E20" i="36" s="1"/>
  <c r="J34" i="36"/>
  <c r="H34" i="36"/>
  <c r="I34" i="36"/>
  <c r="E34" i="36" s="1"/>
  <c r="J23" i="36"/>
  <c r="G23" i="36" s="1"/>
  <c r="J35" i="36"/>
  <c r="G35" i="36" s="1"/>
  <c r="J12" i="36"/>
  <c r="G12" i="36" s="1"/>
  <c r="J27" i="36"/>
  <c r="G27" i="36" s="1"/>
  <c r="J33" i="36"/>
  <c r="G33" i="36" s="1"/>
  <c r="J19" i="36"/>
  <c r="G19" i="36" s="1"/>
  <c r="J31" i="36"/>
  <c r="G31" i="36" s="1"/>
  <c r="G33" i="41"/>
  <c r="G14" i="40"/>
  <c r="G10" i="35"/>
  <c r="G25" i="35"/>
  <c r="G23" i="38"/>
  <c r="G25" i="40"/>
  <c r="G37" i="33"/>
  <c r="J13" i="36"/>
  <c r="G13" i="36" s="1"/>
  <c r="G39" i="38"/>
  <c r="G29" i="37"/>
  <c r="E14" i="37"/>
  <c r="G14" i="37"/>
  <c r="G11" i="37"/>
  <c r="H11" i="32"/>
  <c r="J11" i="32"/>
  <c r="I11" i="32"/>
  <c r="E11" i="32" s="1"/>
  <c r="J36" i="32"/>
  <c r="H36" i="32"/>
  <c r="I36" i="32"/>
  <c r="E36" i="32" s="1"/>
  <c r="H10" i="32"/>
  <c r="J10" i="32"/>
  <c r="I10" i="32"/>
  <c r="E10" i="32" s="1"/>
  <c r="J33" i="32"/>
  <c r="H33" i="32"/>
  <c r="I33" i="32"/>
  <c r="E33" i="32" s="1"/>
  <c r="J18" i="32"/>
  <c r="I18" i="32"/>
  <c r="E18" i="32" s="1"/>
  <c r="H18" i="32"/>
  <c r="I23" i="32"/>
  <c r="E23" i="32" s="1"/>
  <c r="H23" i="32"/>
  <c r="J23" i="32"/>
  <c r="G30" i="32"/>
  <c r="H16" i="35"/>
  <c r="J16" i="35"/>
  <c r="I16" i="35"/>
  <c r="E16" i="35" s="1"/>
  <c r="H31" i="35"/>
  <c r="J31" i="35"/>
  <c r="I31" i="35"/>
  <c r="E31" i="35" s="1"/>
  <c r="H26" i="39"/>
  <c r="I26" i="39"/>
  <c r="E26" i="39" s="1"/>
  <c r="J26" i="39"/>
  <c r="H37" i="36"/>
  <c r="J37" i="36"/>
  <c r="I37" i="36"/>
  <c r="E37" i="36" s="1"/>
  <c r="H14" i="36"/>
  <c r="J14" i="36"/>
  <c r="I14" i="36"/>
  <c r="E14" i="36" s="1"/>
  <c r="H24" i="36"/>
  <c r="J24" i="36"/>
  <c r="I24" i="36"/>
  <c r="E24" i="36" s="1"/>
  <c r="J22" i="32"/>
  <c r="I22" i="32"/>
  <c r="E22" i="32" s="1"/>
  <c r="H22" i="32"/>
  <c r="I29" i="32"/>
  <c r="E29" i="32" s="1"/>
  <c r="H29" i="32"/>
  <c r="J29" i="32"/>
  <c r="I39" i="35"/>
  <c r="E39" i="35" s="1"/>
  <c r="H39" i="35"/>
  <c r="J39" i="35"/>
  <c r="J15" i="42"/>
  <c r="H15" i="42"/>
  <c r="I15" i="42"/>
  <c r="E15" i="42" s="1"/>
  <c r="H36" i="35"/>
  <c r="I36" i="35"/>
  <c r="E36" i="35" s="1"/>
  <c r="J36" i="35"/>
  <c r="I36" i="33"/>
  <c r="E36" i="33" s="1"/>
  <c r="H36" i="33"/>
  <c r="J36" i="33"/>
  <c r="J29" i="33"/>
  <c r="H29" i="33"/>
  <c r="I29" i="33"/>
  <c r="E29" i="33" s="1"/>
  <c r="J9" i="42"/>
  <c r="H9" i="42"/>
  <c r="I9" i="42"/>
  <c r="E9" i="42" s="1"/>
  <c r="H38" i="35"/>
  <c r="I38" i="35"/>
  <c r="E38" i="35" s="1"/>
  <c r="J38" i="35"/>
  <c r="I38" i="37"/>
  <c r="E38" i="37" s="1"/>
  <c r="H38" i="37"/>
  <c r="J38" i="37"/>
  <c r="H33" i="33"/>
  <c r="I33" i="33"/>
  <c r="E33" i="33" s="1"/>
  <c r="J33" i="33"/>
  <c r="G38" i="39"/>
  <c r="I10" i="36"/>
  <c r="E10" i="36" s="1"/>
  <c r="J10" i="36"/>
  <c r="H10" i="36"/>
  <c r="I17" i="36"/>
  <c r="E17" i="36" s="1"/>
  <c r="H17" i="36"/>
  <c r="J17" i="36"/>
  <c r="H16" i="36"/>
  <c r="I16" i="36"/>
  <c r="E16" i="36" s="1"/>
  <c r="J16" i="36"/>
  <c r="J9" i="36"/>
  <c r="H9" i="36"/>
  <c r="I9" i="36"/>
  <c r="E9" i="36" s="1"/>
  <c r="I29" i="36"/>
  <c r="E29" i="36" s="1"/>
  <c r="H29" i="36"/>
  <c r="J29" i="36"/>
  <c r="J22" i="36"/>
  <c r="G22" i="36" s="1"/>
  <c r="E26" i="34"/>
  <c r="G26" i="34"/>
  <c r="G17" i="38"/>
  <c r="G15" i="39"/>
  <c r="E15" i="36"/>
  <c r="G15" i="36"/>
  <c r="G15" i="37"/>
  <c r="E21" i="41"/>
  <c r="G21" i="41"/>
  <c r="C41" i="41" s="1"/>
  <c r="G24" i="40"/>
  <c r="H26" i="32"/>
  <c r="J26" i="32"/>
  <c r="I26" i="32"/>
  <c r="E26" i="32" s="1"/>
  <c r="H37" i="32"/>
  <c r="J37" i="32"/>
  <c r="I37" i="32"/>
  <c r="E37" i="32" s="1"/>
  <c r="I39" i="32"/>
  <c r="E39" i="32" s="1"/>
  <c r="H39" i="32"/>
  <c r="J39" i="32"/>
  <c r="H31" i="32"/>
  <c r="I31" i="32"/>
  <c r="E31" i="32" s="1"/>
  <c r="J31" i="32"/>
  <c r="I15" i="32"/>
  <c r="E15" i="32" s="1"/>
  <c r="H15" i="32"/>
  <c r="J15" i="32"/>
  <c r="I9" i="32"/>
  <c r="E9" i="32" s="1"/>
  <c r="J9" i="32"/>
  <c r="H9" i="32"/>
  <c r="I12" i="32"/>
  <c r="E12" i="32" s="1"/>
  <c r="J12" i="32"/>
  <c r="H12" i="32"/>
  <c r="G21" i="42"/>
  <c r="G35" i="34"/>
  <c r="G37" i="32" l="1"/>
  <c r="D41" i="41"/>
  <c r="G20" i="35"/>
  <c r="D41" i="34"/>
  <c r="G28" i="36"/>
  <c r="G39" i="32"/>
  <c r="G9" i="36"/>
  <c r="G16" i="36"/>
  <c r="G10" i="36"/>
  <c r="G38" i="37"/>
  <c r="D41" i="37" s="1"/>
  <c r="G38" i="35"/>
  <c r="G36" i="33"/>
  <c r="G36" i="35"/>
  <c r="G29" i="32"/>
  <c r="G26" i="39"/>
  <c r="D41" i="40"/>
  <c r="G38" i="36"/>
  <c r="G33" i="1"/>
  <c r="C41" i="1" s="1"/>
  <c r="G35" i="32"/>
  <c r="G25" i="38"/>
  <c r="G37" i="1"/>
  <c r="G21" i="36"/>
  <c r="G18" i="39"/>
  <c r="G29" i="36"/>
  <c r="G39" i="35"/>
  <c r="G9" i="32"/>
  <c r="G15" i="32"/>
  <c r="G31" i="32"/>
  <c r="G17" i="36"/>
  <c r="G33" i="33"/>
  <c r="G9" i="42"/>
  <c r="G15" i="42"/>
  <c r="G22" i="32"/>
  <c r="G14" i="36"/>
  <c r="G16" i="35"/>
  <c r="G25" i="36"/>
  <c r="C41" i="34"/>
  <c r="G27" i="39"/>
  <c r="G19" i="32"/>
  <c r="G21" i="32"/>
  <c r="G32" i="32"/>
  <c r="G26" i="36"/>
  <c r="G12" i="32"/>
  <c r="G26" i="32"/>
  <c r="G24" i="36"/>
  <c r="G31" i="35"/>
  <c r="G18" i="32"/>
  <c r="G33" i="32"/>
  <c r="G10" i="32"/>
  <c r="G34" i="36"/>
  <c r="G20" i="36"/>
  <c r="G37" i="35"/>
  <c r="G25" i="32"/>
  <c r="G32" i="36"/>
  <c r="G39" i="36"/>
  <c r="G23" i="33"/>
  <c r="G38" i="32"/>
  <c r="C41" i="40"/>
  <c r="G18" i="36"/>
  <c r="G36" i="36"/>
  <c r="G23" i="35"/>
  <c r="G28" i="32"/>
  <c r="G14" i="32"/>
  <c r="G29" i="33"/>
  <c r="G37" i="36"/>
  <c r="G23" i="32"/>
  <c r="G36" i="32"/>
  <c r="G11" i="32"/>
  <c r="G11" i="36"/>
  <c r="G20" i="33"/>
  <c r="G16" i="32"/>
  <c r="G9" i="38"/>
  <c r="G17" i="32"/>
  <c r="G34" i="32"/>
  <c r="G30" i="36"/>
  <c r="G30" i="39"/>
  <c r="G37" i="39"/>
  <c r="D41" i="1" l="1"/>
  <c r="C41" i="35"/>
  <c r="C41" i="33"/>
  <c r="D41" i="35"/>
  <c r="C41" i="36"/>
  <c r="D41" i="36"/>
  <c r="D41" i="39"/>
  <c r="C41" i="37"/>
  <c r="D41" i="33"/>
  <c r="C41" i="38"/>
  <c r="D41" i="38"/>
  <c r="C41" i="42"/>
  <c r="D41" i="42"/>
  <c r="C41" i="39"/>
  <c r="D41" i="32"/>
  <c r="C41" i="32"/>
</calcChain>
</file>

<file path=xl/sharedStrings.xml><?xml version="1.0" encoding="utf-8"?>
<sst xmlns="http://schemas.openxmlformats.org/spreadsheetml/2006/main" count="239" uniqueCount="37">
  <si>
    <t>NOM / Prénom</t>
  </si>
  <si>
    <t>Client</t>
  </si>
  <si>
    <t>Nom du Signataire</t>
  </si>
  <si>
    <t>Mois / Année</t>
  </si>
  <si>
    <t>Date</t>
  </si>
  <si>
    <t>Journée</t>
  </si>
  <si>
    <t>Commentaires</t>
  </si>
  <si>
    <t>Total jours travaillés :</t>
  </si>
  <si>
    <t>Date :</t>
  </si>
  <si>
    <t>Signature :</t>
  </si>
  <si>
    <t>Signature du client :</t>
  </si>
  <si>
    <t>Prestations Complémentaires</t>
  </si>
  <si>
    <t>Année</t>
  </si>
  <si>
    <t>Jour de l'an</t>
  </si>
  <si>
    <t>Lundi de Pâques</t>
  </si>
  <si>
    <t>Fête du Travail</t>
  </si>
  <si>
    <t>Jeudi de l'Ascension</t>
  </si>
  <si>
    <t>Lundi de Pentecôte</t>
  </si>
  <si>
    <t>Fête Nationale</t>
  </si>
  <si>
    <t>Assomption</t>
  </si>
  <si>
    <t>La Toussaint</t>
  </si>
  <si>
    <t>Armistice</t>
  </si>
  <si>
    <t>Noël</t>
  </si>
  <si>
    <t>Fête de la Victoire</t>
  </si>
  <si>
    <t>férié</t>
  </si>
  <si>
    <t>week-end</t>
  </si>
  <si>
    <t>jour du mois</t>
  </si>
  <si>
    <t>jour ouvré du mois</t>
  </si>
  <si>
    <t>posFeuille</t>
  </si>
  <si>
    <t>Heures</t>
  </si>
  <si>
    <t>Fermeture du site</t>
  </si>
  <si>
    <t>week end</t>
  </si>
  <si>
    <t>férie</t>
  </si>
  <si>
    <t>Jour ouverture du site</t>
  </si>
  <si>
    <t xml:space="preserve">Compte Rendu d'Activité </t>
  </si>
  <si>
    <t>nombre d'heures quotidien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</si>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</sst>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m\ yyyy"/>
    <numFmt numFmtId="165" formatCode="[$-40C]ddd\ dd\-mmm"/>
  </numFmts>
  <fonts count="8" x14ac:knownFonts="1">
    <font>
      <sz val="11"/>
      <color theme="1"/>
      <name val="Calibri"/>
      <family val="2"/>
      <scheme val="minor"/>
    </font>
    <font>
      <b/>
      <sz val="12"/>
      <name val="Lucida Sans"/>
      <family val="2"/>
    </font>
    <font>
      <sz val="10"/>
      <name val="Lucida Sans"/>
      <family val="2"/>
    </font>
    <font>
      <b/>
      <sz val="8"/>
      <name val="Lucida Sans"/>
      <family val="2"/>
    </font>
    <font>
      <b/>
      <sz val="10"/>
      <name val="Lucida Sans"/>
      <family val="2"/>
    </font>
    <font>
      <sz val="7.5"/>
      <name val="Lucida Sans"/>
      <family val="2"/>
    </font>
    <font>
      <sz val="11"/>
      <color rgb="FF2E3C1F"/>
      <name val="Lucida Sans Unicode"/>
      <family val="2"/>
    </font>
    <font>
      <sz val="10"/>
      <color theme="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4" fillId="0" borderId="3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 applyProtection="1">
      <alignment horizontal="left" vertical="center"/>
      <protection locked="0"/>
    </xf>
    <xf numFmtId="165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15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14" fontId="0" fillId="0" borderId="0" xfId="0" applyNumberFormat="1"/>
    <xf numFmtId="14" fontId="6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35"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C12" sqref="C12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8.28515625" customWidth="1"/>
    <col min="7" max="7" width="13.140625" hidden="1" customWidth="1"/>
    <col min="8" max="8" width="0.28515625" hidden="1" customWidth="1"/>
    <col min="9" max="10" width="13.42578125" hidden="1" customWidth="1"/>
    <col min="11" max="11" width="13.42578125" customWidth="1"/>
  </cols>
  <sheetData>
    <row r="1" spans="1:11" ht="15.75" x14ac:dyDescent="0.25">
      <c r="A1" s="50" t="s">
        <v>34</v>
      </c>
      <c r="B1" s="50"/>
      <c r="C1" s="50"/>
      <c r="D1" s="50"/>
      <c r="E1" s="50"/>
    </row>
    <row r="2" spans="1:11" x14ac:dyDescent="0.25">
      <c r="A2" s="36">
        <f>Paramètre!B1</f>
        <v>2021</v>
      </c>
      <c r="B2" s="36">
        <v>1</v>
      </c>
      <c r="C2" s="1"/>
      <c r="D2" s="1"/>
      <c r="E2" s="1"/>
    </row>
    <row r="3" spans="1:11" ht="12.75" customHeight="1" x14ac:dyDescent="0.25">
      <c r="A3" s="51" t="s">
        <v>0</v>
      </c>
      <c r="B3" s="51"/>
      <c r="C3" s="55"/>
      <c r="D3" s="56"/>
      <c r="E3" s="57"/>
    </row>
    <row r="4" spans="1:11" ht="12.75" customHeight="1" x14ac:dyDescent="0.25">
      <c r="A4" s="51" t="s">
        <v>1</v>
      </c>
      <c r="B4" s="51"/>
      <c r="C4" s="55"/>
      <c r="D4" s="56"/>
      <c r="E4" s="57"/>
    </row>
    <row r="5" spans="1:11" ht="12.75" customHeight="1" x14ac:dyDescent="0.25">
      <c r="A5" s="51" t="s">
        <v>2</v>
      </c>
      <c r="B5" s="51"/>
      <c r="C5" s="55"/>
      <c r="D5" s="56"/>
      <c r="E5" s="57"/>
    </row>
    <row r="6" spans="1:11" ht="12.75" customHeight="1" x14ac:dyDescent="0.25">
      <c r="A6" s="51" t="s">
        <v>3</v>
      </c>
      <c r="B6" s="51"/>
      <c r="C6" s="52">
        <f>DATE($A$2,$B$2,1)</f>
        <v>44197</v>
      </c>
      <c r="D6" s="53"/>
      <c r="E6" s="54"/>
    </row>
    <row r="7" spans="1:11" ht="12.75" customHeight="1" x14ac:dyDescent="0.25">
      <c r="A7" s="29"/>
      <c r="B7" s="29"/>
      <c r="C7" s="30"/>
      <c r="D7" s="31"/>
      <c r="E7" s="32"/>
    </row>
    <row r="8" spans="1:11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  <c r="K8" t="s">
        <v>36</v>
      </c>
    </row>
    <row r="9" spans="1:11" ht="12.75" customHeight="1" x14ac:dyDescent="0.25">
      <c r="A9" s="33">
        <f>DATE($A$2,$B$2,ROW()-8)</f>
        <v>44197</v>
      </c>
      <c r="B9" s="27"/>
      <c r="C9" s="27"/>
      <c r="D9" s="28"/>
      <c r="E9" s="4" t="str">
        <f>IF(I9,VLOOKUP(A9,Paramètre!$A$5:$B$21,2),"")</f>
        <v>Jour de l'an</v>
      </c>
      <c r="G9" t="b">
        <f>AND(NOT(OR(H9,I9)),J9)</f>
        <v>0</v>
      </c>
      <c r="H9" t="b">
        <f>AND(WEEKDAY($A9,2)&gt;5,ISERROR(MATCH($A9,Paramètre!$C$5:$C$37,0)))</f>
        <v>0</v>
      </c>
      <c r="I9" t="b">
        <f>NOT(ISERROR(MATCH($A9,Paramètre!$A$5:$A$21,0)))</f>
        <v>1</v>
      </c>
      <c r="J9" t="b">
        <f>(MONTH(A9)=MONTH($C$6))</f>
        <v>1</v>
      </c>
    </row>
    <row r="10" spans="1:11" ht="12.75" customHeight="1" x14ac:dyDescent="0.25">
      <c r="A10" s="33">
        <f t="shared" ref="A10:A39" si="0">DATE($A$2,$B$2,ROW()-8)</f>
        <v>44198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0</v>
      </c>
      <c r="H10" t="b">
        <f>AND(WEEKDAY($A10,2)&gt;5,ISERROR(MATCH($A10,Paramètre!$C$5:$C$37,0)))</f>
        <v>1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1" ht="12.75" customHeight="1" x14ac:dyDescent="0.25">
      <c r="A11" s="33">
        <f t="shared" si="0"/>
        <v>44199</v>
      </c>
      <c r="B11" s="4"/>
      <c r="C11" s="4"/>
      <c r="D11" s="5"/>
      <c r="E11" s="4" t="str">
        <f>IF(I11,VLOOKUP(A11,Paramètre!$A$5:$B$21,2),"")</f>
        <v/>
      </c>
      <c r="G11" t="b">
        <f t="shared" si="1"/>
        <v>0</v>
      </c>
      <c r="H11" t="b">
        <f>AND(WEEKDAY($A11,2)&gt;5,ISERROR(MATCH($A11,Paramètre!$C$5:$C$37,0)))</f>
        <v>1</v>
      </c>
      <c r="I11" t="b">
        <f>NOT(ISERROR(MATCH($A11,Paramètre!$A$5:$A$21,0)))</f>
        <v>0</v>
      </c>
      <c r="J11" t="b">
        <f t="shared" si="2"/>
        <v>1</v>
      </c>
    </row>
    <row r="12" spans="1:11" ht="12.75" customHeight="1" x14ac:dyDescent="0.25">
      <c r="A12" s="33">
        <f t="shared" si="0"/>
        <v>44200</v>
      </c>
      <c r="B12" s="6"/>
      <c r="C12" s="6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1" ht="12.75" customHeight="1" x14ac:dyDescent="0.25">
      <c r="A13" s="33">
        <f t="shared" si="0"/>
        <v>44201</v>
      </c>
      <c r="B13" s="6"/>
      <c r="C13" s="6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1" ht="12.75" customHeight="1" x14ac:dyDescent="0.25">
      <c r="A14" s="33">
        <f t="shared" si="0"/>
        <v>44202</v>
      </c>
      <c r="B14" s="6"/>
      <c r="C14" s="6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1" ht="12.75" customHeight="1" x14ac:dyDescent="0.25">
      <c r="A15" s="33">
        <f t="shared" si="0"/>
        <v>44203</v>
      </c>
      <c r="B15" s="6"/>
      <c r="C15" s="6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1" ht="12.75" customHeight="1" x14ac:dyDescent="0.25">
      <c r="A16" s="33">
        <f t="shared" si="0"/>
        <v>44204</v>
      </c>
      <c r="B16" s="6"/>
      <c r="C16" s="6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44205</v>
      </c>
      <c r="B17" s="6"/>
      <c r="C17" s="6"/>
      <c r="D17" s="7"/>
      <c r="E17" s="4" t="str">
        <f>IF(I17,VLOOKUP(A17,Paramètre!$A$5:$B$21,2),"")</f>
        <v/>
      </c>
      <c r="G17" t="b">
        <f t="shared" si="1"/>
        <v>0</v>
      </c>
      <c r="H17" t="b">
        <f>AND(WEEKDAY($A17,2)&gt;5,ISERROR(MATCH($A17,Paramètre!$C$5:$C$37,0)))</f>
        <v>1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44206</v>
      </c>
      <c r="B18" s="6"/>
      <c r="C18" s="6"/>
      <c r="D18" s="7"/>
      <c r="E18" s="4" t="str">
        <f>IF(I18,VLOOKUP(A18,Paramètre!$A$5:$B$21,2),"")</f>
        <v/>
      </c>
      <c r="G18" t="b">
        <f t="shared" si="1"/>
        <v>0</v>
      </c>
      <c r="H18" t="b">
        <f>AND(WEEKDAY($A18,2)&gt;5,ISERROR(MATCH($A18,Paramètre!$C$5:$C$37,0)))</f>
        <v>1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44207</v>
      </c>
      <c r="B19" s="6"/>
      <c r="C19" s="6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44208</v>
      </c>
      <c r="B20" s="6"/>
      <c r="C20" s="6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44209</v>
      </c>
      <c r="B21" s="6"/>
      <c r="C21" s="6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44210</v>
      </c>
      <c r="B22" s="6"/>
      <c r="C22" s="6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44211</v>
      </c>
      <c r="B23" s="6"/>
      <c r="C23" s="6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44212</v>
      </c>
      <c r="B24" s="6"/>
      <c r="C24" s="6"/>
      <c r="D24" s="7"/>
      <c r="E24" s="4" t="str">
        <f>IF(I24,VLOOKUP(A24,Paramètre!$A$5:$B$21,2),"")</f>
        <v/>
      </c>
      <c r="G24" t="b">
        <f t="shared" si="1"/>
        <v>0</v>
      </c>
      <c r="H24" t="b">
        <f>AND(WEEKDAY($A24,2)&gt;5,ISERROR(MATCH($A24,Paramètre!$C$5:$C$37,0)))</f>
        <v>1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44213</v>
      </c>
      <c r="B25" s="6"/>
      <c r="C25" s="6"/>
      <c r="D25" s="7"/>
      <c r="E25" s="4" t="str">
        <f>IF(I25,VLOOKUP(A25,Paramètre!$A$5:$B$21,2),"")</f>
        <v/>
      </c>
      <c r="G25" t="b">
        <f t="shared" si="1"/>
        <v>0</v>
      </c>
      <c r="H25" t="b">
        <f>AND(WEEKDAY($A25,2)&gt;5,ISERROR(MATCH($A25,Paramètre!$C$5:$C$37,0)))</f>
        <v>1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44214</v>
      </c>
      <c r="B26" s="6"/>
      <c r="C26" s="6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44215</v>
      </c>
      <c r="B27" s="6"/>
      <c r="C27" s="6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44216</v>
      </c>
      <c r="B28" s="6"/>
      <c r="C28" s="6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44217</v>
      </c>
      <c r="B29" s="6"/>
      <c r="C29" s="6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44218</v>
      </c>
      <c r="B30" s="6"/>
      <c r="C30" s="6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44219</v>
      </c>
      <c r="B31" s="6"/>
      <c r="C31" s="6"/>
      <c r="D31" s="7"/>
      <c r="E31" s="4" t="str">
        <f>IF(I31,VLOOKUP(A31,Paramètre!$A$5:$B$21,2),"")</f>
        <v/>
      </c>
      <c r="G31" t="b">
        <f t="shared" si="1"/>
        <v>0</v>
      </c>
      <c r="H31" t="b">
        <f>AND(WEEKDAY($A31,2)&gt;5,ISERROR(MATCH($A31,Paramètre!$C$5:$C$37,0)))</f>
        <v>1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44220</v>
      </c>
      <c r="B32" s="6"/>
      <c r="C32" s="6"/>
      <c r="D32" s="7"/>
      <c r="E32" s="4" t="str">
        <f>IF(I32,VLOOKUP(A32,Paramètre!$A$5:$B$21,2),"")</f>
        <v/>
      </c>
      <c r="G32" t="b">
        <f t="shared" si="1"/>
        <v>0</v>
      </c>
      <c r="H32" t="b">
        <f>AND(WEEKDAY($A32,2)&gt;5,ISERROR(MATCH($A32,Paramètre!$C$5:$C$37,0)))</f>
        <v>1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44221</v>
      </c>
      <c r="B33" s="6"/>
      <c r="C33" s="6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44222</v>
      </c>
      <c r="B34" s="6"/>
      <c r="C34" s="6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44223</v>
      </c>
      <c r="B35" s="6"/>
      <c r="C35" s="6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44224</v>
      </c>
      <c r="B36" s="6"/>
      <c r="C36" s="6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44225</v>
      </c>
      <c r="B37" s="6"/>
      <c r="C37" s="6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44226</v>
      </c>
      <c r="B38" s="6"/>
      <c r="C38" s="6"/>
      <c r="D38" s="7"/>
      <c r="E38" s="4" t="str">
        <f>IF(I38,VLOOKUP(A38,Paramètre!$A$5:$B$21,2),"")</f>
        <v/>
      </c>
      <c r="G38" t="b">
        <f t="shared" si="1"/>
        <v>0</v>
      </c>
      <c r="H38" t="b">
        <f>AND(WEEKDAY($A38,2)&gt;5,ISERROR(MATCH($A38,Paramètre!$C$5:$C$37,0)))</f>
        <v>1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44227</v>
      </c>
      <c r="B39" s="6"/>
      <c r="C39" s="6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1</v>
      </c>
      <c r="I39" t="b">
        <f>NOT(ISERROR(MATCH($A39,Paramètre!$A$5:$A$21,0)))</f>
        <v>0</v>
      </c>
      <c r="J39" t="b">
        <f t="shared" si="2"/>
        <v>1</v>
      </c>
    </row>
    <row r="40" spans="1:10" ht="12.75" customHeight="1" x14ac:dyDescent="0.25">
      <c r="A40" s="8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0/140</v>
      </c>
      <c r="D41" s="44" t="str">
        <f>CONCATENATE(", soit ",SUM(C9:C39)/7," jours sur ",COUNTIF(G9:G39,TRUE))</f>
        <v>, soit 0 jours sur 20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1:E1"/>
    <mergeCell ref="A6:B6"/>
    <mergeCell ref="C6:E6"/>
    <mergeCell ref="A3:B3"/>
    <mergeCell ref="C3:E3"/>
    <mergeCell ref="A4:B4"/>
    <mergeCell ref="C4:E4"/>
    <mergeCell ref="A5:B5"/>
    <mergeCell ref="C5:E5"/>
  </mergeCells>
  <conditionalFormatting sqref="A9:E39">
    <cfRule type="expression" dxfId="34" priority="2">
      <formula>NOT($G9)</formula>
    </cfRule>
  </conditionalFormatting>
  <conditionalFormatting sqref="A37:E39">
    <cfRule type="expression" dxfId="33" priority="1" stopIfTrue="1">
      <formula>NOT($J37)</formula>
    </cfRule>
  </conditionalFormatting>
  <printOptions horizontalCentered="1"/>
  <pageMargins left="0.70866141732283472" right="0.70866141732283472" top="1.3385826771653544" bottom="0.74803149606299213" header="0.31496062992125984" footer="0.31496062992125984"/>
  <pageSetup paperSize="9" scale="110" orientation="portrait" horizontalDpi="4294967292" verticalDpi="4294967292" r:id="rId1"/>
  <headerFooter>
    <oddHeader xml:space="preserve">&amp;L&amp;"Arial,Normal"&amp;18Perform Vision&amp;"-,Normal"&amp;11
&amp;"Arial,Normal"&amp;13Training &amp; Consulting&amp;C&amp;13
&amp;RPerform Vision
12 impasse Marcel le Pogamp
93240 Stains
09 52 03 53 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1"/>
  <sheetViews>
    <sheetView workbookViewId="0">
      <selection activeCell="C16" sqref="C16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Septembre!A1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10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Septembre!C3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Septembre!C4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Septembre!C5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44470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44470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44471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0</v>
      </c>
      <c r="H10" t="b">
        <f>AND(WEEKDAY($A10,2)&gt;5,ISERROR(MATCH($A10,Paramètre!$C$5:$C$37,0)))</f>
        <v>1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44472</v>
      </c>
      <c r="B11" s="4"/>
      <c r="C11" s="4"/>
      <c r="D11" s="5"/>
      <c r="E11" s="4" t="str">
        <f>IF(I11,VLOOKUP(A11,Paramètre!$A$5:$B$21,2),"")</f>
        <v/>
      </c>
      <c r="G11" t="b">
        <f t="shared" si="1"/>
        <v>0</v>
      </c>
      <c r="H11" t="b">
        <f>AND(WEEKDAY($A11,2)&gt;5,ISERROR(MATCH($A11,Paramètre!$C$5:$C$37,0)))</f>
        <v>1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44473</v>
      </c>
      <c r="B12" s="4"/>
      <c r="C12" s="4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44474</v>
      </c>
      <c r="B13" s="4"/>
      <c r="C13" s="4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44475</v>
      </c>
      <c r="B14" s="4"/>
      <c r="C14" s="4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44476</v>
      </c>
      <c r="B15" s="4"/>
      <c r="C15" s="4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44477</v>
      </c>
      <c r="B16" s="4"/>
      <c r="C16" s="4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44478</v>
      </c>
      <c r="B17" s="4"/>
      <c r="C17" s="4"/>
      <c r="D17" s="7"/>
      <c r="E17" s="4" t="str">
        <f>IF(I17,VLOOKUP(A17,Paramètre!$A$5:$B$21,2),"")</f>
        <v/>
      </c>
      <c r="G17" t="b">
        <f t="shared" si="1"/>
        <v>0</v>
      </c>
      <c r="H17" t="b">
        <f>AND(WEEKDAY($A17,2)&gt;5,ISERROR(MATCH($A17,Paramètre!$C$5:$C$37,0)))</f>
        <v>1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44479</v>
      </c>
      <c r="B18" s="4"/>
      <c r="C18" s="4"/>
      <c r="D18" s="7"/>
      <c r="E18" s="4" t="str">
        <f>IF(I18,VLOOKUP(A18,Paramètre!$A$5:$B$21,2),"")</f>
        <v/>
      </c>
      <c r="G18" t="b">
        <f t="shared" si="1"/>
        <v>0</v>
      </c>
      <c r="H18" t="b">
        <f>AND(WEEKDAY($A18,2)&gt;5,ISERROR(MATCH($A18,Paramètre!$C$5:$C$37,0)))</f>
        <v>1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44480</v>
      </c>
      <c r="B19" s="4"/>
      <c r="C19" s="4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44481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44482</v>
      </c>
      <c r="B21" s="4"/>
      <c r="C21" s="4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44483</v>
      </c>
      <c r="B22" s="4"/>
      <c r="C22" s="4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44484</v>
      </c>
      <c r="B23" s="4"/>
      <c r="C23" s="4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44485</v>
      </c>
      <c r="B24" s="4"/>
      <c r="C24" s="4"/>
      <c r="D24" s="7"/>
      <c r="E24" s="4" t="str">
        <f>IF(I24,VLOOKUP(A24,Paramètre!$A$5:$B$21,2),"")</f>
        <v/>
      </c>
      <c r="G24" t="b">
        <f t="shared" si="1"/>
        <v>0</v>
      </c>
      <c r="H24" t="b">
        <f>AND(WEEKDAY($A24,2)&gt;5,ISERROR(MATCH($A24,Paramètre!$C$5:$C$37,0)))</f>
        <v>1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44486</v>
      </c>
      <c r="B25" s="4"/>
      <c r="C25" s="4"/>
      <c r="D25" s="7"/>
      <c r="E25" s="4" t="str">
        <f>IF(I25,VLOOKUP(A25,Paramètre!$A$5:$B$21,2),"")</f>
        <v/>
      </c>
      <c r="G25" t="b">
        <f t="shared" si="1"/>
        <v>0</v>
      </c>
      <c r="H25" t="b">
        <f>AND(WEEKDAY($A25,2)&gt;5,ISERROR(MATCH($A25,Paramètre!$C$5:$C$37,0)))</f>
        <v>1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44487</v>
      </c>
      <c r="B26" s="4"/>
      <c r="C26" s="4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44488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44489</v>
      </c>
      <c r="B28" s="4"/>
      <c r="C28" s="4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44490</v>
      </c>
      <c r="B29" s="4"/>
      <c r="C29" s="4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44491</v>
      </c>
      <c r="B30" s="4"/>
      <c r="C30" s="4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44492</v>
      </c>
      <c r="B31" s="4"/>
      <c r="C31" s="4"/>
      <c r="D31" s="7"/>
      <c r="E31" s="4" t="str">
        <f>IF(I31,VLOOKUP(A31,Paramètre!$A$5:$B$21,2),"")</f>
        <v/>
      </c>
      <c r="G31" t="b">
        <f t="shared" si="1"/>
        <v>0</v>
      </c>
      <c r="H31" t="b">
        <f>AND(WEEKDAY($A31,2)&gt;5,ISERROR(MATCH($A31,Paramètre!$C$5:$C$37,0)))</f>
        <v>1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44493</v>
      </c>
      <c r="B32" s="4"/>
      <c r="C32" s="4"/>
      <c r="D32" s="7"/>
      <c r="E32" s="4" t="str">
        <f>IF(I32,VLOOKUP(A32,Paramètre!$A$5:$B$21,2),"")</f>
        <v/>
      </c>
      <c r="G32" t="b">
        <f t="shared" si="1"/>
        <v>0</v>
      </c>
      <c r="H32" t="b">
        <f>AND(WEEKDAY($A32,2)&gt;5,ISERROR(MATCH($A32,Paramètre!$C$5:$C$37,0)))</f>
        <v>1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44494</v>
      </c>
      <c r="B33" s="4"/>
      <c r="C33" s="4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44495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44496</v>
      </c>
      <c r="B35" s="4"/>
      <c r="C35" s="4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44497</v>
      </c>
      <c r="B36" s="4"/>
      <c r="C36" s="4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44498</v>
      </c>
      <c r="B37" s="4"/>
      <c r="C37" s="4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44499</v>
      </c>
      <c r="B38" s="4"/>
      <c r="C38" s="4"/>
      <c r="D38" s="7"/>
      <c r="E38" s="4" t="str">
        <f>IF(I38,VLOOKUP(A38,Paramètre!$A$5:$B$21,2),"")</f>
        <v/>
      </c>
      <c r="G38" t="b">
        <f t="shared" si="1"/>
        <v>0</v>
      </c>
      <c r="H38" t="b">
        <f>AND(WEEKDAY($A38,2)&gt;5,ISERROR(MATCH($A38,Paramètre!$C$5:$C$37,0)))</f>
        <v>1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44500</v>
      </c>
      <c r="B39" s="4"/>
      <c r="C39" s="4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1</v>
      </c>
      <c r="I39" t="b">
        <f>NOT(ISERROR(MATCH($A39,Paramètre!$A$5:$A$21,0)))</f>
        <v>0</v>
      </c>
      <c r="J39" t="b">
        <f t="shared" si="2"/>
        <v>1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0/147</v>
      </c>
      <c r="D41" s="46" t="str">
        <f>CONCATENATE(", soit ",SUM(C9:C39)/7," jours sur ",COUNTIF(G9:G39,TRUE))</f>
        <v>, soit 0 jours sur 21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B39 D9:E39">
    <cfRule type="expression" dxfId="10" priority="4">
      <formula>NOT($G9)</formula>
    </cfRule>
  </conditionalFormatting>
  <conditionalFormatting sqref="A37:B39 D37:E39">
    <cfRule type="expression" dxfId="9" priority="3" stopIfTrue="1">
      <formula>NOT($J37)</formula>
    </cfRule>
  </conditionalFormatting>
  <conditionalFormatting sqref="C9:C39">
    <cfRule type="expression" dxfId="8" priority="2">
      <formula>NOT($G9)</formula>
    </cfRule>
  </conditionalFormatting>
  <conditionalFormatting sqref="C37:C39">
    <cfRule type="expression" dxfId="7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C16" sqref="C16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Octobre!A1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Paramètre!B1</f>
        <v>2021</v>
      </c>
      <c r="B2" s="36">
        <v>11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Octobre!C3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Octobre!C4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Octobre!C5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44501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44501</v>
      </c>
      <c r="B9" s="27"/>
      <c r="C9" s="27"/>
      <c r="D9" s="28"/>
      <c r="E9" s="4" t="str">
        <f>IF(I9,VLOOKUP(A9,Paramètre!$A$5:$B$21,2),"")</f>
        <v>La Toussaint</v>
      </c>
      <c r="G9" t="b">
        <f>AND(NOT(OR(H9,I9)),J9)</f>
        <v>0</v>
      </c>
      <c r="H9" t="b">
        <f>AND(WEEKDAY($A9,2)&gt;5,ISERROR(MATCH($A9,Paramètre!$C$5:$C$37,0)))</f>
        <v>0</v>
      </c>
      <c r="I9" t="b">
        <f>NOT(ISERROR(MATCH($A9,Paramètre!$A$5:$A$21,0)))</f>
        <v>1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44502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44503</v>
      </c>
      <c r="B11" s="4"/>
      <c r="C11" s="4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44504</v>
      </c>
      <c r="B12" s="4"/>
      <c r="C12" s="4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44505</v>
      </c>
      <c r="B13" s="4"/>
      <c r="C13" s="4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44506</v>
      </c>
      <c r="B14" s="4"/>
      <c r="C14" s="4"/>
      <c r="D14" s="7"/>
      <c r="E14" s="4" t="str">
        <f>IF(I14,VLOOKUP(A14,Paramètre!$A$5:$B$21,2),"")</f>
        <v/>
      </c>
      <c r="G14" t="b">
        <f t="shared" si="1"/>
        <v>0</v>
      </c>
      <c r="H14" t="b">
        <f>AND(WEEKDAY($A14,2)&gt;5,ISERROR(MATCH($A14,Paramètre!$C$5:$C$37,0)))</f>
        <v>1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44507</v>
      </c>
      <c r="B15" s="4"/>
      <c r="C15" s="4"/>
      <c r="D15" s="7"/>
      <c r="E15" s="4" t="str">
        <f>IF(I15,VLOOKUP(A15,Paramètre!$A$5:$B$21,2),"")</f>
        <v/>
      </c>
      <c r="G15" t="b">
        <f t="shared" si="1"/>
        <v>0</v>
      </c>
      <c r="H15" t="b">
        <f>AND(WEEKDAY($A15,2)&gt;5,ISERROR(MATCH($A15,Paramètre!$C$5:$C$37,0)))</f>
        <v>1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44508</v>
      </c>
      <c r="B16" s="4"/>
      <c r="C16" s="4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44509</v>
      </c>
      <c r="B17" s="4"/>
      <c r="C17" s="4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44510</v>
      </c>
      <c r="B18" s="4"/>
      <c r="C18" s="4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44511</v>
      </c>
      <c r="B19" s="4"/>
      <c r="C19" s="4"/>
      <c r="D19" s="7"/>
      <c r="E19" s="4" t="str">
        <f>IF(I19,VLOOKUP(A19,Paramètre!$A$5:$B$21,2),"")</f>
        <v>Armistice</v>
      </c>
      <c r="G19" t="b">
        <f t="shared" si="1"/>
        <v>0</v>
      </c>
      <c r="H19" t="b">
        <f>AND(WEEKDAY($A19,2)&gt;5,ISERROR(MATCH($A19,Paramètre!$C$5:$C$37,0)))</f>
        <v>0</v>
      </c>
      <c r="I19" t="b">
        <f>NOT(ISERROR(MATCH($A19,Paramètre!$A$5:$A$21,0)))</f>
        <v>1</v>
      </c>
      <c r="J19" t="b">
        <f t="shared" si="2"/>
        <v>1</v>
      </c>
    </row>
    <row r="20" spans="1:10" ht="12.75" customHeight="1" x14ac:dyDescent="0.25">
      <c r="A20" s="33">
        <f t="shared" si="0"/>
        <v>44512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44513</v>
      </c>
      <c r="B21" s="4"/>
      <c r="C21" s="4"/>
      <c r="D21" s="7"/>
      <c r="E21" s="4" t="str">
        <f>IF(I21,VLOOKUP(A21,Paramètre!$A$5:$B$21,2),"")</f>
        <v/>
      </c>
      <c r="G21" t="b">
        <f t="shared" si="1"/>
        <v>0</v>
      </c>
      <c r="H21" t="b">
        <f>AND(WEEKDAY($A21,2)&gt;5,ISERROR(MATCH($A21,Paramètre!$C$5:$C$37,0)))</f>
        <v>1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44514</v>
      </c>
      <c r="B22" s="4"/>
      <c r="C22" s="4"/>
      <c r="D22" s="7"/>
      <c r="E22" s="4" t="str">
        <f>IF(I22,VLOOKUP(A22,Paramètre!$A$5:$B$21,2),"")</f>
        <v/>
      </c>
      <c r="G22" t="b">
        <f t="shared" si="1"/>
        <v>0</v>
      </c>
      <c r="H22" t="b">
        <f>AND(WEEKDAY($A22,2)&gt;5,ISERROR(MATCH($A22,Paramètre!$C$5:$C$37,0)))</f>
        <v>1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44515</v>
      </c>
      <c r="B23" s="4"/>
      <c r="C23" s="4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44516</v>
      </c>
      <c r="B24" s="4"/>
      <c r="C24" s="4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44517</v>
      </c>
      <c r="B25" s="4"/>
      <c r="C25" s="4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44518</v>
      </c>
      <c r="B26" s="4"/>
      <c r="C26" s="4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44519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44520</v>
      </c>
      <c r="B28" s="4"/>
      <c r="C28" s="4"/>
      <c r="D28" s="7"/>
      <c r="E28" s="4" t="str">
        <f>IF(I28,VLOOKUP(A28,Paramètre!$A$5:$B$21,2),"")</f>
        <v/>
      </c>
      <c r="G28" t="b">
        <f t="shared" si="1"/>
        <v>0</v>
      </c>
      <c r="H28" t="b">
        <f>AND(WEEKDAY($A28,2)&gt;5,ISERROR(MATCH($A28,Paramètre!$C$5:$C$37,0)))</f>
        <v>1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44521</v>
      </c>
      <c r="B29" s="4"/>
      <c r="C29" s="4"/>
      <c r="D29" s="7"/>
      <c r="E29" s="4" t="str">
        <f>IF(I29,VLOOKUP(A29,Paramètre!$A$5:$B$21,2),"")</f>
        <v/>
      </c>
      <c r="G29" t="b">
        <f t="shared" si="1"/>
        <v>0</v>
      </c>
      <c r="H29" t="b">
        <f>AND(WEEKDAY($A29,2)&gt;5,ISERROR(MATCH($A29,Paramètre!$C$5:$C$37,0)))</f>
        <v>1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44522</v>
      </c>
      <c r="B30" s="4"/>
      <c r="C30" s="4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44523</v>
      </c>
      <c r="B31" s="4"/>
      <c r="C31" s="4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44524</v>
      </c>
      <c r="B32" s="4"/>
      <c r="C32" s="4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44525</v>
      </c>
      <c r="B33" s="4"/>
      <c r="C33" s="4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44526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44527</v>
      </c>
      <c r="B35" s="4"/>
      <c r="C35" s="4"/>
      <c r="D35" s="7"/>
      <c r="E35" s="4" t="str">
        <f>IF(I35,VLOOKUP(A35,Paramètre!$A$5:$B$21,2),"")</f>
        <v/>
      </c>
      <c r="G35" t="b">
        <f t="shared" si="1"/>
        <v>0</v>
      </c>
      <c r="H35" t="b">
        <f>AND(WEEKDAY($A35,2)&gt;5,ISERROR(MATCH($A35,Paramètre!$C$5:$C$37,0)))</f>
        <v>1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44528</v>
      </c>
      <c r="B36" s="4"/>
      <c r="C36" s="4"/>
      <c r="D36" s="7"/>
      <c r="E36" s="4" t="str">
        <f>IF(I36,VLOOKUP(A36,Paramètre!$A$5:$B$21,2),"")</f>
        <v/>
      </c>
      <c r="G36" t="b">
        <f t="shared" si="1"/>
        <v>0</v>
      </c>
      <c r="H36" t="b">
        <f>AND(WEEKDAY($A36,2)&gt;5,ISERROR(MATCH($A36,Paramètre!$C$5:$C$37,0)))</f>
        <v>1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44529</v>
      </c>
      <c r="B37" s="4"/>
      <c r="C37" s="4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44530</v>
      </c>
      <c r="B38" s="4"/>
      <c r="C38" s="4"/>
      <c r="D38" s="7"/>
      <c r="E38" s="4" t="str">
        <f>IF(I38,VLOOKUP(A38,Paramètre!$A$5:$B$21,2),"")</f>
        <v/>
      </c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44531</v>
      </c>
      <c r="B39" s="6"/>
      <c r="C39" s="6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0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0/140</v>
      </c>
      <c r="D41" s="46" t="str">
        <f>CONCATENATE(", soit ",SUM(C9:C39)/7," jours sur ",COUNTIF(G9:G39,TRUE))</f>
        <v>, soit 0 jours sur 20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9 A39:E39 A10:B38 D10:E38">
    <cfRule type="expression" dxfId="6" priority="4">
      <formula>NOT($G9)</formula>
    </cfRule>
  </conditionalFormatting>
  <conditionalFormatting sqref="A39:E39 A37:B38 D37:E38">
    <cfRule type="expression" dxfId="5" priority="3" stopIfTrue="1">
      <formula>NOT($J37)</formula>
    </cfRule>
  </conditionalFormatting>
  <conditionalFormatting sqref="C10:C38">
    <cfRule type="expression" dxfId="4" priority="2">
      <formula>NOT($G10)</formula>
    </cfRule>
  </conditionalFormatting>
  <conditionalFormatting sqref="C37:C38">
    <cfRule type="expression" dxfId="3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topLeftCell="A16" workbookViewId="0">
      <selection activeCell="C41" sqref="C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Novembre!A1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12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Novembre!C3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Novembre!C4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Novembre!C5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44531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44531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44532</v>
      </c>
      <c r="B10" s="27"/>
      <c r="C10" s="27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44533</v>
      </c>
      <c r="B11" s="27"/>
      <c r="C11" s="27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44534</v>
      </c>
      <c r="B12" s="27"/>
      <c r="C12" s="27"/>
      <c r="D12" s="7"/>
      <c r="E12" s="4" t="str">
        <f>IF(I12,VLOOKUP(A12,Paramètre!$A$5:$B$21,2),"")</f>
        <v/>
      </c>
      <c r="G12" t="b">
        <f t="shared" si="1"/>
        <v>0</v>
      </c>
      <c r="H12" t="b">
        <f>AND(WEEKDAY($A12,2)&gt;5,ISERROR(MATCH($A12,Paramètre!$C$5:$C$37,0)))</f>
        <v>1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44535</v>
      </c>
      <c r="B13" s="27"/>
      <c r="C13" s="27"/>
      <c r="D13" s="7"/>
      <c r="E13" s="4" t="str">
        <f>IF(I13,VLOOKUP(A13,Paramètre!$A$5:$B$21,2),"")</f>
        <v/>
      </c>
      <c r="G13" t="b">
        <f t="shared" si="1"/>
        <v>0</v>
      </c>
      <c r="H13" t="b">
        <f>AND(WEEKDAY($A13,2)&gt;5,ISERROR(MATCH($A13,Paramètre!$C$5:$C$37,0)))</f>
        <v>1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44536</v>
      </c>
      <c r="B14" s="27"/>
      <c r="C14" s="27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44537</v>
      </c>
      <c r="B15" s="27"/>
      <c r="C15" s="27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44538</v>
      </c>
      <c r="B16" s="27"/>
      <c r="C16" s="27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44539</v>
      </c>
      <c r="B17" s="27"/>
      <c r="C17" s="27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44540</v>
      </c>
      <c r="B18" s="27"/>
      <c r="C18" s="27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44541</v>
      </c>
      <c r="B19" s="27"/>
      <c r="C19" s="27"/>
      <c r="D19" s="7"/>
      <c r="E19" s="4" t="str">
        <f>IF(I19,VLOOKUP(A19,Paramètre!$A$5:$B$21,2),"")</f>
        <v/>
      </c>
      <c r="G19" t="b">
        <f t="shared" si="1"/>
        <v>0</v>
      </c>
      <c r="H19" t="b">
        <f>AND(WEEKDAY($A19,2)&gt;5,ISERROR(MATCH($A19,Paramètre!$C$5:$C$37,0)))</f>
        <v>1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44542</v>
      </c>
      <c r="B20" s="27"/>
      <c r="C20" s="27"/>
      <c r="D20" s="7"/>
      <c r="E20" s="4" t="str">
        <f>IF(I20,VLOOKUP(A20,Paramètre!$A$5:$B$21,2),"")</f>
        <v/>
      </c>
      <c r="G20" t="b">
        <f t="shared" si="1"/>
        <v>0</v>
      </c>
      <c r="H20" t="b">
        <f>AND(WEEKDAY($A20,2)&gt;5,ISERROR(MATCH($A20,Paramètre!$C$5:$C$37,0)))</f>
        <v>1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44543</v>
      </c>
      <c r="B21" s="27"/>
      <c r="C21" s="27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44544</v>
      </c>
      <c r="B22" s="27"/>
      <c r="C22" s="27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44545</v>
      </c>
      <c r="B23" s="27"/>
      <c r="C23" s="27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44546</v>
      </c>
      <c r="B24" s="27"/>
      <c r="C24" s="27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44547</v>
      </c>
      <c r="B25" s="27"/>
      <c r="C25" s="27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44548</v>
      </c>
      <c r="B26" s="27"/>
      <c r="C26" s="27"/>
      <c r="D26" s="7"/>
      <c r="E26" s="4" t="str">
        <f>IF(I26,VLOOKUP(A26,Paramètre!$A$5:$B$21,2),"")</f>
        <v/>
      </c>
      <c r="G26" t="b">
        <f t="shared" si="1"/>
        <v>0</v>
      </c>
      <c r="H26" t="b">
        <f>AND(WEEKDAY($A26,2)&gt;5,ISERROR(MATCH($A26,Paramètre!$C$5:$C$37,0)))</f>
        <v>1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44549</v>
      </c>
      <c r="B27" s="27"/>
      <c r="C27" s="27"/>
      <c r="D27" s="7"/>
      <c r="E27" s="4" t="str">
        <f>IF(I27,VLOOKUP(A27,Paramètre!$A$5:$B$21,2),"")</f>
        <v/>
      </c>
      <c r="G27" t="b">
        <f t="shared" si="1"/>
        <v>0</v>
      </c>
      <c r="H27" t="b">
        <f>AND(WEEKDAY($A27,2)&gt;5,ISERROR(MATCH($A27,Paramètre!$C$5:$C$37,0)))</f>
        <v>1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44550</v>
      </c>
      <c r="B28" s="27"/>
      <c r="C28" s="27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44551</v>
      </c>
      <c r="B29" s="27"/>
      <c r="C29" s="27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44552</v>
      </c>
      <c r="B30" s="27"/>
      <c r="C30" s="27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44553</v>
      </c>
      <c r="B31" s="27"/>
      <c r="C31" s="27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44554</v>
      </c>
      <c r="B32" s="27"/>
      <c r="C32" s="27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44555</v>
      </c>
      <c r="B33" s="27"/>
      <c r="C33" s="27"/>
      <c r="D33" s="7"/>
      <c r="E33" s="4" t="str">
        <f>IF(I33,VLOOKUP(A33,Paramètre!$A$5:$B$21,2),"")</f>
        <v>Noël</v>
      </c>
      <c r="G33" t="b">
        <f t="shared" si="1"/>
        <v>0</v>
      </c>
      <c r="H33" t="b">
        <f>AND(WEEKDAY($A33,2)&gt;5,ISERROR(MATCH($A33,Paramètre!$C$5:$C$37,0)))</f>
        <v>1</v>
      </c>
      <c r="I33" t="b">
        <f>NOT(ISERROR(MATCH($A33,Paramètre!$A$5:$A$21,0)))</f>
        <v>1</v>
      </c>
      <c r="J33" t="b">
        <f t="shared" si="2"/>
        <v>1</v>
      </c>
    </row>
    <row r="34" spans="1:10" ht="12.75" customHeight="1" x14ac:dyDescent="0.25">
      <c r="A34" s="33">
        <f t="shared" si="0"/>
        <v>44556</v>
      </c>
      <c r="B34" s="27"/>
      <c r="C34" s="27"/>
      <c r="D34" s="7"/>
      <c r="E34" s="4" t="str">
        <f>IF(I34,VLOOKUP(A34,Paramètre!$A$5:$B$21,2),"")</f>
        <v/>
      </c>
      <c r="G34" t="b">
        <f t="shared" si="1"/>
        <v>0</v>
      </c>
      <c r="H34" t="b">
        <f>AND(WEEKDAY($A34,2)&gt;5,ISERROR(MATCH($A34,Paramètre!$C$5:$C$37,0)))</f>
        <v>1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44557</v>
      </c>
      <c r="B35" s="27"/>
      <c r="C35" s="27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44558</v>
      </c>
      <c r="B36" s="27"/>
      <c r="C36" s="27"/>
      <c r="D36" s="7"/>
      <c r="E36" s="4" t="str">
        <f>IF(I36,VLOOKUP(A36,Paramètre!$A$5:$B$21,2),"")</f>
        <v>Fermeture du site</v>
      </c>
      <c r="G36" t="b">
        <f t="shared" si="1"/>
        <v>0</v>
      </c>
      <c r="H36" t="b">
        <f>AND(WEEKDAY($A36,2)&gt;5,ISERROR(MATCH($A36,Paramètre!$C$5:$C$37,0)))</f>
        <v>0</v>
      </c>
      <c r="I36" t="b">
        <f>NOT(ISERROR(MATCH($A36,Paramètre!$A$5:$A$21,0)))</f>
        <v>1</v>
      </c>
      <c r="J36" t="b">
        <f t="shared" si="2"/>
        <v>1</v>
      </c>
    </row>
    <row r="37" spans="1:10" ht="12.75" customHeight="1" x14ac:dyDescent="0.25">
      <c r="A37" s="33">
        <f t="shared" si="0"/>
        <v>44559</v>
      </c>
      <c r="B37" s="27"/>
      <c r="C37" s="27"/>
      <c r="D37" s="7"/>
      <c r="E37" s="4" t="str">
        <f>IF(I37,VLOOKUP(A37,Paramètre!$A$5:$B$21,2),"")</f>
        <v>Fermeture du site</v>
      </c>
      <c r="G37" t="b">
        <f t="shared" si="1"/>
        <v>0</v>
      </c>
      <c r="H37" t="b">
        <f>AND(WEEKDAY($A37,2)&gt;5,ISERROR(MATCH($A37,Paramètre!$C$5:$C$37,0)))</f>
        <v>0</v>
      </c>
      <c r="I37" t="b">
        <f>NOT(ISERROR(MATCH($A37,Paramètre!$A$5:$A$21,0)))</f>
        <v>1</v>
      </c>
      <c r="J37" t="b">
        <f t="shared" si="2"/>
        <v>1</v>
      </c>
    </row>
    <row r="38" spans="1:10" ht="12.75" customHeight="1" x14ac:dyDescent="0.25">
      <c r="A38" s="33">
        <f t="shared" si="0"/>
        <v>44560</v>
      </c>
      <c r="B38" s="27"/>
      <c r="C38" s="27"/>
      <c r="D38" s="7"/>
      <c r="E38" s="4" t="str">
        <f>IF(I38,VLOOKUP(A38,Paramètre!$A$5:$B$21,2),"")</f>
        <v>Fermeture du site</v>
      </c>
      <c r="G38" t="b">
        <f t="shared" si="1"/>
        <v>0</v>
      </c>
      <c r="H38" t="b">
        <f>AND(WEEKDAY($A38,2)&gt;5,ISERROR(MATCH($A38,Paramètre!$C$5:$C$37,0)))</f>
        <v>0</v>
      </c>
      <c r="I38" t="b">
        <f>NOT(ISERROR(MATCH($A38,Paramètre!$A$5:$A$21,0)))</f>
        <v>1</v>
      </c>
      <c r="J38" t="b">
        <f t="shared" si="2"/>
        <v>1</v>
      </c>
    </row>
    <row r="39" spans="1:10" ht="12.75" customHeight="1" x14ac:dyDescent="0.25">
      <c r="A39" s="33">
        <f t="shared" si="0"/>
        <v>44561</v>
      </c>
      <c r="B39" s="27"/>
      <c r="C39" s="27"/>
      <c r="D39" s="7"/>
      <c r="E39" s="4" t="str">
        <f>IF(I39,VLOOKUP(A39,Paramètre!$A$5:$B$21,2),"")</f>
        <v>Fermeture du site</v>
      </c>
      <c r="G39" t="b">
        <f t="shared" si="1"/>
        <v>0</v>
      </c>
      <c r="H39" t="b">
        <f>AND(WEEKDAY($A39,2)&gt;5,ISERROR(MATCH($A39,Paramètre!$C$5:$C$37,0)))</f>
        <v>0</v>
      </c>
      <c r="I39" t="b">
        <f>NOT(ISERROR(MATCH($A39,Paramètre!$A$5:$A$21,0)))</f>
        <v>1</v>
      </c>
      <c r="J39" t="b">
        <f t="shared" si="2"/>
        <v>1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0/133</v>
      </c>
      <c r="D41" s="46" t="str">
        <f>CONCATENATE(", soit ",SUM(C9:C39)/7," jours sur ",COUNTIF(G9:G39,TRUE))</f>
        <v>, soit 0 jours sur 19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0:E39 A9:B29 D9:E29">
    <cfRule type="expression" dxfId="2" priority="3">
      <formula>NOT($G9)</formula>
    </cfRule>
  </conditionalFormatting>
  <conditionalFormatting sqref="A37:E39">
    <cfRule type="expression" dxfId="1" priority="2" stopIfTrue="1">
      <formula>NOT($J37)</formula>
    </cfRule>
  </conditionalFormatting>
  <conditionalFormatting sqref="C9:C29">
    <cfRule type="expression" dxfId="0" priority="1">
      <formula>NOT($G9)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1"/>
  <sheetViews>
    <sheetView zoomScaleNormal="100" workbookViewId="0">
      <selection activeCell="C9" sqref="C9"/>
    </sheetView>
  </sheetViews>
  <sheetFormatPr baseColWidth="10" defaultRowHeight="15" x14ac:dyDescent="0.25"/>
  <cols>
    <col min="1" max="1" width="25.5703125" bestFit="1" customWidth="1"/>
    <col min="2" max="2" width="71.140625" bestFit="1" customWidth="1"/>
    <col min="3" max="3" width="42" customWidth="1"/>
  </cols>
  <sheetData>
    <row r="1" spans="1:3" x14ac:dyDescent="0.25">
      <c r="A1" t="s">
        <v>12</v>
      </c>
      <c r="B1">
        <v>2021</v>
      </c>
    </row>
    <row r="2" spans="1:3" x14ac:dyDescent="0.25">
      <c r="A2" t="s">
        <v>28</v>
      </c>
      <c r="B2">
        <f ca="1">FIND("]",CELL("nomfichier"))+1</f>
        <v>115</v>
      </c>
    </row>
    <row r="3" spans="1:3" x14ac:dyDescent="0.25">
      <c r="A3" t="s">
        <v>35</v>
      </c>
      <c r="B3">
        <v>7</v>
      </c>
    </row>
    <row r="4" spans="1:3" x14ac:dyDescent="0.25">
      <c r="A4" t="s">
        <v>4</v>
      </c>
      <c r="C4" t="s">
        <v>33</v>
      </c>
    </row>
    <row r="5" spans="1:3" x14ac:dyDescent="0.25">
      <c r="A5" s="49">
        <v>44197</v>
      </c>
      <c r="B5" s="34" t="s">
        <v>13</v>
      </c>
      <c r="C5" s="48"/>
    </row>
    <row r="6" spans="1:3" x14ac:dyDescent="0.25">
      <c r="A6" s="49">
        <v>44291</v>
      </c>
      <c r="B6" s="34" t="s">
        <v>14</v>
      </c>
      <c r="C6" s="48"/>
    </row>
    <row r="7" spans="1:3" x14ac:dyDescent="0.25">
      <c r="A7" s="49">
        <v>44317</v>
      </c>
      <c r="B7" s="34" t="s">
        <v>15</v>
      </c>
      <c r="C7" s="48"/>
    </row>
    <row r="8" spans="1:3" x14ac:dyDescent="0.25">
      <c r="A8" s="49">
        <v>44324</v>
      </c>
      <c r="B8" s="35" t="s">
        <v>23</v>
      </c>
      <c r="C8" s="48"/>
    </row>
    <row r="9" spans="1:3" x14ac:dyDescent="0.25">
      <c r="A9" s="49">
        <v>44329</v>
      </c>
      <c r="B9" s="34" t="s">
        <v>16</v>
      </c>
    </row>
    <row r="10" spans="1:3" x14ac:dyDescent="0.25">
      <c r="A10" s="49">
        <f>A9+1</f>
        <v>44330</v>
      </c>
      <c r="B10" s="34" t="s">
        <v>30</v>
      </c>
    </row>
    <row r="11" spans="1:3" x14ac:dyDescent="0.25">
      <c r="A11" s="49">
        <v>44340</v>
      </c>
      <c r="B11" s="34" t="s">
        <v>17</v>
      </c>
    </row>
    <row r="12" spans="1:3" x14ac:dyDescent="0.25">
      <c r="A12" s="49">
        <v>44391</v>
      </c>
      <c r="B12" s="34" t="s">
        <v>18</v>
      </c>
    </row>
    <row r="13" spans="1:3" x14ac:dyDescent="0.25">
      <c r="A13" s="49">
        <v>44423</v>
      </c>
      <c r="B13" s="34" t="s">
        <v>19</v>
      </c>
    </row>
    <row r="14" spans="1:3" x14ac:dyDescent="0.25">
      <c r="A14" s="49">
        <v>44501</v>
      </c>
      <c r="B14" s="34" t="s">
        <v>20</v>
      </c>
    </row>
    <row r="15" spans="1:3" x14ac:dyDescent="0.25">
      <c r="A15" s="49">
        <v>44511</v>
      </c>
      <c r="B15" s="34" t="s">
        <v>21</v>
      </c>
    </row>
    <row r="16" spans="1:3" x14ac:dyDescent="0.25">
      <c r="A16" s="49">
        <v>44555</v>
      </c>
      <c r="B16" s="34" t="s">
        <v>22</v>
      </c>
    </row>
    <row r="17" spans="1:2" x14ac:dyDescent="0.25">
      <c r="A17" s="49">
        <v>44558</v>
      </c>
      <c r="B17" s="34" t="s">
        <v>30</v>
      </c>
    </row>
    <row r="18" spans="1:2" x14ac:dyDescent="0.25">
      <c r="A18" s="49">
        <v>44559</v>
      </c>
      <c r="B18" s="34" t="s">
        <v>30</v>
      </c>
    </row>
    <row r="19" spans="1:2" x14ac:dyDescent="0.25">
      <c r="A19" s="49">
        <v>44560</v>
      </c>
      <c r="B19" s="34" t="s">
        <v>30</v>
      </c>
    </row>
    <row r="20" spans="1:2" x14ac:dyDescent="0.25">
      <c r="A20" s="49">
        <v>44561</v>
      </c>
      <c r="B20" s="34" t="s">
        <v>30</v>
      </c>
    </row>
    <row r="21" spans="1:2" x14ac:dyDescent="0.25">
      <c r="A21" s="49"/>
      <c r="B21" s="3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E10" sqref="E10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Janvier!A1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2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Janvier!C3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Janvier!C4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Janvier!C5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44228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44228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44229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44230</v>
      </c>
      <c r="B11" s="4"/>
      <c r="C11" s="4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44231</v>
      </c>
      <c r="B12" s="4"/>
      <c r="C12" s="4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44232</v>
      </c>
      <c r="B13" s="4"/>
      <c r="C13" s="4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44233</v>
      </c>
      <c r="B14" s="4"/>
      <c r="C14" s="4"/>
      <c r="D14" s="7"/>
      <c r="E14" s="4" t="str">
        <f>IF(I14,VLOOKUP(A14,Paramètre!$A$5:$B$21,2),"")</f>
        <v/>
      </c>
      <c r="G14" t="b">
        <f t="shared" si="1"/>
        <v>0</v>
      </c>
      <c r="H14" t="b">
        <f>AND(WEEKDAY($A14,2)&gt;5,ISERROR(MATCH($A14,Paramètre!$C$5:$C$37,0)))</f>
        <v>1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44234</v>
      </c>
      <c r="B15" s="4"/>
      <c r="C15" s="4"/>
      <c r="D15" s="7"/>
      <c r="E15" s="4" t="str">
        <f>IF(I15,VLOOKUP(A15,Paramètre!$A$5:$B$21,2),"")</f>
        <v/>
      </c>
      <c r="G15" t="b">
        <f t="shared" si="1"/>
        <v>0</v>
      </c>
      <c r="H15" t="b">
        <f>AND(WEEKDAY($A15,2)&gt;5,ISERROR(MATCH($A15,Paramètre!$C$5:$C$37,0)))</f>
        <v>1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44235</v>
      </c>
      <c r="B16" s="4"/>
      <c r="C16" s="4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44236</v>
      </c>
      <c r="B17" s="4"/>
      <c r="C17" s="4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44237</v>
      </c>
      <c r="B18" s="4"/>
      <c r="C18" s="4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44238</v>
      </c>
      <c r="B19" s="4"/>
      <c r="C19" s="4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44239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44240</v>
      </c>
      <c r="B21" s="4"/>
      <c r="C21" s="4"/>
      <c r="D21" s="7"/>
      <c r="E21" s="4" t="str">
        <f>IF(I21,VLOOKUP(A21,Paramètre!$A$5:$B$21,2),"")</f>
        <v/>
      </c>
      <c r="G21" t="b">
        <f t="shared" si="1"/>
        <v>0</v>
      </c>
      <c r="H21" t="b">
        <f>AND(WEEKDAY($A21,2)&gt;5,ISERROR(MATCH($A21,Paramètre!$C$5:$C$37,0)))</f>
        <v>1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44241</v>
      </c>
      <c r="B22" s="4"/>
      <c r="C22" s="4"/>
      <c r="D22" s="7"/>
      <c r="E22" s="4" t="str">
        <f>IF(I22,VLOOKUP(A22,Paramètre!$A$5:$B$21,2),"")</f>
        <v/>
      </c>
      <c r="G22" t="b">
        <f t="shared" si="1"/>
        <v>0</v>
      </c>
      <c r="H22" t="b">
        <f>AND(WEEKDAY($A22,2)&gt;5,ISERROR(MATCH($A22,Paramètre!$C$5:$C$37,0)))</f>
        <v>1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44242</v>
      </c>
      <c r="B23" s="4"/>
      <c r="C23" s="4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44243</v>
      </c>
      <c r="B24" s="4"/>
      <c r="C24" s="4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44244</v>
      </c>
      <c r="B25" s="4"/>
      <c r="C25" s="4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44245</v>
      </c>
      <c r="B26" s="4"/>
      <c r="C26" s="4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44246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44247</v>
      </c>
      <c r="B28" s="4"/>
      <c r="C28" s="4"/>
      <c r="D28" s="7"/>
      <c r="E28" s="4" t="str">
        <f>IF(I28,VLOOKUP(A28,Paramètre!$A$5:$B$21,2),"")</f>
        <v/>
      </c>
      <c r="G28" t="b">
        <f t="shared" si="1"/>
        <v>0</v>
      </c>
      <c r="H28" t="b">
        <f>AND(WEEKDAY($A28,2)&gt;5,ISERROR(MATCH($A28,Paramètre!$C$5:$C$37,0)))</f>
        <v>1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44248</v>
      </c>
      <c r="B29" s="4"/>
      <c r="C29" s="4"/>
      <c r="D29" s="7"/>
      <c r="E29" s="4" t="str">
        <f>IF(I29,VLOOKUP(A29,Paramètre!$A$5:$B$21,2),"")</f>
        <v/>
      </c>
      <c r="G29" t="b">
        <f t="shared" si="1"/>
        <v>0</v>
      </c>
      <c r="H29" t="b">
        <f>AND(WEEKDAY($A29,2)&gt;5,ISERROR(MATCH($A29,Paramètre!$C$5:$C$37,0)))</f>
        <v>1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44249</v>
      </c>
      <c r="B30" s="4"/>
      <c r="C30" s="4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44250</v>
      </c>
      <c r="B31" s="4"/>
      <c r="C31" s="4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44251</v>
      </c>
      <c r="B32" s="4"/>
      <c r="C32" s="4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44252</v>
      </c>
      <c r="B33" s="4"/>
      <c r="C33" s="4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44253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44254</v>
      </c>
      <c r="B35" s="4"/>
      <c r="C35" s="4"/>
      <c r="D35" s="7"/>
      <c r="E35" s="4" t="str">
        <f>IF(I35,VLOOKUP(A35,Paramètre!$A$5:$B$21,2),"")</f>
        <v/>
      </c>
      <c r="G35" t="b">
        <f t="shared" si="1"/>
        <v>0</v>
      </c>
      <c r="H35" t="b">
        <f>AND(WEEKDAY($A35,2)&gt;5,ISERROR(MATCH($A35,Paramètre!$C$5:$C$37,0)))</f>
        <v>1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44255</v>
      </c>
      <c r="B36" s="4"/>
      <c r="C36" s="4"/>
      <c r="D36" s="7"/>
      <c r="E36" s="4" t="str">
        <f>IF(I36,VLOOKUP(A36,Paramètre!$A$5:$B$21,2),"")</f>
        <v/>
      </c>
      <c r="G36" t="b">
        <f t="shared" si="1"/>
        <v>0</v>
      </c>
      <c r="H36" t="b">
        <f>AND(WEEKDAY($A36,2)&gt;5,ISERROR(MATCH($A36,Paramètre!$C$5:$C$37,0)))</f>
        <v>1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44256</v>
      </c>
      <c r="B37" s="6"/>
      <c r="C37" s="6"/>
      <c r="D37" s="7"/>
      <c r="E37" s="4" t="str">
        <f>IF(I37,VLOOKUP(A37,Paramètre!$A$5:$B$21,2),"")</f>
        <v/>
      </c>
      <c r="G37" t="b">
        <f t="shared" si="1"/>
        <v>0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0</v>
      </c>
    </row>
    <row r="38" spans="1:10" ht="12.75" customHeight="1" x14ac:dyDescent="0.25">
      <c r="A38" s="33">
        <f t="shared" si="0"/>
        <v>44257</v>
      </c>
      <c r="B38" s="6"/>
      <c r="C38" s="6"/>
      <c r="D38" s="7"/>
      <c r="E38" s="4" t="str">
        <f>IF(I38,VLOOKUP(A38,Paramètre!$A$5:$B$21,2),"")</f>
        <v/>
      </c>
      <c r="G38" t="b">
        <f t="shared" si="1"/>
        <v>0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0</v>
      </c>
    </row>
    <row r="39" spans="1:10" ht="12.75" customHeight="1" x14ac:dyDescent="0.25">
      <c r="A39" s="33">
        <f t="shared" si="0"/>
        <v>44258</v>
      </c>
      <c r="B39" s="6"/>
      <c r="C39" s="6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0</v>
      </c>
    </row>
    <row r="40" spans="1:10" ht="12.75" customHeight="1" x14ac:dyDescent="0.25">
      <c r="A40" s="8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0/140</v>
      </c>
      <c r="D41" s="44" t="str">
        <f>CONCATENATE(", soit ",SUM(C9:C39)/7," jours sur ",COUNTIF(G9:G39,TRUE))</f>
        <v>, soit 0 jours sur 20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1:E1"/>
    <mergeCell ref="A6:B6"/>
    <mergeCell ref="C6:E6"/>
    <mergeCell ref="A3:B3"/>
    <mergeCell ref="C3:E3"/>
    <mergeCell ref="A4:B4"/>
    <mergeCell ref="C4:E4"/>
    <mergeCell ref="A5:B5"/>
    <mergeCell ref="C5:E5"/>
  </mergeCells>
  <conditionalFormatting sqref="A9:E39">
    <cfRule type="expression" dxfId="32" priority="2">
      <formula>NOT($G9)</formula>
    </cfRule>
  </conditionalFormatting>
  <conditionalFormatting sqref="A37:E39">
    <cfRule type="expression" dxfId="3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  <headerFooter>
    <oddHeader>&amp;L&amp;20Perform Vision&amp;11
Training &amp; Consulting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C3" sqref="C3:E3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Février!A1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3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Février!C3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Février!C4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Février!C5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44256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44256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44257</v>
      </c>
      <c r="B10" s="4"/>
      <c r="C10" s="27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44258</v>
      </c>
      <c r="B11" s="4"/>
      <c r="C11" s="27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44259</v>
      </c>
      <c r="B12" s="4"/>
      <c r="C12" s="27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44260</v>
      </c>
      <c r="B13" s="4"/>
      <c r="C13" s="27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44261</v>
      </c>
      <c r="B14" s="4"/>
      <c r="C14" s="27"/>
      <c r="D14" s="7"/>
      <c r="E14" s="4" t="str">
        <f>IF(I14,VLOOKUP(A14,Paramètre!$A$5:$B$21,2),"")</f>
        <v/>
      </c>
      <c r="G14" t="b">
        <f t="shared" si="1"/>
        <v>0</v>
      </c>
      <c r="H14" t="b">
        <f>AND(WEEKDAY($A14,2)&gt;5,ISERROR(MATCH($A14,Paramètre!$C$5:$C$37,0)))</f>
        <v>1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44262</v>
      </c>
      <c r="B15" s="4"/>
      <c r="C15" s="27"/>
      <c r="D15" s="7"/>
      <c r="E15" s="4" t="str">
        <f>IF(I15,VLOOKUP(A15,Paramètre!$A$5:$B$21,2),"")</f>
        <v/>
      </c>
      <c r="G15" t="b">
        <f t="shared" si="1"/>
        <v>0</v>
      </c>
      <c r="H15" t="b">
        <f>AND(WEEKDAY($A15,2)&gt;5,ISERROR(MATCH($A15,Paramètre!$C$5:$C$37,0)))</f>
        <v>1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44263</v>
      </c>
      <c r="B16" s="4"/>
      <c r="C16" s="27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44264</v>
      </c>
      <c r="B17" s="4"/>
      <c r="C17" s="27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44265</v>
      </c>
      <c r="B18" s="4"/>
      <c r="C18" s="27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44266</v>
      </c>
      <c r="B19" s="4"/>
      <c r="C19" s="27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44267</v>
      </c>
      <c r="B20" s="4"/>
      <c r="C20" s="27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44268</v>
      </c>
      <c r="B21" s="4"/>
      <c r="C21" s="27"/>
      <c r="D21" s="7"/>
      <c r="E21" s="4" t="str">
        <f>IF(I21,VLOOKUP(A21,Paramètre!$A$5:$B$21,2),"")</f>
        <v/>
      </c>
      <c r="G21" t="b">
        <f t="shared" si="1"/>
        <v>0</v>
      </c>
      <c r="H21" t="b">
        <f>AND(WEEKDAY($A21,2)&gt;5,ISERROR(MATCH($A21,Paramètre!$C$5:$C$37,0)))</f>
        <v>1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44269</v>
      </c>
      <c r="B22" s="4"/>
      <c r="C22" s="27"/>
      <c r="D22" s="7"/>
      <c r="E22" s="4" t="str">
        <f>IF(I22,VLOOKUP(A22,Paramètre!$A$5:$B$21,2),"")</f>
        <v/>
      </c>
      <c r="G22" t="b">
        <f t="shared" si="1"/>
        <v>0</v>
      </c>
      <c r="H22" t="b">
        <f>AND(WEEKDAY($A22,2)&gt;5,ISERROR(MATCH($A22,Paramètre!$C$5:$C$37,0)))</f>
        <v>1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44270</v>
      </c>
      <c r="B23" s="4"/>
      <c r="C23" s="27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44271</v>
      </c>
      <c r="B24" s="4"/>
      <c r="C24" s="27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44272</v>
      </c>
      <c r="B25" s="4"/>
      <c r="C25" s="27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44273</v>
      </c>
      <c r="B26" s="4"/>
      <c r="C26" s="27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44274</v>
      </c>
      <c r="B27" s="4"/>
      <c r="C27" s="27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44275</v>
      </c>
      <c r="B28" s="4"/>
      <c r="C28" s="27"/>
      <c r="D28" s="7"/>
      <c r="E28" s="4" t="str">
        <f>IF(I28,VLOOKUP(A28,Paramètre!$A$5:$B$21,2),"")</f>
        <v/>
      </c>
      <c r="G28" t="b">
        <f t="shared" si="1"/>
        <v>0</v>
      </c>
      <c r="H28" t="b">
        <f>AND(WEEKDAY($A28,2)&gt;5,ISERROR(MATCH($A28,Paramètre!$C$5:$C$37,0)))</f>
        <v>1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44276</v>
      </c>
      <c r="B29" s="4"/>
      <c r="C29" s="27"/>
      <c r="D29" s="7"/>
      <c r="E29" s="4" t="str">
        <f>IF(I29,VLOOKUP(A29,Paramètre!$A$5:$B$21,2),"")</f>
        <v/>
      </c>
      <c r="G29" t="b">
        <f t="shared" si="1"/>
        <v>0</v>
      </c>
      <c r="H29" t="b">
        <f>AND(WEEKDAY($A29,2)&gt;5,ISERROR(MATCH($A29,Paramètre!$C$5:$C$37,0)))</f>
        <v>1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44277</v>
      </c>
      <c r="B30" s="4"/>
      <c r="C30" s="27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44278</v>
      </c>
      <c r="B31" s="4"/>
      <c r="C31" s="27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44279</v>
      </c>
      <c r="B32" s="4"/>
      <c r="C32" s="27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44280</v>
      </c>
      <c r="B33" s="4"/>
      <c r="C33" s="27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44281</v>
      </c>
      <c r="B34" s="4"/>
      <c r="C34" s="27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44282</v>
      </c>
      <c r="B35" s="4"/>
      <c r="C35" s="27"/>
      <c r="D35" s="7"/>
      <c r="E35" s="4" t="str">
        <f>IF(I35,VLOOKUP(A35,Paramètre!$A$5:$B$21,2),"")</f>
        <v/>
      </c>
      <c r="G35" t="b">
        <f t="shared" si="1"/>
        <v>0</v>
      </c>
      <c r="H35" t="b">
        <f>AND(WEEKDAY($A35,2)&gt;5,ISERROR(MATCH($A35,Paramètre!$C$5:$C$37,0)))</f>
        <v>1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44283</v>
      </c>
      <c r="B36" s="4"/>
      <c r="C36" s="27"/>
      <c r="D36" s="7"/>
      <c r="E36" s="4" t="str">
        <f>IF(I36,VLOOKUP(A36,Paramètre!$A$5:$B$21,2),"")</f>
        <v/>
      </c>
      <c r="G36" t="b">
        <f t="shared" si="1"/>
        <v>0</v>
      </c>
      <c r="H36" t="b">
        <f>AND(WEEKDAY($A36,2)&gt;5,ISERROR(MATCH($A36,Paramètre!$C$5:$C$37,0)))</f>
        <v>1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44284</v>
      </c>
      <c r="B37" s="4"/>
      <c r="C37" s="27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44285</v>
      </c>
      <c r="B38" s="4"/>
      <c r="C38" s="27"/>
      <c r="D38" s="7"/>
      <c r="E38" s="4" t="str">
        <f>IF(I38,VLOOKUP(A38,Paramètre!$A$5:$B$21,2),"")</f>
        <v/>
      </c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44286</v>
      </c>
      <c r="B39" s="4"/>
      <c r="C39" s="27"/>
      <c r="D39" s="7"/>
      <c r="E39" s="4" t="str">
        <f>IF(I39,VLOOKUP(A39,Paramètre!$A$5:$B$21,2),"")</f>
        <v/>
      </c>
      <c r="G39" t="b">
        <f t="shared" si="1"/>
        <v>1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1</v>
      </c>
    </row>
    <row r="40" spans="1:10" ht="12.75" customHeight="1" x14ac:dyDescent="0.25">
      <c r="A40" s="8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0/161</v>
      </c>
      <c r="D41" s="44" t="str">
        <f>CONCATENATE(", soit ",SUM(C9:C39)/7," jours sur ",COUNTIF(G9:G39,TRUE))</f>
        <v>, soit 0 jours sur 23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30" priority="2">
      <formula>NOT($G9)</formula>
    </cfRule>
  </conditionalFormatting>
  <conditionalFormatting sqref="A37:E39">
    <cfRule type="expression" dxfId="29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C3" sqref="C3:E5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Mars!A1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4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Mars!C3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Mars!C4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Mars!C5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44287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44287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44288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44289</v>
      </c>
      <c r="B11" s="4"/>
      <c r="C11" s="4"/>
      <c r="D11" s="5"/>
      <c r="E11" s="4"/>
      <c r="G11" t="b">
        <f t="shared" si="1"/>
        <v>0</v>
      </c>
      <c r="H11" t="b">
        <f>AND(WEEKDAY($A11,2)&gt;5,ISERROR(MATCH($A11,Paramètre!$C$5:$C$37,0)))</f>
        <v>1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44290</v>
      </c>
      <c r="B12" s="4"/>
      <c r="C12" s="4"/>
      <c r="D12" s="7"/>
      <c r="E12" s="4" t="str">
        <f>IF(I12,VLOOKUP(A12,Paramètre!$A$5:$B$21,2),"")</f>
        <v/>
      </c>
      <c r="G12" t="b">
        <f t="shared" si="1"/>
        <v>0</v>
      </c>
      <c r="H12" t="b">
        <f>AND(WEEKDAY($A12,2)&gt;5,ISERROR(MATCH($A12,Paramètre!$C$5:$C$37,0)))</f>
        <v>1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44291</v>
      </c>
      <c r="B13" s="4"/>
      <c r="C13" s="4"/>
      <c r="D13" s="7"/>
      <c r="E13" s="4" t="str">
        <f>IF(I13,VLOOKUP(A13,Paramètre!$A$5:$B$21,2),"")</f>
        <v>Lundi de Pâques</v>
      </c>
      <c r="G13" t="b">
        <f t="shared" si="1"/>
        <v>0</v>
      </c>
      <c r="H13" t="b">
        <f>AND(WEEKDAY($A13,2)&gt;5,ISERROR(MATCH($A13,Paramètre!$C$5:$C$37,0)))</f>
        <v>0</v>
      </c>
      <c r="I13" t="b">
        <f>NOT(ISERROR(MATCH($A13,Paramètre!$A$5:$A$21,0)))</f>
        <v>1</v>
      </c>
      <c r="J13" t="b">
        <f t="shared" si="2"/>
        <v>1</v>
      </c>
    </row>
    <row r="14" spans="1:10" ht="12.75" customHeight="1" x14ac:dyDescent="0.25">
      <c r="A14" s="33">
        <f t="shared" si="0"/>
        <v>44292</v>
      </c>
      <c r="B14" s="4"/>
      <c r="C14" s="4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44293</v>
      </c>
      <c r="B15" s="4"/>
      <c r="C15" s="4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44294</v>
      </c>
      <c r="B16" s="4"/>
      <c r="C16" s="4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44295</v>
      </c>
      <c r="B17" s="4"/>
      <c r="C17" s="4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44296</v>
      </c>
      <c r="B18" s="4"/>
      <c r="C18" s="4"/>
      <c r="D18" s="7"/>
      <c r="E18" s="4" t="str">
        <f>IF(I18,VLOOKUP(A18,Paramètre!$A$5:$B$21,2),"")</f>
        <v/>
      </c>
      <c r="G18" t="b">
        <f t="shared" si="1"/>
        <v>0</v>
      </c>
      <c r="H18" t="b">
        <f>AND(WEEKDAY($A18,2)&gt;5,ISERROR(MATCH($A18,Paramètre!$C$5:$C$37,0)))</f>
        <v>1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44297</v>
      </c>
      <c r="B19" s="4"/>
      <c r="C19" s="4"/>
      <c r="D19" s="7"/>
      <c r="E19" s="4" t="str">
        <f>IF(I19,VLOOKUP(A19,Paramètre!$A$5:$B$21,2),"")</f>
        <v/>
      </c>
      <c r="G19" t="b">
        <f t="shared" si="1"/>
        <v>0</v>
      </c>
      <c r="H19" t="b">
        <f>AND(WEEKDAY($A19,2)&gt;5,ISERROR(MATCH($A19,Paramètre!$C$5:$C$37,0)))</f>
        <v>1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44298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44299</v>
      </c>
      <c r="B21" s="4"/>
      <c r="C21" s="4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44300</v>
      </c>
      <c r="B22" s="4"/>
      <c r="C22" s="4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44301</v>
      </c>
      <c r="B23" s="4"/>
      <c r="C23" s="4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44302</v>
      </c>
      <c r="B24" s="4"/>
      <c r="C24" s="4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44303</v>
      </c>
      <c r="B25" s="4"/>
      <c r="C25" s="4"/>
      <c r="D25" s="7"/>
      <c r="E25" s="4" t="str">
        <f>IF(I25,VLOOKUP(A25,Paramètre!$A$5:$B$21,2),"")</f>
        <v/>
      </c>
      <c r="G25" t="b">
        <f t="shared" si="1"/>
        <v>0</v>
      </c>
      <c r="H25" t="b">
        <f>AND(WEEKDAY($A25,2)&gt;5,ISERROR(MATCH($A25,Paramètre!$C$5:$C$37,0)))</f>
        <v>1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44304</v>
      </c>
      <c r="B26" s="4"/>
      <c r="C26" s="4"/>
      <c r="D26" s="7"/>
      <c r="E26" s="4" t="str">
        <f>IF(I26,VLOOKUP(A26,Paramètre!$A$5:$B$21,2),"")</f>
        <v/>
      </c>
      <c r="G26" t="b">
        <f t="shared" si="1"/>
        <v>0</v>
      </c>
      <c r="H26" t="b">
        <f>AND(WEEKDAY($A26,2)&gt;5,ISERROR(MATCH($A26,Paramètre!$C$5:$C$37,0)))</f>
        <v>1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44305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44306</v>
      </c>
      <c r="B28" s="4"/>
      <c r="C28" s="4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44307</v>
      </c>
      <c r="B29" s="4"/>
      <c r="C29" s="4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44308</v>
      </c>
      <c r="B30" s="4"/>
      <c r="C30" s="4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44309</v>
      </c>
      <c r="B31" s="4"/>
      <c r="C31" s="4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44310</v>
      </c>
      <c r="B32" s="4"/>
      <c r="C32" s="4"/>
      <c r="D32" s="7"/>
      <c r="E32" s="4" t="str">
        <f>IF(I32,VLOOKUP(A32,Paramètre!$A$5:$B$21,2),"")</f>
        <v/>
      </c>
      <c r="G32" t="b">
        <f t="shared" si="1"/>
        <v>0</v>
      </c>
      <c r="H32" t="b">
        <f>AND(WEEKDAY($A32,2)&gt;5,ISERROR(MATCH($A32,Paramètre!$C$5:$C$37,0)))</f>
        <v>1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44311</v>
      </c>
      <c r="B33" s="4"/>
      <c r="C33" s="4"/>
      <c r="D33" s="7"/>
      <c r="E33" s="4" t="str">
        <f>IF(I33,VLOOKUP(A33,Paramètre!$A$5:$B$21,2),"")</f>
        <v/>
      </c>
      <c r="G33" t="b">
        <f t="shared" si="1"/>
        <v>0</v>
      </c>
      <c r="H33" t="b">
        <f>AND(WEEKDAY($A33,2)&gt;5,ISERROR(MATCH($A33,Paramètre!$C$5:$C$37,0)))</f>
        <v>1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44312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44313</v>
      </c>
      <c r="B35" s="4"/>
      <c r="C35" s="4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44314</v>
      </c>
      <c r="B36" s="4"/>
      <c r="C36" s="4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44315</v>
      </c>
      <c r="B37" s="4"/>
      <c r="C37" s="4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44316</v>
      </c>
      <c r="B38" s="4"/>
      <c r="C38" s="6"/>
      <c r="D38" s="7"/>
      <c r="E38" s="4"/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44317</v>
      </c>
      <c r="B39" s="6"/>
      <c r="C39" s="6"/>
      <c r="D39" s="39"/>
      <c r="E39" s="40" t="str">
        <f>IF(I39,VLOOKUP(A39,Paramètre!$A$5:$B$21,2),"")</f>
        <v>Fête du Travail</v>
      </c>
      <c r="G39" t="b">
        <f t="shared" si="1"/>
        <v>0</v>
      </c>
      <c r="H39" t="b">
        <f>AND(WEEKDAY($A39,2)&gt;5,ISERROR(MATCH($A39,Paramètre!$C$5:$C$37,0)))</f>
        <v>1</v>
      </c>
      <c r="I39" t="b">
        <f>NOT(ISERROR(MATCH($A39,Paramètre!$A$5:$A$21,0)))</f>
        <v>1</v>
      </c>
      <c r="J39" t="b">
        <f t="shared" si="2"/>
        <v>0</v>
      </c>
    </row>
    <row r="40" spans="1:10" ht="12.75" customHeight="1" x14ac:dyDescent="0.25">
      <c r="A40" s="37"/>
      <c r="B40" s="38"/>
      <c r="C40" s="38"/>
      <c r="D40" s="45"/>
      <c r="E40" s="42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0/147</v>
      </c>
      <c r="D41" s="46" t="str">
        <f>CONCATENATE(", soit ",SUM(C9:C39)/7," jours sur ",COUNTIF(G9:G39,TRUE))</f>
        <v>, soit 0 jours sur 21</v>
      </c>
      <c r="E41" s="41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8" priority="2">
      <formula>NOT($G9)</formula>
    </cfRule>
  </conditionalFormatting>
  <conditionalFormatting sqref="A37:E39">
    <cfRule type="expression" dxfId="27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>
      <selection activeCell="C16" sqref="C16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Avril!A1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5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Avril!C3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Avril!C4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Avril!C5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44317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44317</v>
      </c>
      <c r="B9" s="27"/>
      <c r="C9" s="27"/>
      <c r="D9" s="28"/>
      <c r="E9" s="4" t="str">
        <f>IF(I9,VLOOKUP(A9,Paramètre!$A$5:$B$21,2),"")</f>
        <v>Fête du Travail</v>
      </c>
      <c r="G9" t="b">
        <f>AND(NOT(OR(H9,I9)),J9)</f>
        <v>0</v>
      </c>
      <c r="H9" t="b">
        <f>AND(WEEKDAY($A9,2)&gt;5,ISERROR(MATCH($A9,Paramètre!$C$5:$C$37,0)))</f>
        <v>1</v>
      </c>
      <c r="I9" t="b">
        <f>NOT(ISERROR(MATCH($A9,Paramètre!$A$5:$A$21,0)))</f>
        <v>1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44318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0</v>
      </c>
      <c r="H10" t="b">
        <f>AND(WEEKDAY($A10,2)&gt;5,ISERROR(MATCH($A10,Paramètre!$C$5:$C$37,0)))</f>
        <v>1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44319</v>
      </c>
      <c r="B11" s="4"/>
      <c r="C11" s="4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44320</v>
      </c>
      <c r="B12" s="4"/>
      <c r="C12" s="4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44321</v>
      </c>
      <c r="B13" s="4"/>
      <c r="C13" s="4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44322</v>
      </c>
      <c r="B14" s="4"/>
      <c r="C14" s="4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44323</v>
      </c>
      <c r="B15" s="4"/>
      <c r="C15" s="4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44324</v>
      </c>
      <c r="B16" s="4"/>
      <c r="C16" s="4"/>
      <c r="D16" s="7"/>
      <c r="E16" s="4" t="str">
        <f>IF(I16,VLOOKUP(A16,Paramètre!$A$5:$B$21,2),"")</f>
        <v>Fête de la Victoire</v>
      </c>
      <c r="G16" t="b">
        <f t="shared" si="1"/>
        <v>0</v>
      </c>
      <c r="H16" t="b">
        <f>AND(WEEKDAY($A16,2)&gt;5,ISERROR(MATCH($A16,Paramètre!$C$5:$C$37,0)))</f>
        <v>1</v>
      </c>
      <c r="I16" t="b">
        <f>NOT(ISERROR(MATCH($A16,Paramètre!$A$5:$A$21,0)))</f>
        <v>1</v>
      </c>
      <c r="J16" t="b">
        <f t="shared" si="2"/>
        <v>1</v>
      </c>
    </row>
    <row r="17" spans="1:10" ht="12.75" customHeight="1" x14ac:dyDescent="0.25">
      <c r="A17" s="33">
        <f t="shared" si="0"/>
        <v>44325</v>
      </c>
      <c r="B17" s="4"/>
      <c r="C17" s="4"/>
      <c r="D17" s="7"/>
      <c r="E17" s="4" t="str">
        <f>IF(I17,VLOOKUP(A17,Paramètre!$A$5:$B$21,2),"")</f>
        <v/>
      </c>
      <c r="G17" t="b">
        <f t="shared" si="1"/>
        <v>0</v>
      </c>
      <c r="H17" t="b">
        <f>AND(WEEKDAY($A17,2)&gt;5,ISERROR(MATCH($A17,Paramètre!$C$5:$C$37,0)))</f>
        <v>1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44326</v>
      </c>
      <c r="B18" s="4"/>
      <c r="C18" s="4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44327</v>
      </c>
      <c r="B19" s="4"/>
      <c r="C19" s="4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44328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44329</v>
      </c>
      <c r="B21" s="4"/>
      <c r="C21" s="4"/>
      <c r="D21" s="7"/>
      <c r="E21" s="4" t="str">
        <f>IF(I21,VLOOKUP(A21,Paramètre!$A$5:$B$21,2),"")</f>
        <v>Jeudi de l'Ascension</v>
      </c>
      <c r="G21" t="b">
        <f t="shared" si="1"/>
        <v>0</v>
      </c>
      <c r="H21" t="b">
        <f>AND(WEEKDAY($A21,2)&gt;5,ISERROR(MATCH($A21,Paramètre!$C$5:$C$37,0)))</f>
        <v>0</v>
      </c>
      <c r="I21" t="b">
        <f>NOT(ISERROR(MATCH($A21,Paramètre!$A$5:$A$21,0)))</f>
        <v>1</v>
      </c>
      <c r="J21" t="b">
        <f t="shared" si="2"/>
        <v>1</v>
      </c>
    </row>
    <row r="22" spans="1:10" ht="12.75" customHeight="1" x14ac:dyDescent="0.25">
      <c r="A22" s="33">
        <f t="shared" si="0"/>
        <v>44330</v>
      </c>
      <c r="B22" s="4"/>
      <c r="C22" s="4"/>
      <c r="D22" s="7"/>
      <c r="E22" s="4" t="str">
        <f>IF(I22,VLOOKUP(A22,Paramètre!$A$5:$B$21,2),"")</f>
        <v>Fermeture du site</v>
      </c>
      <c r="G22" t="b">
        <f t="shared" si="1"/>
        <v>0</v>
      </c>
      <c r="H22" t="b">
        <f>AND(WEEKDAY($A22,2)&gt;5,ISERROR(MATCH($A22,Paramètre!$C$5:$C$37,0)))</f>
        <v>0</v>
      </c>
      <c r="I22" t="b">
        <f>NOT(ISERROR(MATCH($A22,Paramètre!$A$5:$A$21,0)))</f>
        <v>1</v>
      </c>
      <c r="J22" t="b">
        <f t="shared" si="2"/>
        <v>1</v>
      </c>
    </row>
    <row r="23" spans="1:10" ht="12.75" customHeight="1" x14ac:dyDescent="0.25">
      <c r="A23" s="33">
        <f t="shared" si="0"/>
        <v>44331</v>
      </c>
      <c r="B23" s="4"/>
      <c r="C23" s="4"/>
      <c r="D23" s="7"/>
      <c r="E23" s="4" t="str">
        <f>IF(I23,VLOOKUP(A23,Paramètre!$A$5:$B$21,2),"")</f>
        <v/>
      </c>
      <c r="G23" t="b">
        <f t="shared" si="1"/>
        <v>0</v>
      </c>
      <c r="H23" t="b">
        <f>AND(WEEKDAY($A23,2)&gt;5,ISERROR(MATCH($A23,Paramètre!$C$5:$C$37,0)))</f>
        <v>1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44332</v>
      </c>
      <c r="B24" s="4"/>
      <c r="C24" s="4"/>
      <c r="D24" s="7"/>
      <c r="E24" s="4" t="str">
        <f>IF(I24,VLOOKUP(A24,Paramètre!$A$5:$B$21,2),"")</f>
        <v/>
      </c>
      <c r="G24" t="b">
        <f t="shared" si="1"/>
        <v>0</v>
      </c>
      <c r="H24" t="b">
        <f>AND(WEEKDAY($A24,2)&gt;5,ISERROR(MATCH($A24,Paramètre!$C$5:$C$37,0)))</f>
        <v>1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44333</v>
      </c>
      <c r="B25" s="4"/>
      <c r="C25" s="4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44334</v>
      </c>
      <c r="B26" s="4"/>
      <c r="C26" s="4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44335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44336</v>
      </c>
      <c r="B28" s="4"/>
      <c r="C28" s="4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44337</v>
      </c>
      <c r="B29" s="4"/>
      <c r="C29" s="4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44338</v>
      </c>
      <c r="B30" s="4"/>
      <c r="C30" s="4"/>
      <c r="D30" s="7"/>
      <c r="E30" s="4" t="str">
        <f>IF(I30,VLOOKUP(A30,Paramètre!$A$5:$B$21,2),"")</f>
        <v/>
      </c>
      <c r="G30" t="b">
        <f t="shared" si="1"/>
        <v>0</v>
      </c>
      <c r="H30" t="b">
        <f>AND(WEEKDAY($A30,2)&gt;5,ISERROR(MATCH($A30,Paramètre!$C$5:$C$37,0)))</f>
        <v>1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44339</v>
      </c>
      <c r="B31" s="4"/>
      <c r="C31" s="4"/>
      <c r="D31" s="7"/>
      <c r="E31" s="4" t="str">
        <f>IF(I31,VLOOKUP(A31,Paramètre!$A$5:$B$21,2),"")</f>
        <v/>
      </c>
      <c r="G31" t="b">
        <f t="shared" si="1"/>
        <v>0</v>
      </c>
      <c r="H31" t="b">
        <f>AND(WEEKDAY($A31,2)&gt;5,ISERROR(MATCH($A31,Paramètre!$C$5:$C$37,0)))</f>
        <v>1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44340</v>
      </c>
      <c r="B32" s="4"/>
      <c r="C32" s="4"/>
      <c r="D32" s="7"/>
      <c r="E32" s="4" t="str">
        <f>IF(I32,VLOOKUP(A32,Paramètre!$A$5:$B$21,2),"")</f>
        <v>Lundi de Pentecôte</v>
      </c>
      <c r="G32" t="b">
        <f t="shared" si="1"/>
        <v>0</v>
      </c>
      <c r="H32" t="b">
        <f>AND(WEEKDAY($A32,2)&gt;5,ISERROR(MATCH($A32,Paramètre!$C$5:$C$37,0)))</f>
        <v>0</v>
      </c>
      <c r="I32" t="b">
        <f>NOT(ISERROR(MATCH($A32,Paramètre!$A$5:$A$21,0)))</f>
        <v>1</v>
      </c>
      <c r="J32" t="b">
        <f t="shared" si="2"/>
        <v>1</v>
      </c>
    </row>
    <row r="33" spans="1:10" ht="12.75" customHeight="1" x14ac:dyDescent="0.25">
      <c r="A33" s="33">
        <f t="shared" si="0"/>
        <v>44341</v>
      </c>
      <c r="B33" s="4"/>
      <c r="C33" s="4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44342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44343</v>
      </c>
      <c r="B35" s="4"/>
      <c r="C35" s="4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44344</v>
      </c>
      <c r="B36" s="4"/>
      <c r="C36" s="4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44345</v>
      </c>
      <c r="B37" s="4"/>
      <c r="C37" s="4"/>
      <c r="D37" s="7"/>
      <c r="E37" s="4" t="str">
        <f>IF(I37,VLOOKUP(A37,Paramètre!$A$5:$B$21,2),"")</f>
        <v/>
      </c>
      <c r="G37" t="b">
        <f t="shared" si="1"/>
        <v>0</v>
      </c>
      <c r="H37" t="b">
        <f>AND(WEEKDAY($A37,2)&gt;5,ISERROR(MATCH($A37,Paramètre!$C$5:$C$37,0)))</f>
        <v>1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44346</v>
      </c>
      <c r="B38" s="4"/>
      <c r="C38" s="4"/>
      <c r="D38" s="7"/>
      <c r="E38" s="4" t="str">
        <f>IF(I38,VLOOKUP(A38,Paramètre!$A$5:$B$21,2),"")</f>
        <v/>
      </c>
      <c r="G38" t="b">
        <f t="shared" si="1"/>
        <v>0</v>
      </c>
      <c r="H38" t="b">
        <f>AND(WEEKDAY($A38,2)&gt;5,ISERROR(MATCH($A38,Paramètre!$C$5:$C$37,0)))</f>
        <v>1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44347</v>
      </c>
      <c r="B39" s="4"/>
      <c r="C39" s="4"/>
      <c r="D39" s="7"/>
      <c r="E39" s="4"/>
      <c r="G39" t="b">
        <f t="shared" si="1"/>
        <v>1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1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0/126</v>
      </c>
      <c r="D41" s="46" t="str">
        <f>CONCATENATE(", soit ",SUM(C9:C39)/7," jours sur ",COUNTIF(G9:G39,TRUE))</f>
        <v>, soit 0 jours sur 18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6" priority="2">
      <formula>NOT($G9)</formula>
    </cfRule>
  </conditionalFormatting>
  <conditionalFormatting sqref="A37:E39">
    <cfRule type="expression" dxfId="25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>
      <selection activeCell="C17" sqref="C17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Mai!A1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6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Mai!C3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Mai!C4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Mai!C5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44348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44348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44349</v>
      </c>
      <c r="B10" s="27"/>
      <c r="C10" s="27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44350</v>
      </c>
      <c r="B11" s="27"/>
      <c r="C11" s="27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44351</v>
      </c>
      <c r="B12" s="27"/>
      <c r="C12" s="27"/>
      <c r="D12" s="7"/>
      <c r="E12" s="4" t="str">
        <f>IF(I12,VLOOKUP(A12,Paramètre!$A$5:$B$21,2),"")</f>
        <v/>
      </c>
      <c r="G12" t="b">
        <f t="shared" si="1"/>
        <v>1</v>
      </c>
      <c r="H12" t="b">
        <f>AND(WEEKDAY($A12,2)&gt;5,ISERROR(MATCH($A12,Paramètre!$C$5:$C$37,0)))</f>
        <v>0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44352</v>
      </c>
      <c r="B13" s="27"/>
      <c r="C13" s="27"/>
      <c r="D13" s="7"/>
      <c r="E13" s="4" t="str">
        <f>IF(I13,VLOOKUP(A13,Paramètre!$A$5:$B$21,2),"")</f>
        <v/>
      </c>
      <c r="G13" t="b">
        <f t="shared" si="1"/>
        <v>0</v>
      </c>
      <c r="H13" t="b">
        <f>AND(WEEKDAY($A13,2)&gt;5,ISERROR(MATCH($A13,Paramètre!$C$5:$C$37,0)))</f>
        <v>1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44353</v>
      </c>
      <c r="B14" s="27"/>
      <c r="C14" s="27"/>
      <c r="D14" s="7"/>
      <c r="E14" s="4" t="str">
        <f>IF(I14,VLOOKUP(A14,Paramètre!$A$5:$B$21,2),"")</f>
        <v/>
      </c>
      <c r="G14" t="b">
        <f t="shared" si="1"/>
        <v>0</v>
      </c>
      <c r="H14" t="b">
        <f>AND(WEEKDAY($A14,2)&gt;5,ISERROR(MATCH($A14,Paramètre!$C$5:$C$37,0)))</f>
        <v>1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44354</v>
      </c>
      <c r="B15" s="27"/>
      <c r="C15" s="27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44355</v>
      </c>
      <c r="B16" s="27"/>
      <c r="C16" s="27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44356</v>
      </c>
      <c r="B17" s="27"/>
      <c r="C17" s="27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44357</v>
      </c>
      <c r="B18" s="27"/>
      <c r="C18" s="27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44358</v>
      </c>
      <c r="B19" s="27"/>
      <c r="C19" s="27"/>
      <c r="D19" s="7"/>
      <c r="E19" s="4" t="str">
        <f>IF(I19,VLOOKUP(A19,Paramètre!$A$5:$B$21,2),"")</f>
        <v/>
      </c>
      <c r="G19" t="b">
        <f t="shared" si="1"/>
        <v>1</v>
      </c>
      <c r="H19" t="b">
        <f>AND(WEEKDAY($A19,2)&gt;5,ISERROR(MATCH($A19,Paramètre!$C$5:$C$37,0)))</f>
        <v>0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44359</v>
      </c>
      <c r="B20" s="27"/>
      <c r="C20" s="27"/>
      <c r="D20" s="7"/>
      <c r="E20" s="4" t="str">
        <f>IF(I20,VLOOKUP(A20,Paramètre!$A$5:$B$21,2),"")</f>
        <v/>
      </c>
      <c r="G20" t="b">
        <f t="shared" si="1"/>
        <v>0</v>
      </c>
      <c r="H20" t="b">
        <f>AND(WEEKDAY($A20,2)&gt;5,ISERROR(MATCH($A20,Paramètre!$C$5:$C$37,0)))</f>
        <v>1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44360</v>
      </c>
      <c r="B21" s="27"/>
      <c r="C21" s="27"/>
      <c r="D21" s="7"/>
      <c r="E21" s="4" t="str">
        <f>IF(I21,VLOOKUP(A21,Paramètre!$A$5:$B$21,2),"")</f>
        <v/>
      </c>
      <c r="G21" t="b">
        <f t="shared" si="1"/>
        <v>0</v>
      </c>
      <c r="H21" t="b">
        <f>AND(WEEKDAY($A21,2)&gt;5,ISERROR(MATCH($A21,Paramètre!$C$5:$C$37,0)))</f>
        <v>1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44361</v>
      </c>
      <c r="B22" s="27"/>
      <c r="C22" s="27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44362</v>
      </c>
      <c r="B23" s="27"/>
      <c r="C23" s="27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44363</v>
      </c>
      <c r="B24" s="27"/>
      <c r="C24" s="27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44364</v>
      </c>
      <c r="B25" s="27"/>
      <c r="C25" s="27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44365</v>
      </c>
      <c r="B26" s="27"/>
      <c r="C26" s="27"/>
      <c r="D26" s="7"/>
      <c r="E26" s="4" t="str">
        <f>IF(I26,VLOOKUP(A26,Paramètre!$A$5:$B$21,2),"")</f>
        <v/>
      </c>
      <c r="G26" t="b">
        <f t="shared" si="1"/>
        <v>1</v>
      </c>
      <c r="H26" t="b">
        <f>AND(WEEKDAY($A26,2)&gt;5,ISERROR(MATCH($A26,Paramètre!$C$5:$C$37,0)))</f>
        <v>0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44366</v>
      </c>
      <c r="B27" s="27"/>
      <c r="C27" s="27"/>
      <c r="D27" s="7"/>
      <c r="E27" s="4" t="str">
        <f>IF(I27,VLOOKUP(A27,Paramètre!$A$5:$B$21,2),"")</f>
        <v/>
      </c>
      <c r="G27" t="b">
        <f t="shared" si="1"/>
        <v>0</v>
      </c>
      <c r="H27" t="b">
        <f>AND(WEEKDAY($A27,2)&gt;5,ISERROR(MATCH($A27,Paramètre!$C$5:$C$37,0)))</f>
        <v>1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44367</v>
      </c>
      <c r="B28" s="27"/>
      <c r="C28" s="27"/>
      <c r="D28" s="7"/>
      <c r="E28" s="4" t="str">
        <f>IF(I28,VLOOKUP(A28,Paramètre!$A$5:$B$21,2),"")</f>
        <v/>
      </c>
      <c r="G28" t="b">
        <f t="shared" si="1"/>
        <v>0</v>
      </c>
      <c r="H28" t="b">
        <f>AND(WEEKDAY($A28,2)&gt;5,ISERROR(MATCH($A28,Paramètre!$C$5:$C$37,0)))</f>
        <v>1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44368</v>
      </c>
      <c r="B29" s="27"/>
      <c r="C29" s="27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44369</v>
      </c>
      <c r="B30" s="27"/>
      <c r="C30" s="27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44370</v>
      </c>
      <c r="B31" s="27"/>
      <c r="C31" s="27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44371</v>
      </c>
      <c r="B32" s="27"/>
      <c r="C32" s="27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44372</v>
      </c>
      <c r="B33" s="27"/>
      <c r="C33" s="27"/>
      <c r="D33" s="7"/>
      <c r="E33" s="4" t="str">
        <f>IF(I33,VLOOKUP(A33,Paramètre!$A$5:$B$21,2),"")</f>
        <v/>
      </c>
      <c r="G33" t="b">
        <f t="shared" si="1"/>
        <v>1</v>
      </c>
      <c r="H33" t="b">
        <f>AND(WEEKDAY($A33,2)&gt;5,ISERROR(MATCH($A33,Paramètre!$C$5:$C$37,0)))</f>
        <v>0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44373</v>
      </c>
      <c r="B34" s="27"/>
      <c r="C34" s="27"/>
      <c r="D34" s="7"/>
      <c r="E34" s="4" t="str">
        <f>IF(I34,VLOOKUP(A34,Paramètre!$A$5:$B$21,2),"")</f>
        <v/>
      </c>
      <c r="G34" t="b">
        <f t="shared" si="1"/>
        <v>0</v>
      </c>
      <c r="H34" t="b">
        <f>AND(WEEKDAY($A34,2)&gt;5,ISERROR(MATCH($A34,Paramètre!$C$5:$C$37,0)))</f>
        <v>1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44374</v>
      </c>
      <c r="B35" s="27"/>
      <c r="C35" s="27"/>
      <c r="D35" s="7"/>
      <c r="E35" s="4" t="str">
        <f>IF(I35,VLOOKUP(A35,Paramètre!$A$5:$B$21,2),"")</f>
        <v/>
      </c>
      <c r="G35" t="b">
        <f t="shared" si="1"/>
        <v>0</v>
      </c>
      <c r="H35" t="b">
        <f>AND(WEEKDAY($A35,2)&gt;5,ISERROR(MATCH($A35,Paramètre!$C$5:$C$37,0)))</f>
        <v>1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44375</v>
      </c>
      <c r="B36" s="27"/>
      <c r="C36" s="27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44376</v>
      </c>
      <c r="B37" s="27"/>
      <c r="C37" s="27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44377</v>
      </c>
      <c r="B38" s="27"/>
      <c r="C38" s="27"/>
      <c r="D38" s="7"/>
      <c r="E38" s="4" t="str">
        <f>IF(I38,VLOOKUP(A38,Paramètre!$A$5:$B$21,2),"")</f>
        <v/>
      </c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44378</v>
      </c>
      <c r="B39" s="6"/>
      <c r="C39" s="6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0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0/154</v>
      </c>
      <c r="D41" s="46" t="str">
        <f>CONCATENATE(", soit ",SUM(C9:C39)/7," jours sur ",COUNTIF(G9:G39,TRUE))</f>
        <v>, soit 0 jours sur 22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9:E39 A9:B38 D9:E38">
    <cfRule type="expression" dxfId="24" priority="4">
      <formula>NOT($G9)</formula>
    </cfRule>
  </conditionalFormatting>
  <conditionalFormatting sqref="A39:E39 A37:B38 D37:E38">
    <cfRule type="expression" dxfId="23" priority="3" stopIfTrue="1">
      <formula>NOT($J37)</formula>
    </cfRule>
  </conditionalFormatting>
  <conditionalFormatting sqref="C9:C38">
    <cfRule type="expression" dxfId="22" priority="2">
      <formula>NOT($G9)</formula>
    </cfRule>
  </conditionalFormatting>
  <conditionalFormatting sqref="C37:C38">
    <cfRule type="expression" dxfId="2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1"/>
  <sheetViews>
    <sheetView workbookViewId="0">
      <selection activeCell="E17" sqref="E17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0" t="str">
        <f>Juin!A1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7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Juin!C3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Juin!C4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Juin!C5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44378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44378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44379</v>
      </c>
      <c r="B10" s="4"/>
      <c r="C10" s="4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44380</v>
      </c>
      <c r="B11" s="4"/>
      <c r="C11" s="4"/>
      <c r="D11" s="5"/>
      <c r="E11" s="4" t="str">
        <f>IF(I11,VLOOKUP(A11,Paramètre!$A$5:$B$21,2),"")</f>
        <v/>
      </c>
      <c r="G11" t="b">
        <f t="shared" si="1"/>
        <v>0</v>
      </c>
      <c r="H11" t="b">
        <f>AND(WEEKDAY($A11,2)&gt;5,ISERROR(MATCH($A11,Paramètre!$C$5:$C$37,0)))</f>
        <v>1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44381</v>
      </c>
      <c r="B12" s="4"/>
      <c r="C12" s="4"/>
      <c r="D12" s="7"/>
      <c r="E12" s="4" t="str">
        <f>IF(I12,VLOOKUP(A12,Paramètre!$A$5:$B$21,2),"")</f>
        <v/>
      </c>
      <c r="G12" t="b">
        <f t="shared" si="1"/>
        <v>0</v>
      </c>
      <c r="H12" t="b">
        <f>AND(WEEKDAY($A12,2)&gt;5,ISERROR(MATCH($A12,Paramètre!$C$5:$C$37,0)))</f>
        <v>1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44382</v>
      </c>
      <c r="B13" s="4"/>
      <c r="C13" s="4"/>
      <c r="D13" s="7"/>
      <c r="E13" s="4" t="str">
        <f>IF(I13,VLOOKUP(A13,Paramètre!$A$5:$B$21,2),"")</f>
        <v/>
      </c>
      <c r="G13" t="b">
        <f t="shared" si="1"/>
        <v>1</v>
      </c>
      <c r="H13" t="b">
        <f>AND(WEEKDAY($A13,2)&gt;5,ISERROR(MATCH($A13,Paramètre!$C$5:$C$37,0)))</f>
        <v>0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44383</v>
      </c>
      <c r="B14" s="4"/>
      <c r="C14" s="4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44384</v>
      </c>
      <c r="B15" s="4"/>
      <c r="C15" s="4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44385</v>
      </c>
      <c r="B16" s="4"/>
      <c r="C16" s="4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44386</v>
      </c>
      <c r="B17" s="4"/>
      <c r="C17" s="4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44387</v>
      </c>
      <c r="B18" s="4"/>
      <c r="C18" s="4"/>
      <c r="D18" s="7"/>
      <c r="E18" s="4" t="str">
        <f>IF(I18,VLOOKUP(A18,Paramètre!$A$5:$B$21,2),"")</f>
        <v/>
      </c>
      <c r="G18" t="b">
        <f t="shared" si="1"/>
        <v>0</v>
      </c>
      <c r="H18" t="b">
        <f>AND(WEEKDAY($A18,2)&gt;5,ISERROR(MATCH($A18,Paramètre!$C$5:$C$37,0)))</f>
        <v>1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44388</v>
      </c>
      <c r="B19" s="4"/>
      <c r="C19" s="4"/>
      <c r="D19" s="7"/>
      <c r="E19" s="4" t="str">
        <f>IF(I19,VLOOKUP(A19,Paramètre!$A$5:$B$21,2),"")</f>
        <v/>
      </c>
      <c r="G19" t="b">
        <f t="shared" si="1"/>
        <v>0</v>
      </c>
      <c r="H19" t="b">
        <f>AND(WEEKDAY($A19,2)&gt;5,ISERROR(MATCH($A19,Paramètre!$C$5:$C$37,0)))</f>
        <v>1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44389</v>
      </c>
      <c r="B20" s="4"/>
      <c r="C20" s="4"/>
      <c r="D20" s="7"/>
      <c r="E20" s="4" t="str">
        <f>IF(I20,VLOOKUP(A20,Paramètre!$A$5:$B$21,2),"")</f>
        <v/>
      </c>
      <c r="G20" t="b">
        <f t="shared" si="1"/>
        <v>1</v>
      </c>
      <c r="H20" t="b">
        <f>AND(WEEKDAY($A20,2)&gt;5,ISERROR(MATCH($A20,Paramètre!$C$5:$C$37,0)))</f>
        <v>0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44390</v>
      </c>
      <c r="B21" s="4"/>
      <c r="C21" s="4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44391</v>
      </c>
      <c r="B22" s="4"/>
      <c r="C22" s="4"/>
      <c r="D22" s="7"/>
      <c r="E22" s="4" t="str">
        <f>IF(I22,VLOOKUP(A22,Paramètre!$A$5:$B$21,2),"")</f>
        <v>Fête Nationale</v>
      </c>
      <c r="G22" t="b">
        <f t="shared" si="1"/>
        <v>0</v>
      </c>
      <c r="H22" t="b">
        <f>AND(WEEKDAY($A22,2)&gt;5,ISERROR(MATCH($A22,Paramètre!$C$5:$C$37,0)))</f>
        <v>0</v>
      </c>
      <c r="I22" t="b">
        <f>NOT(ISERROR(MATCH($A22,Paramètre!$A$5:$A$21,0)))</f>
        <v>1</v>
      </c>
      <c r="J22" t="b">
        <f t="shared" si="2"/>
        <v>1</v>
      </c>
    </row>
    <row r="23" spans="1:10" ht="12.75" customHeight="1" x14ac:dyDescent="0.25">
      <c r="A23" s="33">
        <f t="shared" si="0"/>
        <v>44392</v>
      </c>
      <c r="B23" s="4"/>
      <c r="C23" s="4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44393</v>
      </c>
      <c r="B24" s="4"/>
      <c r="C24" s="4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44394</v>
      </c>
      <c r="B25" s="4"/>
      <c r="C25" s="4"/>
      <c r="D25" s="7"/>
      <c r="E25" s="4" t="str">
        <f>IF(I25,VLOOKUP(A25,Paramètre!$A$5:$B$21,2),"")</f>
        <v/>
      </c>
      <c r="G25" t="b">
        <f t="shared" si="1"/>
        <v>0</v>
      </c>
      <c r="H25" t="b">
        <f>AND(WEEKDAY($A25,2)&gt;5,ISERROR(MATCH($A25,Paramètre!$C$5:$C$37,0)))</f>
        <v>1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44395</v>
      </c>
      <c r="B26" s="4"/>
      <c r="C26" s="4"/>
      <c r="D26" s="7"/>
      <c r="E26" s="4" t="str">
        <f>IF(I26,VLOOKUP(A26,Paramètre!$A$5:$B$21,2),"")</f>
        <v/>
      </c>
      <c r="G26" t="b">
        <f t="shared" si="1"/>
        <v>0</v>
      </c>
      <c r="H26" t="b">
        <f>AND(WEEKDAY($A26,2)&gt;5,ISERROR(MATCH($A26,Paramètre!$C$5:$C$37,0)))</f>
        <v>1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44396</v>
      </c>
      <c r="B27" s="4"/>
      <c r="C27" s="4"/>
      <c r="D27" s="7"/>
      <c r="E27" s="4" t="str">
        <f>IF(I27,VLOOKUP(A27,Paramètre!$A$5:$B$21,2),"")</f>
        <v/>
      </c>
      <c r="G27" t="b">
        <f t="shared" si="1"/>
        <v>1</v>
      </c>
      <c r="H27" t="b">
        <f>AND(WEEKDAY($A27,2)&gt;5,ISERROR(MATCH($A27,Paramètre!$C$5:$C$37,0)))</f>
        <v>0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44397</v>
      </c>
      <c r="B28" s="4"/>
      <c r="C28" s="4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44398</v>
      </c>
      <c r="B29" s="4"/>
      <c r="C29" s="4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44399</v>
      </c>
      <c r="B30" s="4"/>
      <c r="C30" s="4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44400</v>
      </c>
      <c r="B31" s="4"/>
      <c r="C31" s="4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44401</v>
      </c>
      <c r="B32" s="4"/>
      <c r="C32" s="4"/>
      <c r="D32" s="7"/>
      <c r="E32" s="4" t="str">
        <f>IF(I32,VLOOKUP(A32,Paramètre!$A$5:$B$21,2),"")</f>
        <v/>
      </c>
      <c r="G32" t="b">
        <f t="shared" si="1"/>
        <v>0</v>
      </c>
      <c r="H32" t="b">
        <f>AND(WEEKDAY($A32,2)&gt;5,ISERROR(MATCH($A32,Paramètre!$C$5:$C$37,0)))</f>
        <v>1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44402</v>
      </c>
      <c r="B33" s="4"/>
      <c r="C33" s="4"/>
      <c r="D33" s="7"/>
      <c r="E33" s="4" t="str">
        <f>IF(I33,VLOOKUP(A33,Paramètre!$A$5:$B$21,2),"")</f>
        <v/>
      </c>
      <c r="G33" t="b">
        <f t="shared" si="1"/>
        <v>0</v>
      </c>
      <c r="H33" t="b">
        <f>AND(WEEKDAY($A33,2)&gt;5,ISERROR(MATCH($A33,Paramètre!$C$5:$C$37,0)))</f>
        <v>1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44403</v>
      </c>
      <c r="B34" s="4"/>
      <c r="C34" s="4"/>
      <c r="D34" s="7"/>
      <c r="E34" s="4" t="str">
        <f>IF(I34,VLOOKUP(A34,Paramètre!$A$5:$B$21,2),"")</f>
        <v/>
      </c>
      <c r="G34" t="b">
        <f t="shared" si="1"/>
        <v>1</v>
      </c>
      <c r="H34" t="b">
        <f>AND(WEEKDAY($A34,2)&gt;5,ISERROR(MATCH($A34,Paramètre!$C$5:$C$37,0)))</f>
        <v>0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44404</v>
      </c>
      <c r="B35" s="4"/>
      <c r="C35" s="4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44405</v>
      </c>
      <c r="B36" s="4"/>
      <c r="C36" s="4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44406</v>
      </c>
      <c r="B37" s="4"/>
      <c r="C37" s="4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44407</v>
      </c>
      <c r="B38" s="4"/>
      <c r="C38" s="4"/>
      <c r="D38" s="7"/>
      <c r="E38" s="4" t="str">
        <f>IF(I38,VLOOKUP(A38,Paramètre!$A$5:$B$21,2),"")</f>
        <v/>
      </c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44408</v>
      </c>
      <c r="B39" s="4"/>
      <c r="C39" s="4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1</v>
      </c>
      <c r="I39" t="b">
        <f>NOT(ISERROR(MATCH($A39,Paramètre!$A$5:$A$21,0)))</f>
        <v>0</v>
      </c>
      <c r="J39" t="b">
        <f t="shared" si="2"/>
        <v>1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0/147</v>
      </c>
      <c r="D41" s="46" t="str">
        <f>CONCATENATE(", soit ",SUM(C9:C39)/7," jours sur ",COUNTIF(G9:G39,TRUE))</f>
        <v>, soit 0 jours sur 21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0" priority="2">
      <formula>NOT($G9)</formula>
    </cfRule>
  </conditionalFormatting>
  <conditionalFormatting sqref="A37:E39">
    <cfRule type="expression" dxfId="19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workbookViewId="0">
      <selection activeCell="C16" sqref="C16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7" max="7" width="17.7109375" hidden="1" customWidth="1"/>
    <col min="8" max="9" width="11.28515625" hidden="1" customWidth="1"/>
    <col min="10" max="10" width="0" hidden="1" customWidth="1"/>
  </cols>
  <sheetData>
    <row r="1" spans="1:10" ht="15.75" x14ac:dyDescent="0.25">
      <c r="A1" s="50" t="str">
        <f>Juillet!A1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Paramètre!B1</f>
        <v>2021</v>
      </c>
      <c r="B2" s="36">
        <v>8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Juillet!C3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Juillet!C4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Juillet!C5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44409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24</v>
      </c>
      <c r="I8" t="s">
        <v>25</v>
      </c>
      <c r="J8" t="s">
        <v>26</v>
      </c>
    </row>
    <row r="9" spans="1:10" ht="12.75" customHeight="1" x14ac:dyDescent="0.25">
      <c r="A9" s="33">
        <f>DATE($A$2,$B$2,ROW()-8)</f>
        <v>44409</v>
      </c>
      <c r="B9" s="27"/>
      <c r="C9" s="27"/>
      <c r="D9" s="28"/>
      <c r="E9" s="4" t="str">
        <f>IF(I9,VLOOKUP(A9,Paramètre!$A$5:$B$21,2),"")</f>
        <v/>
      </c>
      <c r="G9" t="b">
        <f>AND(NOT(OR(H9,I9)),J9)</f>
        <v>0</v>
      </c>
      <c r="H9" t="b">
        <f>WEEKDAY($A9,2)&gt;5</f>
        <v>1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44410</v>
      </c>
      <c r="B10" s="27"/>
      <c r="C10" s="27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 t="shared" ref="H10:H39" si="2">WEEKDAY($A10,2)&gt;5</f>
        <v>0</v>
      </c>
      <c r="I10" t="b">
        <f>NOT(ISERROR(MATCH($A10,Paramètre!$A$5:$A$21,0)))</f>
        <v>0</v>
      </c>
      <c r="J10" t="b">
        <f t="shared" ref="J10:J39" si="3">(MONTH(A10)=MONTH($C$6))</f>
        <v>1</v>
      </c>
    </row>
    <row r="11" spans="1:10" ht="12.75" customHeight="1" x14ac:dyDescent="0.25">
      <c r="A11" s="33">
        <f t="shared" si="0"/>
        <v>44411</v>
      </c>
      <c r="B11" s="27"/>
      <c r="C11" s="27"/>
      <c r="D11" s="5"/>
      <c r="E11" s="4" t="str">
        <f>IF(I11,VLOOKUP(A11,Paramètre!$A$5:$B$21,2),"")</f>
        <v/>
      </c>
      <c r="G11" t="b">
        <f t="shared" si="1"/>
        <v>1</v>
      </c>
      <c r="H11" t="b">
        <f t="shared" si="2"/>
        <v>0</v>
      </c>
      <c r="I11" t="b">
        <f>NOT(ISERROR(MATCH($A11,Paramètre!$A$5:$A$21,0)))</f>
        <v>0</v>
      </c>
      <c r="J11" t="b">
        <f t="shared" si="3"/>
        <v>1</v>
      </c>
    </row>
    <row r="12" spans="1:10" ht="12.75" customHeight="1" x14ac:dyDescent="0.25">
      <c r="A12" s="33">
        <f t="shared" si="0"/>
        <v>44412</v>
      </c>
      <c r="B12" s="27"/>
      <c r="C12" s="27"/>
      <c r="D12" s="7"/>
      <c r="E12" s="4" t="str">
        <f>IF(I12,VLOOKUP(A12,Paramètre!$A$5:$B$21,2),"")</f>
        <v/>
      </c>
      <c r="G12" t="b">
        <f t="shared" si="1"/>
        <v>1</v>
      </c>
      <c r="H12" t="b">
        <f t="shared" si="2"/>
        <v>0</v>
      </c>
      <c r="I12" t="b">
        <f>NOT(ISERROR(MATCH($A12,Paramètre!$A$5:$A$21,0)))</f>
        <v>0</v>
      </c>
      <c r="J12" t="b">
        <f t="shared" si="3"/>
        <v>1</v>
      </c>
    </row>
    <row r="13" spans="1:10" ht="12.75" customHeight="1" x14ac:dyDescent="0.25">
      <c r="A13" s="33">
        <f t="shared" si="0"/>
        <v>44413</v>
      </c>
      <c r="B13" s="27"/>
      <c r="C13" s="27"/>
      <c r="D13" s="7"/>
      <c r="E13" s="4" t="str">
        <f>IF(I13,VLOOKUP(A13,Paramètre!$A$5:$B$21,2),"")</f>
        <v/>
      </c>
      <c r="G13" t="b">
        <f t="shared" si="1"/>
        <v>1</v>
      </c>
      <c r="H13" t="b">
        <f t="shared" si="2"/>
        <v>0</v>
      </c>
      <c r="I13" t="b">
        <f>NOT(ISERROR(MATCH($A13,Paramètre!$A$5:$A$21,0)))</f>
        <v>0</v>
      </c>
      <c r="J13" t="b">
        <f t="shared" si="3"/>
        <v>1</v>
      </c>
    </row>
    <row r="14" spans="1:10" ht="12.75" customHeight="1" x14ac:dyDescent="0.25">
      <c r="A14" s="33">
        <f t="shared" si="0"/>
        <v>44414</v>
      </c>
      <c r="B14" s="27"/>
      <c r="C14" s="27"/>
      <c r="D14" s="7"/>
      <c r="E14" s="4" t="str">
        <f>IF(I14,VLOOKUP(A14,Paramètre!$A$5:$B$21,2),"")</f>
        <v/>
      </c>
      <c r="G14" t="b">
        <f t="shared" si="1"/>
        <v>1</v>
      </c>
      <c r="H14" t="b">
        <f t="shared" si="2"/>
        <v>0</v>
      </c>
      <c r="I14" t="b">
        <f>NOT(ISERROR(MATCH($A14,Paramètre!$A$5:$A$21,0)))</f>
        <v>0</v>
      </c>
      <c r="J14" t="b">
        <f t="shared" si="3"/>
        <v>1</v>
      </c>
    </row>
    <row r="15" spans="1:10" ht="12.75" customHeight="1" x14ac:dyDescent="0.25">
      <c r="A15" s="33">
        <f t="shared" si="0"/>
        <v>44415</v>
      </c>
      <c r="B15" s="27"/>
      <c r="C15" s="27"/>
      <c r="D15" s="7"/>
      <c r="E15" s="4" t="str">
        <f>IF(I15,VLOOKUP(A15,Paramètre!$A$5:$B$21,2),"")</f>
        <v/>
      </c>
      <c r="G15" t="b">
        <f t="shared" si="1"/>
        <v>0</v>
      </c>
      <c r="H15" t="b">
        <f t="shared" si="2"/>
        <v>1</v>
      </c>
      <c r="I15" t="b">
        <f>NOT(ISERROR(MATCH($A15,Paramètre!$A$5:$A$21,0)))</f>
        <v>0</v>
      </c>
      <c r="J15" t="b">
        <f t="shared" si="3"/>
        <v>1</v>
      </c>
    </row>
    <row r="16" spans="1:10" ht="12.75" customHeight="1" x14ac:dyDescent="0.25">
      <c r="A16" s="33">
        <f t="shared" si="0"/>
        <v>44416</v>
      </c>
      <c r="B16" s="27"/>
      <c r="C16" s="27"/>
      <c r="D16" s="7"/>
      <c r="E16" s="4" t="str">
        <f>IF(I16,VLOOKUP(A16,Paramètre!$A$5:$B$21,2),"")</f>
        <v/>
      </c>
      <c r="G16" t="b">
        <f t="shared" si="1"/>
        <v>0</v>
      </c>
      <c r="H16" t="b">
        <f t="shared" si="2"/>
        <v>1</v>
      </c>
      <c r="I16" t="b">
        <f>NOT(ISERROR(MATCH($A16,Paramètre!$A$5:$A$21,0)))</f>
        <v>0</v>
      </c>
      <c r="J16" t="b">
        <f t="shared" si="3"/>
        <v>1</v>
      </c>
    </row>
    <row r="17" spans="1:10" ht="12.75" customHeight="1" x14ac:dyDescent="0.25">
      <c r="A17" s="33">
        <f t="shared" si="0"/>
        <v>44417</v>
      </c>
      <c r="B17" s="27"/>
      <c r="C17" s="27"/>
      <c r="D17" s="7"/>
      <c r="E17" s="4" t="str">
        <f>IF(I17,VLOOKUP(A17,Paramètre!$A$5:$B$21,2),"")</f>
        <v/>
      </c>
      <c r="G17" t="b">
        <f t="shared" si="1"/>
        <v>1</v>
      </c>
      <c r="H17" t="b">
        <f t="shared" si="2"/>
        <v>0</v>
      </c>
      <c r="I17" t="b">
        <f>NOT(ISERROR(MATCH($A17,Paramètre!$A$5:$A$21,0)))</f>
        <v>0</v>
      </c>
      <c r="J17" t="b">
        <f t="shared" si="3"/>
        <v>1</v>
      </c>
    </row>
    <row r="18" spans="1:10" ht="12.75" customHeight="1" x14ac:dyDescent="0.25">
      <c r="A18" s="33">
        <f t="shared" si="0"/>
        <v>44418</v>
      </c>
      <c r="B18" s="27"/>
      <c r="C18" s="27"/>
      <c r="D18" s="7"/>
      <c r="E18" s="4" t="str">
        <f>IF(I18,VLOOKUP(A18,Paramètre!$A$5:$B$21,2),"")</f>
        <v/>
      </c>
      <c r="G18" t="b">
        <f t="shared" si="1"/>
        <v>1</v>
      </c>
      <c r="H18" t="b">
        <f t="shared" si="2"/>
        <v>0</v>
      </c>
      <c r="I18" t="b">
        <f>NOT(ISERROR(MATCH($A18,Paramètre!$A$5:$A$21,0)))</f>
        <v>0</v>
      </c>
      <c r="J18" t="b">
        <f t="shared" si="3"/>
        <v>1</v>
      </c>
    </row>
    <row r="19" spans="1:10" ht="12.75" customHeight="1" x14ac:dyDescent="0.25">
      <c r="A19" s="33">
        <f t="shared" si="0"/>
        <v>44419</v>
      </c>
      <c r="B19" s="27"/>
      <c r="C19" s="27"/>
      <c r="D19" s="7"/>
      <c r="E19" s="4" t="str">
        <f>IF(I19,VLOOKUP(A19,Paramètre!$A$5:$B$21,2),"")</f>
        <v/>
      </c>
      <c r="G19" t="b">
        <f t="shared" si="1"/>
        <v>1</v>
      </c>
      <c r="H19" t="b">
        <f t="shared" si="2"/>
        <v>0</v>
      </c>
      <c r="I19" t="b">
        <f>NOT(ISERROR(MATCH($A19,Paramètre!$A$5:$A$21,0)))</f>
        <v>0</v>
      </c>
      <c r="J19" t="b">
        <f t="shared" si="3"/>
        <v>1</v>
      </c>
    </row>
    <row r="20" spans="1:10" ht="12.75" customHeight="1" x14ac:dyDescent="0.25">
      <c r="A20" s="33">
        <f t="shared" si="0"/>
        <v>44420</v>
      </c>
      <c r="B20" s="27"/>
      <c r="C20" s="27"/>
      <c r="D20" s="7"/>
      <c r="E20" s="4" t="str">
        <f>IF(I20,VLOOKUP(A20,Paramètre!$A$5:$B$21,2),"")</f>
        <v/>
      </c>
      <c r="G20" t="b">
        <f t="shared" si="1"/>
        <v>1</v>
      </c>
      <c r="H20" t="b">
        <f t="shared" si="2"/>
        <v>0</v>
      </c>
      <c r="I20" t="b">
        <f>NOT(ISERROR(MATCH($A20,Paramètre!$A$5:$A$21,0)))</f>
        <v>0</v>
      </c>
      <c r="J20" t="b">
        <f t="shared" si="3"/>
        <v>1</v>
      </c>
    </row>
    <row r="21" spans="1:10" ht="12.75" customHeight="1" x14ac:dyDescent="0.25">
      <c r="A21" s="33">
        <f t="shared" si="0"/>
        <v>44421</v>
      </c>
      <c r="B21" s="27"/>
      <c r="C21" s="27"/>
      <c r="D21" s="7"/>
      <c r="E21" s="4" t="str">
        <f>IF(I21,VLOOKUP(A21,Paramètre!$A$5:$B$21,2),"")</f>
        <v/>
      </c>
      <c r="G21" t="b">
        <f t="shared" si="1"/>
        <v>1</v>
      </c>
      <c r="H21" t="b">
        <f t="shared" si="2"/>
        <v>0</v>
      </c>
      <c r="I21" t="b">
        <f>NOT(ISERROR(MATCH($A21,Paramètre!$A$5:$A$21,0)))</f>
        <v>0</v>
      </c>
      <c r="J21" t="b">
        <f t="shared" si="3"/>
        <v>1</v>
      </c>
    </row>
    <row r="22" spans="1:10" ht="12.75" customHeight="1" x14ac:dyDescent="0.25">
      <c r="A22" s="33">
        <f t="shared" si="0"/>
        <v>44422</v>
      </c>
      <c r="B22" s="27"/>
      <c r="C22" s="27"/>
      <c r="D22" s="7"/>
      <c r="E22" s="4" t="str">
        <f>IF(I22,VLOOKUP(A22,Paramètre!$A$5:$B$21,2),"")</f>
        <v/>
      </c>
      <c r="G22" t="b">
        <f t="shared" si="1"/>
        <v>0</v>
      </c>
      <c r="H22" t="b">
        <f t="shared" si="2"/>
        <v>1</v>
      </c>
      <c r="I22" t="b">
        <f>NOT(ISERROR(MATCH($A22,Paramètre!$A$5:$A$21,0)))</f>
        <v>0</v>
      </c>
      <c r="J22" t="b">
        <f t="shared" si="3"/>
        <v>1</v>
      </c>
    </row>
    <row r="23" spans="1:10" ht="12.75" customHeight="1" x14ac:dyDescent="0.25">
      <c r="A23" s="33">
        <f t="shared" si="0"/>
        <v>44423</v>
      </c>
      <c r="B23" s="27"/>
      <c r="C23" s="27"/>
      <c r="D23" s="7"/>
      <c r="E23" s="4" t="str">
        <f>IF(I23,VLOOKUP(A23,Paramètre!$A$5:$B$21,2),"")</f>
        <v>Assomption</v>
      </c>
      <c r="G23" t="b">
        <f t="shared" si="1"/>
        <v>0</v>
      </c>
      <c r="H23" t="b">
        <f t="shared" si="2"/>
        <v>1</v>
      </c>
      <c r="I23" t="b">
        <f>NOT(ISERROR(MATCH($A23,Paramètre!$A$5:$A$21,0)))</f>
        <v>1</v>
      </c>
      <c r="J23" t="b">
        <f t="shared" si="3"/>
        <v>1</v>
      </c>
    </row>
    <row r="24" spans="1:10" ht="12.75" customHeight="1" x14ac:dyDescent="0.25">
      <c r="A24" s="33">
        <f t="shared" si="0"/>
        <v>44424</v>
      </c>
      <c r="B24" s="27"/>
      <c r="C24" s="27"/>
      <c r="D24" s="7"/>
      <c r="E24" s="4" t="str">
        <f>IF(I24,VLOOKUP(A24,Paramètre!$A$5:$B$21,2),"")</f>
        <v/>
      </c>
      <c r="G24" t="b">
        <f t="shared" si="1"/>
        <v>1</v>
      </c>
      <c r="H24" t="b">
        <f t="shared" si="2"/>
        <v>0</v>
      </c>
      <c r="I24" t="b">
        <f>NOT(ISERROR(MATCH($A24,Paramètre!$A$5:$A$21,0)))</f>
        <v>0</v>
      </c>
      <c r="J24" t="b">
        <f t="shared" si="3"/>
        <v>1</v>
      </c>
    </row>
    <row r="25" spans="1:10" ht="12.75" customHeight="1" x14ac:dyDescent="0.25">
      <c r="A25" s="33">
        <f t="shared" si="0"/>
        <v>44425</v>
      </c>
      <c r="B25" s="27"/>
      <c r="C25" s="27"/>
      <c r="D25" s="7"/>
      <c r="E25" s="4" t="str">
        <f>IF(I25,VLOOKUP(A25,Paramètre!$A$5:$B$21,2),"")</f>
        <v/>
      </c>
      <c r="G25" t="b">
        <f t="shared" si="1"/>
        <v>1</v>
      </c>
      <c r="H25" t="b">
        <f t="shared" si="2"/>
        <v>0</v>
      </c>
      <c r="I25" t="b">
        <f>NOT(ISERROR(MATCH($A25,Paramètre!$A$5:$A$21,0)))</f>
        <v>0</v>
      </c>
      <c r="J25" t="b">
        <f t="shared" si="3"/>
        <v>1</v>
      </c>
    </row>
    <row r="26" spans="1:10" ht="12.75" customHeight="1" x14ac:dyDescent="0.25">
      <c r="A26" s="33">
        <f t="shared" si="0"/>
        <v>44426</v>
      </c>
      <c r="B26" s="27"/>
      <c r="C26" s="27"/>
      <c r="D26" s="7"/>
      <c r="E26" s="4" t="str">
        <f>IF(I26,VLOOKUP(A26,Paramètre!$A$5:$B$21,2),"")</f>
        <v/>
      </c>
      <c r="G26" t="b">
        <f t="shared" si="1"/>
        <v>1</v>
      </c>
      <c r="H26" t="b">
        <f t="shared" si="2"/>
        <v>0</v>
      </c>
      <c r="I26" t="b">
        <f>NOT(ISERROR(MATCH($A26,Paramètre!$A$5:$A$21,0)))</f>
        <v>0</v>
      </c>
      <c r="J26" t="b">
        <f t="shared" si="3"/>
        <v>1</v>
      </c>
    </row>
    <row r="27" spans="1:10" ht="12.75" customHeight="1" x14ac:dyDescent="0.25">
      <c r="A27" s="33">
        <f t="shared" si="0"/>
        <v>44427</v>
      </c>
      <c r="B27" s="27"/>
      <c r="C27" s="27"/>
      <c r="D27" s="7"/>
      <c r="E27" s="4" t="str">
        <f>IF(I27,VLOOKUP(A27,Paramètre!$A$5:$B$21,2),"")</f>
        <v/>
      </c>
      <c r="G27" t="b">
        <f t="shared" si="1"/>
        <v>1</v>
      </c>
      <c r="H27" t="b">
        <f t="shared" si="2"/>
        <v>0</v>
      </c>
      <c r="I27" t="b">
        <f>NOT(ISERROR(MATCH($A27,Paramètre!$A$5:$A$21,0)))</f>
        <v>0</v>
      </c>
      <c r="J27" t="b">
        <f t="shared" si="3"/>
        <v>1</v>
      </c>
    </row>
    <row r="28" spans="1:10" ht="12.75" customHeight="1" x14ac:dyDescent="0.25">
      <c r="A28" s="33">
        <f t="shared" si="0"/>
        <v>44428</v>
      </c>
      <c r="B28" s="27"/>
      <c r="C28" s="27"/>
      <c r="D28" s="7"/>
      <c r="E28" s="4" t="str">
        <f>IF(I28,VLOOKUP(A28,Paramètre!$A$5:$B$21,2),"")</f>
        <v/>
      </c>
      <c r="G28" t="b">
        <f t="shared" si="1"/>
        <v>1</v>
      </c>
      <c r="H28" t="b">
        <f t="shared" si="2"/>
        <v>0</v>
      </c>
      <c r="I28" t="b">
        <f>NOT(ISERROR(MATCH($A28,Paramètre!$A$5:$A$21,0)))</f>
        <v>0</v>
      </c>
      <c r="J28" t="b">
        <f t="shared" si="3"/>
        <v>1</v>
      </c>
    </row>
    <row r="29" spans="1:10" ht="12.75" customHeight="1" x14ac:dyDescent="0.25">
      <c r="A29" s="33">
        <f t="shared" si="0"/>
        <v>44429</v>
      </c>
      <c r="B29" s="27"/>
      <c r="C29" s="27"/>
      <c r="D29" s="7"/>
      <c r="E29" s="4" t="str">
        <f>IF(I29,VLOOKUP(A29,Paramètre!$A$5:$B$21,2),"")</f>
        <v/>
      </c>
      <c r="G29" t="b">
        <f t="shared" si="1"/>
        <v>0</v>
      </c>
      <c r="H29" t="b">
        <f t="shared" si="2"/>
        <v>1</v>
      </c>
      <c r="I29" t="b">
        <f>NOT(ISERROR(MATCH($A29,Paramètre!$A$5:$A$21,0)))</f>
        <v>0</v>
      </c>
      <c r="J29" t="b">
        <f t="shared" si="3"/>
        <v>1</v>
      </c>
    </row>
    <row r="30" spans="1:10" ht="12.75" customHeight="1" x14ac:dyDescent="0.25">
      <c r="A30" s="33">
        <f t="shared" si="0"/>
        <v>44430</v>
      </c>
      <c r="B30" s="27"/>
      <c r="C30" s="27"/>
      <c r="D30" s="7"/>
      <c r="E30" s="4" t="str">
        <f>IF(I30,VLOOKUP(A30,Paramètre!$A$5:$B$21,2),"")</f>
        <v/>
      </c>
      <c r="G30" t="b">
        <f t="shared" si="1"/>
        <v>0</v>
      </c>
      <c r="H30" t="b">
        <f t="shared" si="2"/>
        <v>1</v>
      </c>
      <c r="I30" t="b">
        <f>NOT(ISERROR(MATCH($A30,Paramètre!$A$5:$A$21,0)))</f>
        <v>0</v>
      </c>
      <c r="J30" t="b">
        <f t="shared" si="3"/>
        <v>1</v>
      </c>
    </row>
    <row r="31" spans="1:10" ht="12.75" customHeight="1" x14ac:dyDescent="0.25">
      <c r="A31" s="33">
        <f t="shared" si="0"/>
        <v>44431</v>
      </c>
      <c r="B31" s="27"/>
      <c r="C31" s="27"/>
      <c r="D31" s="7"/>
      <c r="E31" s="4" t="str">
        <f>IF(I31,VLOOKUP(A31,Paramètre!$A$5:$B$21,2),"")</f>
        <v/>
      </c>
      <c r="G31" t="b">
        <f t="shared" si="1"/>
        <v>1</v>
      </c>
      <c r="H31" t="b">
        <f t="shared" si="2"/>
        <v>0</v>
      </c>
      <c r="I31" t="b">
        <f>NOT(ISERROR(MATCH($A31,Paramètre!$A$5:$A$21,0)))</f>
        <v>0</v>
      </c>
      <c r="J31" t="b">
        <f t="shared" si="3"/>
        <v>1</v>
      </c>
    </row>
    <row r="32" spans="1:10" ht="12.75" customHeight="1" x14ac:dyDescent="0.25">
      <c r="A32" s="33">
        <f t="shared" si="0"/>
        <v>44432</v>
      </c>
      <c r="B32" s="27"/>
      <c r="C32" s="27"/>
      <c r="D32" s="7"/>
      <c r="E32" s="4" t="str">
        <f>IF(I32,VLOOKUP(A32,Paramètre!$A$5:$B$21,2),"")</f>
        <v/>
      </c>
      <c r="G32" t="b">
        <f t="shared" si="1"/>
        <v>1</v>
      </c>
      <c r="H32" t="b">
        <f t="shared" si="2"/>
        <v>0</v>
      </c>
      <c r="I32" t="b">
        <f>NOT(ISERROR(MATCH($A32,Paramètre!$A$5:$A$21,0)))</f>
        <v>0</v>
      </c>
      <c r="J32" t="b">
        <f t="shared" si="3"/>
        <v>1</v>
      </c>
    </row>
    <row r="33" spans="1:10" ht="12.75" customHeight="1" x14ac:dyDescent="0.25">
      <c r="A33" s="33">
        <f t="shared" si="0"/>
        <v>44433</v>
      </c>
      <c r="B33" s="27"/>
      <c r="C33" s="27"/>
      <c r="D33" s="7"/>
      <c r="E33" s="4" t="str">
        <f>IF(I33,VLOOKUP(A33,Paramètre!$A$5:$B$21,2),"")</f>
        <v/>
      </c>
      <c r="G33" t="b">
        <f t="shared" si="1"/>
        <v>1</v>
      </c>
      <c r="H33" t="b">
        <f t="shared" si="2"/>
        <v>0</v>
      </c>
      <c r="I33" t="b">
        <f>NOT(ISERROR(MATCH($A33,Paramètre!$A$5:$A$21,0)))</f>
        <v>0</v>
      </c>
      <c r="J33" t="b">
        <f t="shared" si="3"/>
        <v>1</v>
      </c>
    </row>
    <row r="34" spans="1:10" ht="12.75" customHeight="1" x14ac:dyDescent="0.25">
      <c r="A34" s="33">
        <f t="shared" si="0"/>
        <v>44434</v>
      </c>
      <c r="B34" s="27"/>
      <c r="C34" s="27"/>
      <c r="D34" s="7"/>
      <c r="E34" s="4" t="str">
        <f>IF(I34,VLOOKUP(A34,Paramètre!$A$5:$B$21,2),"")</f>
        <v/>
      </c>
      <c r="G34" t="b">
        <f t="shared" si="1"/>
        <v>1</v>
      </c>
      <c r="H34" t="b">
        <f t="shared" si="2"/>
        <v>0</v>
      </c>
      <c r="I34" t="b">
        <f>NOT(ISERROR(MATCH($A34,Paramètre!$A$5:$A$21,0)))</f>
        <v>0</v>
      </c>
      <c r="J34" t="b">
        <f t="shared" si="3"/>
        <v>1</v>
      </c>
    </row>
    <row r="35" spans="1:10" ht="12.75" customHeight="1" x14ac:dyDescent="0.25">
      <c r="A35" s="33">
        <f t="shared" si="0"/>
        <v>44435</v>
      </c>
      <c r="B35" s="27"/>
      <c r="C35" s="27"/>
      <c r="D35" s="7"/>
      <c r="E35" s="4" t="str">
        <f>IF(I35,VLOOKUP(A35,Paramètre!$A$5:$B$21,2),"")</f>
        <v/>
      </c>
      <c r="G35" t="b">
        <f t="shared" si="1"/>
        <v>1</v>
      </c>
      <c r="H35" t="b">
        <f t="shared" si="2"/>
        <v>0</v>
      </c>
      <c r="I35" t="b">
        <f>NOT(ISERROR(MATCH($A35,Paramètre!$A$5:$A$21,0)))</f>
        <v>0</v>
      </c>
      <c r="J35" t="b">
        <f t="shared" si="3"/>
        <v>1</v>
      </c>
    </row>
    <row r="36" spans="1:10" ht="12.75" customHeight="1" x14ac:dyDescent="0.25">
      <c r="A36" s="33">
        <f t="shared" si="0"/>
        <v>44436</v>
      </c>
      <c r="B36" s="27"/>
      <c r="C36" s="27"/>
      <c r="D36" s="7"/>
      <c r="E36" s="4" t="str">
        <f>IF(I36,VLOOKUP(A36,Paramètre!$A$5:$B$21,2),"")</f>
        <v/>
      </c>
      <c r="G36" t="b">
        <f t="shared" si="1"/>
        <v>0</v>
      </c>
      <c r="H36" t="b">
        <f t="shared" si="2"/>
        <v>1</v>
      </c>
      <c r="I36" t="b">
        <f>NOT(ISERROR(MATCH($A36,Paramètre!$A$5:$A$21,0)))</f>
        <v>0</v>
      </c>
      <c r="J36" t="b">
        <f t="shared" si="3"/>
        <v>1</v>
      </c>
    </row>
    <row r="37" spans="1:10" ht="12.75" customHeight="1" x14ac:dyDescent="0.25">
      <c r="A37" s="33">
        <f t="shared" si="0"/>
        <v>44437</v>
      </c>
      <c r="B37" s="27"/>
      <c r="C37" s="27"/>
      <c r="D37" s="7"/>
      <c r="E37" s="4" t="str">
        <f>IF(I37,VLOOKUP(A37,Paramètre!$A$5:$B$21,2),"")</f>
        <v/>
      </c>
      <c r="G37" t="b">
        <f t="shared" si="1"/>
        <v>0</v>
      </c>
      <c r="H37" t="b">
        <f t="shared" si="2"/>
        <v>1</v>
      </c>
      <c r="I37" t="b">
        <f>NOT(ISERROR(MATCH($A37,Paramètre!$A$5:$A$21,0)))</f>
        <v>0</v>
      </c>
      <c r="J37" t="b">
        <f t="shared" si="3"/>
        <v>1</v>
      </c>
    </row>
    <row r="38" spans="1:10" ht="12.75" customHeight="1" x14ac:dyDescent="0.25">
      <c r="A38" s="33">
        <f t="shared" si="0"/>
        <v>44438</v>
      </c>
      <c r="B38" s="27"/>
      <c r="C38" s="27"/>
      <c r="D38" s="7"/>
      <c r="E38" s="4" t="str">
        <f>IF(I38,VLOOKUP(A38,Paramètre!$A$5:$B$21,2),"")</f>
        <v/>
      </c>
      <c r="G38" t="b">
        <f t="shared" si="1"/>
        <v>1</v>
      </c>
      <c r="H38" t="b">
        <f t="shared" si="2"/>
        <v>0</v>
      </c>
      <c r="I38" t="b">
        <f>NOT(ISERROR(MATCH($A38,Paramètre!$A$5:$A$21,0)))</f>
        <v>0</v>
      </c>
      <c r="J38" t="b">
        <f t="shared" si="3"/>
        <v>1</v>
      </c>
    </row>
    <row r="39" spans="1:10" ht="12.75" customHeight="1" x14ac:dyDescent="0.25">
      <c r="A39" s="33">
        <f t="shared" si="0"/>
        <v>44439</v>
      </c>
      <c r="B39" s="27"/>
      <c r="C39" s="27"/>
      <c r="D39" s="7"/>
      <c r="E39" s="4" t="str">
        <f>IF(I39,VLOOKUP(A39,Paramètre!$A$5:$B$21,2),"")</f>
        <v/>
      </c>
      <c r="G39" t="b">
        <f t="shared" si="1"/>
        <v>1</v>
      </c>
      <c r="H39" t="b">
        <f t="shared" si="2"/>
        <v>0</v>
      </c>
      <c r="I39" t="b">
        <f>NOT(ISERROR(MATCH($A39,Paramètre!$A$5:$A$21,0)))</f>
        <v>0</v>
      </c>
      <c r="J39" t="b">
        <f t="shared" si="3"/>
        <v>1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0/154</v>
      </c>
      <c r="D41" s="46" t="str">
        <f>CONCATENATE(", soit ",SUM(C9:C39)/7," jours sur ",COUNTIF(G9:G39,TRUE))</f>
        <v>, soit 0 jours sur 22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24 A25:B39 D25:E39">
    <cfRule type="expression" dxfId="18" priority="6">
      <formula>NOT($G9)</formula>
    </cfRule>
  </conditionalFormatting>
  <conditionalFormatting sqref="A37:B39 D37:E39">
    <cfRule type="expression" dxfId="17" priority="5" stopIfTrue="1">
      <formula>NOT($J37)</formula>
    </cfRule>
  </conditionalFormatting>
  <conditionalFormatting sqref="C25:C39">
    <cfRule type="expression" dxfId="16" priority="2">
      <formula>NOT($G25)</formula>
    </cfRule>
  </conditionalFormatting>
  <conditionalFormatting sqref="C37:C39">
    <cfRule type="expression" dxfId="15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workbookViewId="0">
      <selection activeCell="C16" sqref="C16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  <col min="12" max="12" width="11.42578125" customWidth="1"/>
  </cols>
  <sheetData>
    <row r="1" spans="1:10" ht="15.75" x14ac:dyDescent="0.25">
      <c r="A1" s="50" t="str">
        <f>Août!A1</f>
        <v xml:space="preserve">Compte Rendu d'Activité </v>
      </c>
      <c r="B1" s="50"/>
      <c r="C1" s="50"/>
      <c r="D1" s="50"/>
      <c r="E1" s="50"/>
    </row>
    <row r="2" spans="1:10" x14ac:dyDescent="0.25">
      <c r="A2" s="36">
        <f>Paramètre!$B$1</f>
        <v>2021</v>
      </c>
      <c r="B2" s="36">
        <v>9</v>
      </c>
      <c r="C2" s="1"/>
      <c r="D2" s="1"/>
      <c r="E2" s="1"/>
    </row>
    <row r="3" spans="1:10" ht="12.75" customHeight="1" x14ac:dyDescent="0.25">
      <c r="A3" s="51" t="s">
        <v>0</v>
      </c>
      <c r="B3" s="51"/>
      <c r="C3" s="55">
        <f>Août!C3</f>
        <v>0</v>
      </c>
      <c r="D3" s="56"/>
      <c r="E3" s="57"/>
    </row>
    <row r="4" spans="1:10" ht="12.75" customHeight="1" x14ac:dyDescent="0.25">
      <c r="A4" s="51" t="s">
        <v>1</v>
      </c>
      <c r="B4" s="51"/>
      <c r="C4" s="55">
        <f>Août!C4</f>
        <v>0</v>
      </c>
      <c r="D4" s="56"/>
      <c r="E4" s="57"/>
    </row>
    <row r="5" spans="1:10" ht="12.75" customHeight="1" x14ac:dyDescent="0.25">
      <c r="A5" s="51" t="s">
        <v>2</v>
      </c>
      <c r="B5" s="51"/>
      <c r="C5" s="55">
        <f>Août!C5</f>
        <v>0</v>
      </c>
      <c r="D5" s="56"/>
      <c r="E5" s="57"/>
    </row>
    <row r="6" spans="1:10" ht="12.75" customHeight="1" x14ac:dyDescent="0.25">
      <c r="A6" s="51" t="s">
        <v>3</v>
      </c>
      <c r="B6" s="51"/>
      <c r="C6" s="52">
        <f>DATE($A$2,$B$2,1)</f>
        <v>44440</v>
      </c>
      <c r="D6" s="53"/>
      <c r="E6" s="54"/>
    </row>
    <row r="7" spans="1:10" ht="12.75" customHeight="1" x14ac:dyDescent="0.25">
      <c r="A7" s="29"/>
      <c r="B7" s="29"/>
      <c r="C7" s="30"/>
      <c r="D7" s="31"/>
      <c r="E7" s="3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31</v>
      </c>
      <c r="I8" t="s">
        <v>32</v>
      </c>
      <c r="J8" t="s">
        <v>26</v>
      </c>
    </row>
    <row r="9" spans="1:10" ht="12.75" customHeight="1" x14ac:dyDescent="0.25">
      <c r="A9" s="33">
        <f>DATE($A$2,$B$2,ROW()-8)</f>
        <v>44440</v>
      </c>
      <c r="B9" s="27"/>
      <c r="C9" s="27"/>
      <c r="D9" s="28"/>
      <c r="E9" s="4" t="str">
        <f>IF(I9,VLOOKUP(A9,Paramètre!$A$5:$B$21,2),"")</f>
        <v/>
      </c>
      <c r="G9" t="b">
        <f>AND(NOT(OR(H9,I9)),J9)</f>
        <v>1</v>
      </c>
      <c r="H9" t="b">
        <f>AND(WEEKDAY($A9,2)&gt;5,ISERROR(MATCH($A9,Paramètre!$C$5:$C$37,0)))</f>
        <v>0</v>
      </c>
      <c r="I9" t="b">
        <f>NOT(ISERROR(MATCH($A9,Paramètre!$A$5:$A$21,0)))</f>
        <v>0</v>
      </c>
      <c r="J9" t="b">
        <f>(MONTH(A9)=MONTH($C$6))</f>
        <v>1</v>
      </c>
    </row>
    <row r="10" spans="1:10" ht="12.75" customHeight="1" x14ac:dyDescent="0.25">
      <c r="A10" s="33">
        <f t="shared" ref="A10:A39" si="0">DATE($A$2,$B$2,ROW()-8)</f>
        <v>44441</v>
      </c>
      <c r="B10" s="27"/>
      <c r="C10" s="27"/>
      <c r="D10" s="5"/>
      <c r="E10" s="4" t="str">
        <f>IF(I10,VLOOKUP(A10,Paramètre!$A$5:$B$21,2),"")</f>
        <v/>
      </c>
      <c r="G10" t="b">
        <f t="shared" ref="G10:G39" si="1">AND(NOT(OR(H10,I10)),J10)</f>
        <v>1</v>
      </c>
      <c r="H10" t="b">
        <f>AND(WEEKDAY($A10,2)&gt;5,ISERROR(MATCH($A10,Paramètre!$C$5:$C$37,0)))</f>
        <v>0</v>
      </c>
      <c r="I10" t="b">
        <f>NOT(ISERROR(MATCH($A10,Paramètre!$A$5:$A$21,0)))</f>
        <v>0</v>
      </c>
      <c r="J10" t="b">
        <f t="shared" ref="J10:J39" si="2">(MONTH(A10)=MONTH($C$6))</f>
        <v>1</v>
      </c>
    </row>
    <row r="11" spans="1:10" ht="12.75" customHeight="1" x14ac:dyDescent="0.25">
      <c r="A11" s="33">
        <f t="shared" si="0"/>
        <v>44442</v>
      </c>
      <c r="B11" s="27"/>
      <c r="C11" s="27"/>
      <c r="D11" s="5"/>
      <c r="E11" s="4" t="str">
        <f>IF(I11,VLOOKUP(A11,Paramètre!$A$5:$B$21,2),"")</f>
        <v/>
      </c>
      <c r="G11" t="b">
        <f t="shared" si="1"/>
        <v>1</v>
      </c>
      <c r="H11" t="b">
        <f>AND(WEEKDAY($A11,2)&gt;5,ISERROR(MATCH($A11,Paramètre!$C$5:$C$37,0)))</f>
        <v>0</v>
      </c>
      <c r="I11" t="b">
        <f>NOT(ISERROR(MATCH($A11,Paramètre!$A$5:$A$21,0)))</f>
        <v>0</v>
      </c>
      <c r="J11" t="b">
        <f t="shared" si="2"/>
        <v>1</v>
      </c>
    </row>
    <row r="12" spans="1:10" ht="12.75" customHeight="1" x14ac:dyDescent="0.25">
      <c r="A12" s="33">
        <f t="shared" si="0"/>
        <v>44443</v>
      </c>
      <c r="B12" s="27"/>
      <c r="C12" s="27"/>
      <c r="D12" s="7"/>
      <c r="E12" s="4" t="str">
        <f>IF(I12,VLOOKUP(A12,Paramètre!$A$5:$B$21,2),"")</f>
        <v/>
      </c>
      <c r="G12" t="b">
        <f t="shared" si="1"/>
        <v>0</v>
      </c>
      <c r="H12" t="b">
        <f>AND(WEEKDAY($A12,2)&gt;5,ISERROR(MATCH($A12,Paramètre!$C$5:$C$37,0)))</f>
        <v>1</v>
      </c>
      <c r="I12" t="b">
        <f>NOT(ISERROR(MATCH($A12,Paramètre!$A$5:$A$21,0)))</f>
        <v>0</v>
      </c>
      <c r="J12" t="b">
        <f t="shared" si="2"/>
        <v>1</v>
      </c>
    </row>
    <row r="13" spans="1:10" ht="12.75" customHeight="1" x14ac:dyDescent="0.25">
      <c r="A13" s="33">
        <f t="shared" si="0"/>
        <v>44444</v>
      </c>
      <c r="B13" s="27"/>
      <c r="C13" s="27"/>
      <c r="D13" s="7"/>
      <c r="E13" s="4" t="str">
        <f>IF(I13,VLOOKUP(A13,Paramètre!$A$5:$B$21,2),"")</f>
        <v/>
      </c>
      <c r="G13" t="b">
        <f t="shared" si="1"/>
        <v>0</v>
      </c>
      <c r="H13" t="b">
        <f>AND(WEEKDAY($A13,2)&gt;5,ISERROR(MATCH($A13,Paramètre!$C$5:$C$37,0)))</f>
        <v>1</v>
      </c>
      <c r="I13" t="b">
        <f>NOT(ISERROR(MATCH($A13,Paramètre!$A$5:$A$21,0)))</f>
        <v>0</v>
      </c>
      <c r="J13" t="b">
        <f t="shared" si="2"/>
        <v>1</v>
      </c>
    </row>
    <row r="14" spans="1:10" ht="12.75" customHeight="1" x14ac:dyDescent="0.25">
      <c r="A14" s="33">
        <f t="shared" si="0"/>
        <v>44445</v>
      </c>
      <c r="B14" s="27"/>
      <c r="C14" s="27"/>
      <c r="D14" s="7"/>
      <c r="E14" s="4" t="str">
        <f>IF(I14,VLOOKUP(A14,Paramètre!$A$5:$B$21,2),"")</f>
        <v/>
      </c>
      <c r="G14" t="b">
        <f t="shared" si="1"/>
        <v>1</v>
      </c>
      <c r="H14" t="b">
        <f>AND(WEEKDAY($A14,2)&gt;5,ISERROR(MATCH($A14,Paramètre!$C$5:$C$37,0)))</f>
        <v>0</v>
      </c>
      <c r="I14" t="b">
        <f>NOT(ISERROR(MATCH($A14,Paramètre!$A$5:$A$21,0)))</f>
        <v>0</v>
      </c>
      <c r="J14" t="b">
        <f t="shared" si="2"/>
        <v>1</v>
      </c>
    </row>
    <row r="15" spans="1:10" ht="12.75" customHeight="1" x14ac:dyDescent="0.25">
      <c r="A15" s="33">
        <f t="shared" si="0"/>
        <v>44446</v>
      </c>
      <c r="B15" s="27"/>
      <c r="C15" s="27"/>
      <c r="D15" s="7"/>
      <c r="E15" s="4" t="str">
        <f>IF(I15,VLOOKUP(A15,Paramètre!$A$5:$B$21,2),"")</f>
        <v/>
      </c>
      <c r="G15" t="b">
        <f t="shared" si="1"/>
        <v>1</v>
      </c>
      <c r="H15" t="b">
        <f>AND(WEEKDAY($A15,2)&gt;5,ISERROR(MATCH($A15,Paramètre!$C$5:$C$37,0)))</f>
        <v>0</v>
      </c>
      <c r="I15" t="b">
        <f>NOT(ISERROR(MATCH($A15,Paramètre!$A$5:$A$21,0)))</f>
        <v>0</v>
      </c>
      <c r="J15" t="b">
        <f t="shared" si="2"/>
        <v>1</v>
      </c>
    </row>
    <row r="16" spans="1:10" ht="12.75" customHeight="1" x14ac:dyDescent="0.25">
      <c r="A16" s="33">
        <f t="shared" si="0"/>
        <v>44447</v>
      </c>
      <c r="B16" s="27"/>
      <c r="C16" s="27"/>
      <c r="D16" s="7"/>
      <c r="E16" s="4" t="str">
        <f>IF(I16,VLOOKUP(A16,Paramètre!$A$5:$B$21,2),"")</f>
        <v/>
      </c>
      <c r="G16" t="b">
        <f t="shared" si="1"/>
        <v>1</v>
      </c>
      <c r="H16" t="b">
        <f>AND(WEEKDAY($A16,2)&gt;5,ISERROR(MATCH($A16,Paramètre!$C$5:$C$37,0)))</f>
        <v>0</v>
      </c>
      <c r="I16" t="b">
        <f>NOT(ISERROR(MATCH($A16,Paramètre!$A$5:$A$21,0)))</f>
        <v>0</v>
      </c>
      <c r="J16" t="b">
        <f t="shared" si="2"/>
        <v>1</v>
      </c>
    </row>
    <row r="17" spans="1:10" ht="12.75" customHeight="1" x14ac:dyDescent="0.25">
      <c r="A17" s="33">
        <f t="shared" si="0"/>
        <v>44448</v>
      </c>
      <c r="B17" s="27"/>
      <c r="C17" s="27"/>
      <c r="D17" s="7"/>
      <c r="E17" s="4" t="str">
        <f>IF(I17,VLOOKUP(A17,Paramètre!$A$5:$B$21,2),"")</f>
        <v/>
      </c>
      <c r="G17" t="b">
        <f t="shared" si="1"/>
        <v>1</v>
      </c>
      <c r="H17" t="b">
        <f>AND(WEEKDAY($A17,2)&gt;5,ISERROR(MATCH($A17,Paramètre!$C$5:$C$37,0)))</f>
        <v>0</v>
      </c>
      <c r="I17" t="b">
        <f>NOT(ISERROR(MATCH($A17,Paramètre!$A$5:$A$21,0)))</f>
        <v>0</v>
      </c>
      <c r="J17" t="b">
        <f t="shared" si="2"/>
        <v>1</v>
      </c>
    </row>
    <row r="18" spans="1:10" ht="12.75" customHeight="1" x14ac:dyDescent="0.25">
      <c r="A18" s="33">
        <f t="shared" si="0"/>
        <v>44449</v>
      </c>
      <c r="B18" s="27"/>
      <c r="C18" s="27"/>
      <c r="D18" s="7"/>
      <c r="E18" s="4" t="str">
        <f>IF(I18,VLOOKUP(A18,Paramètre!$A$5:$B$21,2),"")</f>
        <v/>
      </c>
      <c r="G18" t="b">
        <f t="shared" si="1"/>
        <v>1</v>
      </c>
      <c r="H18" t="b">
        <f>AND(WEEKDAY($A18,2)&gt;5,ISERROR(MATCH($A18,Paramètre!$C$5:$C$37,0)))</f>
        <v>0</v>
      </c>
      <c r="I18" t="b">
        <f>NOT(ISERROR(MATCH($A18,Paramètre!$A$5:$A$21,0)))</f>
        <v>0</v>
      </c>
      <c r="J18" t="b">
        <f t="shared" si="2"/>
        <v>1</v>
      </c>
    </row>
    <row r="19" spans="1:10" ht="12.75" customHeight="1" x14ac:dyDescent="0.25">
      <c r="A19" s="33">
        <f t="shared" si="0"/>
        <v>44450</v>
      </c>
      <c r="B19" s="27"/>
      <c r="C19" s="27"/>
      <c r="D19" s="7"/>
      <c r="E19" s="4" t="str">
        <f>IF(I19,VLOOKUP(A19,Paramètre!$A$5:$B$21,2),"")</f>
        <v/>
      </c>
      <c r="G19" t="b">
        <f t="shared" si="1"/>
        <v>0</v>
      </c>
      <c r="H19" t="b">
        <f>AND(WEEKDAY($A19,2)&gt;5,ISERROR(MATCH($A19,Paramètre!$C$5:$C$37,0)))</f>
        <v>1</v>
      </c>
      <c r="I19" t="b">
        <f>NOT(ISERROR(MATCH($A19,Paramètre!$A$5:$A$21,0)))</f>
        <v>0</v>
      </c>
      <c r="J19" t="b">
        <f t="shared" si="2"/>
        <v>1</v>
      </c>
    </row>
    <row r="20" spans="1:10" ht="12.75" customHeight="1" x14ac:dyDescent="0.25">
      <c r="A20" s="33">
        <f t="shared" si="0"/>
        <v>44451</v>
      </c>
      <c r="B20" s="27"/>
      <c r="C20" s="27"/>
      <c r="D20" s="7"/>
      <c r="E20" s="4" t="str">
        <f>IF(I20,VLOOKUP(A20,Paramètre!$A$5:$B$21,2),"")</f>
        <v/>
      </c>
      <c r="G20" t="b">
        <f t="shared" si="1"/>
        <v>0</v>
      </c>
      <c r="H20" t="b">
        <f>AND(WEEKDAY($A20,2)&gt;5,ISERROR(MATCH($A20,Paramètre!$C$5:$C$37,0)))</f>
        <v>1</v>
      </c>
      <c r="I20" t="b">
        <f>NOT(ISERROR(MATCH($A20,Paramètre!$A$5:$A$21,0)))</f>
        <v>0</v>
      </c>
      <c r="J20" t="b">
        <f t="shared" si="2"/>
        <v>1</v>
      </c>
    </row>
    <row r="21" spans="1:10" ht="12.75" customHeight="1" x14ac:dyDescent="0.25">
      <c r="A21" s="33">
        <f t="shared" si="0"/>
        <v>44452</v>
      </c>
      <c r="B21" s="27"/>
      <c r="C21" s="27"/>
      <c r="D21" s="7"/>
      <c r="E21" s="4" t="str">
        <f>IF(I21,VLOOKUP(A21,Paramètre!$A$5:$B$21,2),"")</f>
        <v/>
      </c>
      <c r="G21" t="b">
        <f t="shared" si="1"/>
        <v>1</v>
      </c>
      <c r="H21" t="b">
        <f>AND(WEEKDAY($A21,2)&gt;5,ISERROR(MATCH($A21,Paramètre!$C$5:$C$37,0)))</f>
        <v>0</v>
      </c>
      <c r="I21" t="b">
        <f>NOT(ISERROR(MATCH($A21,Paramètre!$A$5:$A$21,0)))</f>
        <v>0</v>
      </c>
      <c r="J21" t="b">
        <f t="shared" si="2"/>
        <v>1</v>
      </c>
    </row>
    <row r="22" spans="1:10" ht="12.75" customHeight="1" x14ac:dyDescent="0.25">
      <c r="A22" s="33">
        <f t="shared" si="0"/>
        <v>44453</v>
      </c>
      <c r="B22" s="27"/>
      <c r="C22" s="27"/>
      <c r="D22" s="7"/>
      <c r="E22" s="4" t="str">
        <f>IF(I22,VLOOKUP(A22,Paramètre!$A$5:$B$21,2),"")</f>
        <v/>
      </c>
      <c r="G22" t="b">
        <f t="shared" si="1"/>
        <v>1</v>
      </c>
      <c r="H22" t="b">
        <f>AND(WEEKDAY($A22,2)&gt;5,ISERROR(MATCH($A22,Paramètre!$C$5:$C$37,0)))</f>
        <v>0</v>
      </c>
      <c r="I22" t="b">
        <f>NOT(ISERROR(MATCH($A22,Paramètre!$A$5:$A$21,0)))</f>
        <v>0</v>
      </c>
      <c r="J22" t="b">
        <f t="shared" si="2"/>
        <v>1</v>
      </c>
    </row>
    <row r="23" spans="1:10" ht="12.75" customHeight="1" x14ac:dyDescent="0.25">
      <c r="A23" s="33">
        <f t="shared" si="0"/>
        <v>44454</v>
      </c>
      <c r="B23" s="27"/>
      <c r="C23" s="27"/>
      <c r="D23" s="7"/>
      <c r="E23" s="4" t="str">
        <f>IF(I23,VLOOKUP(A23,Paramètre!$A$5:$B$21,2),"")</f>
        <v/>
      </c>
      <c r="G23" t="b">
        <f t="shared" si="1"/>
        <v>1</v>
      </c>
      <c r="H23" t="b">
        <f>AND(WEEKDAY($A23,2)&gt;5,ISERROR(MATCH($A23,Paramètre!$C$5:$C$37,0)))</f>
        <v>0</v>
      </c>
      <c r="I23" t="b">
        <f>NOT(ISERROR(MATCH($A23,Paramètre!$A$5:$A$21,0)))</f>
        <v>0</v>
      </c>
      <c r="J23" t="b">
        <f t="shared" si="2"/>
        <v>1</v>
      </c>
    </row>
    <row r="24" spans="1:10" ht="12.75" customHeight="1" x14ac:dyDescent="0.25">
      <c r="A24" s="33">
        <f t="shared" si="0"/>
        <v>44455</v>
      </c>
      <c r="B24" s="27"/>
      <c r="C24" s="27"/>
      <c r="D24" s="7"/>
      <c r="E24" s="4" t="str">
        <f>IF(I24,VLOOKUP(A24,Paramètre!$A$5:$B$21,2),"")</f>
        <v/>
      </c>
      <c r="G24" t="b">
        <f t="shared" si="1"/>
        <v>1</v>
      </c>
      <c r="H24" t="b">
        <f>AND(WEEKDAY($A24,2)&gt;5,ISERROR(MATCH($A24,Paramètre!$C$5:$C$37,0)))</f>
        <v>0</v>
      </c>
      <c r="I24" t="b">
        <f>NOT(ISERROR(MATCH($A24,Paramètre!$A$5:$A$21,0)))</f>
        <v>0</v>
      </c>
      <c r="J24" t="b">
        <f t="shared" si="2"/>
        <v>1</v>
      </c>
    </row>
    <row r="25" spans="1:10" ht="12.75" customHeight="1" x14ac:dyDescent="0.25">
      <c r="A25" s="33">
        <f t="shared" si="0"/>
        <v>44456</v>
      </c>
      <c r="B25" s="27"/>
      <c r="C25" s="27"/>
      <c r="D25" s="7"/>
      <c r="E25" s="4" t="str">
        <f>IF(I25,VLOOKUP(A25,Paramètre!$A$5:$B$21,2),"")</f>
        <v/>
      </c>
      <c r="G25" t="b">
        <f t="shared" si="1"/>
        <v>1</v>
      </c>
      <c r="H25" t="b">
        <f>AND(WEEKDAY($A25,2)&gt;5,ISERROR(MATCH($A25,Paramètre!$C$5:$C$37,0)))</f>
        <v>0</v>
      </c>
      <c r="I25" t="b">
        <f>NOT(ISERROR(MATCH($A25,Paramètre!$A$5:$A$21,0)))</f>
        <v>0</v>
      </c>
      <c r="J25" t="b">
        <f t="shared" si="2"/>
        <v>1</v>
      </c>
    </row>
    <row r="26" spans="1:10" ht="12.75" customHeight="1" x14ac:dyDescent="0.25">
      <c r="A26" s="33">
        <f t="shared" si="0"/>
        <v>44457</v>
      </c>
      <c r="B26" s="27"/>
      <c r="C26" s="27"/>
      <c r="D26" s="7"/>
      <c r="E26" s="4" t="str">
        <f>IF(I26,VLOOKUP(A26,Paramètre!$A$5:$B$21,2),"")</f>
        <v/>
      </c>
      <c r="G26" t="b">
        <f t="shared" si="1"/>
        <v>0</v>
      </c>
      <c r="H26" t="b">
        <f>AND(WEEKDAY($A26,2)&gt;5,ISERROR(MATCH($A26,Paramètre!$C$5:$C$37,0)))</f>
        <v>1</v>
      </c>
      <c r="I26" t="b">
        <f>NOT(ISERROR(MATCH($A26,Paramètre!$A$5:$A$21,0)))</f>
        <v>0</v>
      </c>
      <c r="J26" t="b">
        <f t="shared" si="2"/>
        <v>1</v>
      </c>
    </row>
    <row r="27" spans="1:10" ht="12.75" customHeight="1" x14ac:dyDescent="0.25">
      <c r="A27" s="33">
        <f t="shared" si="0"/>
        <v>44458</v>
      </c>
      <c r="B27" s="27"/>
      <c r="C27" s="27"/>
      <c r="D27" s="7"/>
      <c r="E27" s="4" t="str">
        <f>IF(I27,VLOOKUP(A27,Paramètre!$A$5:$B$21,2),"")</f>
        <v/>
      </c>
      <c r="G27" t="b">
        <f t="shared" si="1"/>
        <v>0</v>
      </c>
      <c r="H27" t="b">
        <f>AND(WEEKDAY($A27,2)&gt;5,ISERROR(MATCH($A27,Paramètre!$C$5:$C$37,0)))</f>
        <v>1</v>
      </c>
      <c r="I27" t="b">
        <f>NOT(ISERROR(MATCH($A27,Paramètre!$A$5:$A$21,0)))</f>
        <v>0</v>
      </c>
      <c r="J27" t="b">
        <f t="shared" si="2"/>
        <v>1</v>
      </c>
    </row>
    <row r="28" spans="1:10" ht="12.75" customHeight="1" x14ac:dyDescent="0.25">
      <c r="A28" s="33">
        <f t="shared" si="0"/>
        <v>44459</v>
      </c>
      <c r="B28" s="27"/>
      <c r="C28" s="27"/>
      <c r="D28" s="7"/>
      <c r="E28" s="4" t="str">
        <f>IF(I28,VLOOKUP(A28,Paramètre!$A$5:$B$21,2),"")</f>
        <v/>
      </c>
      <c r="G28" t="b">
        <f t="shared" si="1"/>
        <v>1</v>
      </c>
      <c r="H28" t="b">
        <f>AND(WEEKDAY($A28,2)&gt;5,ISERROR(MATCH($A28,Paramètre!$C$5:$C$37,0)))</f>
        <v>0</v>
      </c>
      <c r="I28" t="b">
        <f>NOT(ISERROR(MATCH($A28,Paramètre!$A$5:$A$21,0)))</f>
        <v>0</v>
      </c>
      <c r="J28" t="b">
        <f t="shared" si="2"/>
        <v>1</v>
      </c>
    </row>
    <row r="29" spans="1:10" ht="12.75" customHeight="1" x14ac:dyDescent="0.25">
      <c r="A29" s="33">
        <f t="shared" si="0"/>
        <v>44460</v>
      </c>
      <c r="B29" s="27"/>
      <c r="C29" s="27"/>
      <c r="D29" s="7"/>
      <c r="E29" s="4" t="str">
        <f>IF(I29,VLOOKUP(A29,Paramètre!$A$5:$B$21,2),"")</f>
        <v/>
      </c>
      <c r="G29" t="b">
        <f t="shared" si="1"/>
        <v>1</v>
      </c>
      <c r="H29" t="b">
        <f>AND(WEEKDAY($A29,2)&gt;5,ISERROR(MATCH($A29,Paramètre!$C$5:$C$37,0)))</f>
        <v>0</v>
      </c>
      <c r="I29" t="b">
        <f>NOT(ISERROR(MATCH($A29,Paramètre!$A$5:$A$21,0)))</f>
        <v>0</v>
      </c>
      <c r="J29" t="b">
        <f t="shared" si="2"/>
        <v>1</v>
      </c>
    </row>
    <row r="30" spans="1:10" ht="12.75" customHeight="1" x14ac:dyDescent="0.25">
      <c r="A30" s="33">
        <f t="shared" si="0"/>
        <v>44461</v>
      </c>
      <c r="B30" s="27"/>
      <c r="C30" s="27"/>
      <c r="D30" s="7"/>
      <c r="E30" s="4" t="str">
        <f>IF(I30,VLOOKUP(A30,Paramètre!$A$5:$B$21,2),"")</f>
        <v/>
      </c>
      <c r="G30" t="b">
        <f t="shared" si="1"/>
        <v>1</v>
      </c>
      <c r="H30" t="b">
        <f>AND(WEEKDAY($A30,2)&gt;5,ISERROR(MATCH($A30,Paramètre!$C$5:$C$37,0)))</f>
        <v>0</v>
      </c>
      <c r="I30" t="b">
        <f>NOT(ISERROR(MATCH($A30,Paramètre!$A$5:$A$21,0)))</f>
        <v>0</v>
      </c>
      <c r="J30" t="b">
        <f t="shared" si="2"/>
        <v>1</v>
      </c>
    </row>
    <row r="31" spans="1:10" ht="12.75" customHeight="1" x14ac:dyDescent="0.25">
      <c r="A31" s="33">
        <f t="shared" si="0"/>
        <v>44462</v>
      </c>
      <c r="B31" s="27"/>
      <c r="C31" s="27"/>
      <c r="D31" s="7"/>
      <c r="E31" s="4" t="str">
        <f>IF(I31,VLOOKUP(A31,Paramètre!$A$5:$B$21,2),"")</f>
        <v/>
      </c>
      <c r="G31" t="b">
        <f t="shared" si="1"/>
        <v>1</v>
      </c>
      <c r="H31" t="b">
        <f>AND(WEEKDAY($A31,2)&gt;5,ISERROR(MATCH($A31,Paramètre!$C$5:$C$37,0)))</f>
        <v>0</v>
      </c>
      <c r="I31" t="b">
        <f>NOT(ISERROR(MATCH($A31,Paramètre!$A$5:$A$21,0)))</f>
        <v>0</v>
      </c>
      <c r="J31" t="b">
        <f t="shared" si="2"/>
        <v>1</v>
      </c>
    </row>
    <row r="32" spans="1:10" ht="12.75" customHeight="1" x14ac:dyDescent="0.25">
      <c r="A32" s="33">
        <f t="shared" si="0"/>
        <v>44463</v>
      </c>
      <c r="B32" s="27"/>
      <c r="C32" s="27"/>
      <c r="D32" s="7"/>
      <c r="E32" s="4" t="str">
        <f>IF(I32,VLOOKUP(A32,Paramètre!$A$5:$B$21,2),"")</f>
        <v/>
      </c>
      <c r="G32" t="b">
        <f t="shared" si="1"/>
        <v>1</v>
      </c>
      <c r="H32" t="b">
        <f>AND(WEEKDAY($A32,2)&gt;5,ISERROR(MATCH($A32,Paramètre!$C$5:$C$37,0)))</f>
        <v>0</v>
      </c>
      <c r="I32" t="b">
        <f>NOT(ISERROR(MATCH($A32,Paramètre!$A$5:$A$21,0)))</f>
        <v>0</v>
      </c>
      <c r="J32" t="b">
        <f t="shared" si="2"/>
        <v>1</v>
      </c>
    </row>
    <row r="33" spans="1:10" ht="12.75" customHeight="1" x14ac:dyDescent="0.25">
      <c r="A33" s="33">
        <f t="shared" si="0"/>
        <v>44464</v>
      </c>
      <c r="B33" s="27"/>
      <c r="C33" s="27"/>
      <c r="D33" s="7"/>
      <c r="E33" s="4" t="str">
        <f>IF(I33,VLOOKUP(A33,Paramètre!$A$5:$B$21,2),"")</f>
        <v/>
      </c>
      <c r="G33" t="b">
        <f t="shared" si="1"/>
        <v>0</v>
      </c>
      <c r="H33" t="b">
        <f>AND(WEEKDAY($A33,2)&gt;5,ISERROR(MATCH($A33,Paramètre!$C$5:$C$37,0)))</f>
        <v>1</v>
      </c>
      <c r="I33" t="b">
        <f>NOT(ISERROR(MATCH($A33,Paramètre!$A$5:$A$21,0)))</f>
        <v>0</v>
      </c>
      <c r="J33" t="b">
        <f t="shared" si="2"/>
        <v>1</v>
      </c>
    </row>
    <row r="34" spans="1:10" ht="12.75" customHeight="1" x14ac:dyDescent="0.25">
      <c r="A34" s="33">
        <f t="shared" si="0"/>
        <v>44465</v>
      </c>
      <c r="B34" s="27"/>
      <c r="C34" s="27"/>
      <c r="D34" s="7"/>
      <c r="E34" s="4" t="str">
        <f>IF(I34,VLOOKUP(A34,Paramètre!$A$5:$B$21,2),"")</f>
        <v/>
      </c>
      <c r="G34" t="b">
        <f t="shared" si="1"/>
        <v>0</v>
      </c>
      <c r="H34" t="b">
        <f>AND(WEEKDAY($A34,2)&gt;5,ISERROR(MATCH($A34,Paramètre!$C$5:$C$37,0)))</f>
        <v>1</v>
      </c>
      <c r="I34" t="b">
        <f>NOT(ISERROR(MATCH($A34,Paramètre!$A$5:$A$21,0)))</f>
        <v>0</v>
      </c>
      <c r="J34" t="b">
        <f t="shared" si="2"/>
        <v>1</v>
      </c>
    </row>
    <row r="35" spans="1:10" ht="12.75" customHeight="1" x14ac:dyDescent="0.25">
      <c r="A35" s="33">
        <f t="shared" si="0"/>
        <v>44466</v>
      </c>
      <c r="B35" s="27"/>
      <c r="C35" s="27"/>
      <c r="D35" s="7"/>
      <c r="E35" s="4" t="str">
        <f>IF(I35,VLOOKUP(A35,Paramètre!$A$5:$B$21,2),"")</f>
        <v/>
      </c>
      <c r="G35" t="b">
        <f t="shared" si="1"/>
        <v>1</v>
      </c>
      <c r="H35" t="b">
        <f>AND(WEEKDAY($A35,2)&gt;5,ISERROR(MATCH($A35,Paramètre!$C$5:$C$37,0)))</f>
        <v>0</v>
      </c>
      <c r="I35" t="b">
        <f>NOT(ISERROR(MATCH($A35,Paramètre!$A$5:$A$21,0)))</f>
        <v>0</v>
      </c>
      <c r="J35" t="b">
        <f t="shared" si="2"/>
        <v>1</v>
      </c>
    </row>
    <row r="36" spans="1:10" ht="12.75" customHeight="1" x14ac:dyDescent="0.25">
      <c r="A36" s="33">
        <f t="shared" si="0"/>
        <v>44467</v>
      </c>
      <c r="B36" s="27"/>
      <c r="C36" s="27"/>
      <c r="D36" s="7"/>
      <c r="E36" s="4" t="str">
        <f>IF(I36,VLOOKUP(A36,Paramètre!$A$5:$B$21,2),"")</f>
        <v/>
      </c>
      <c r="G36" t="b">
        <f t="shared" si="1"/>
        <v>1</v>
      </c>
      <c r="H36" t="b">
        <f>AND(WEEKDAY($A36,2)&gt;5,ISERROR(MATCH($A36,Paramètre!$C$5:$C$37,0)))</f>
        <v>0</v>
      </c>
      <c r="I36" t="b">
        <f>NOT(ISERROR(MATCH($A36,Paramètre!$A$5:$A$21,0)))</f>
        <v>0</v>
      </c>
      <c r="J36" t="b">
        <f t="shared" si="2"/>
        <v>1</v>
      </c>
    </row>
    <row r="37" spans="1:10" ht="12.75" customHeight="1" x14ac:dyDescent="0.25">
      <c r="A37" s="33">
        <f t="shared" si="0"/>
        <v>44468</v>
      </c>
      <c r="B37" s="27"/>
      <c r="C37" s="27"/>
      <c r="D37" s="7"/>
      <c r="E37" s="4" t="str">
        <f>IF(I37,VLOOKUP(A37,Paramètre!$A$5:$B$21,2),"")</f>
        <v/>
      </c>
      <c r="G37" t="b">
        <f t="shared" si="1"/>
        <v>1</v>
      </c>
      <c r="H37" t="b">
        <f>AND(WEEKDAY($A37,2)&gt;5,ISERROR(MATCH($A37,Paramètre!$C$5:$C$37,0)))</f>
        <v>0</v>
      </c>
      <c r="I37" t="b">
        <f>NOT(ISERROR(MATCH($A37,Paramètre!$A$5:$A$21,0)))</f>
        <v>0</v>
      </c>
      <c r="J37" t="b">
        <f t="shared" si="2"/>
        <v>1</v>
      </c>
    </row>
    <row r="38" spans="1:10" ht="12.75" customHeight="1" x14ac:dyDescent="0.25">
      <c r="A38" s="33">
        <f t="shared" si="0"/>
        <v>44469</v>
      </c>
      <c r="B38" s="27"/>
      <c r="C38" s="27"/>
      <c r="D38" s="7"/>
      <c r="E38" s="4" t="str">
        <f>IF(I38,VLOOKUP(A38,Paramètre!$A$5:$B$21,2),"")</f>
        <v/>
      </c>
      <c r="G38" t="b">
        <f t="shared" si="1"/>
        <v>1</v>
      </c>
      <c r="H38" t="b">
        <f>AND(WEEKDAY($A38,2)&gt;5,ISERROR(MATCH($A38,Paramètre!$C$5:$C$37,0)))</f>
        <v>0</v>
      </c>
      <c r="I38" t="b">
        <f>NOT(ISERROR(MATCH($A38,Paramètre!$A$5:$A$21,0)))</f>
        <v>0</v>
      </c>
      <c r="J38" t="b">
        <f t="shared" si="2"/>
        <v>1</v>
      </c>
    </row>
    <row r="39" spans="1:10" ht="12.75" customHeight="1" x14ac:dyDescent="0.25">
      <c r="A39" s="33">
        <f t="shared" si="0"/>
        <v>44470</v>
      </c>
      <c r="B39" s="6"/>
      <c r="C39" s="6"/>
      <c r="D39" s="7"/>
      <c r="E39" s="4" t="str">
        <f>IF(I39,VLOOKUP(A39,Paramètre!$A$5:$B$21,2),"")</f>
        <v/>
      </c>
      <c r="G39" t="b">
        <f t="shared" si="1"/>
        <v>0</v>
      </c>
      <c r="H39" t="b">
        <f>AND(WEEKDAY($A39,2)&gt;5,ISERROR(MATCH($A39,Paramètre!$C$5:$C$37,0)))</f>
        <v>0</v>
      </c>
      <c r="I39" t="b">
        <f>NOT(ISERROR(MATCH($A39,Paramètre!$A$5:$A$21,0)))</f>
        <v>0</v>
      </c>
      <c r="J39" t="b">
        <f t="shared" si="2"/>
        <v>0</v>
      </c>
    </row>
    <row r="40" spans="1:10" ht="12.75" customHeight="1" x14ac:dyDescent="0.25">
      <c r="A40" s="47"/>
      <c r="B40" s="9"/>
      <c r="C40" s="9"/>
      <c r="D40" s="9"/>
      <c r="E40" s="9"/>
    </row>
    <row r="41" spans="1:10" x14ac:dyDescent="0.25">
      <c r="A41" s="10" t="s">
        <v>7</v>
      </c>
      <c r="B41" s="11"/>
      <c r="C41" s="43" t="str">
        <f>CONCATENATE(SUM(B9:B39)*Paramètre!B3+SUM(C8:C39),"/",COUNTIF(G9:G39,TRUE)*Paramètre!B3)</f>
        <v>0/154</v>
      </c>
      <c r="D41" s="46" t="str">
        <f>CONCATENATE(", soit ",SUM(C9:C39)/7," jours sur ",COUNTIF(G9:G39,TRUE))</f>
        <v>, soit 0 jours sur 22</v>
      </c>
      <c r="E41" s="12"/>
    </row>
    <row r="42" spans="1:10" ht="12.75" customHeight="1" x14ac:dyDescent="0.25">
      <c r="A42" s="13"/>
      <c r="B42" s="1"/>
      <c r="C42" s="14"/>
      <c r="D42" s="13"/>
      <c r="E42" s="13"/>
    </row>
    <row r="43" spans="1:10" ht="12.75" customHeight="1" x14ac:dyDescent="0.25">
      <c r="A43" s="15" t="s">
        <v>8</v>
      </c>
      <c r="B43" s="16"/>
      <c r="C43" s="17"/>
      <c r="D43" s="15" t="s">
        <v>8</v>
      </c>
      <c r="E43" s="17"/>
    </row>
    <row r="44" spans="1:10" ht="12.75" customHeight="1" x14ac:dyDescent="0.25">
      <c r="A44" s="18" t="s">
        <v>9</v>
      </c>
      <c r="B44" s="19"/>
      <c r="C44" s="20"/>
      <c r="D44" s="18" t="s">
        <v>10</v>
      </c>
      <c r="E44" s="20"/>
    </row>
    <row r="45" spans="1:10" ht="12.75" customHeight="1" x14ac:dyDescent="0.25">
      <c r="A45" s="21"/>
      <c r="B45" s="22"/>
      <c r="C45" s="23"/>
      <c r="D45" s="21"/>
      <c r="E45" s="23"/>
    </row>
    <row r="46" spans="1:10" ht="12.75" customHeight="1" x14ac:dyDescent="0.25">
      <c r="A46" s="21"/>
      <c r="B46" s="22"/>
      <c r="C46" s="23"/>
      <c r="D46" s="21"/>
      <c r="E46" s="23"/>
    </row>
    <row r="47" spans="1:10" ht="12.75" customHeight="1" x14ac:dyDescent="0.25">
      <c r="A47" s="24"/>
      <c r="B47" s="25"/>
      <c r="C47" s="26"/>
      <c r="D47" s="24"/>
      <c r="E47" s="26"/>
    </row>
    <row r="48" spans="1:10" x14ac:dyDescent="0.25">
      <c r="A48" s="1"/>
      <c r="B48" s="22"/>
      <c r="C48" s="22"/>
      <c r="D48" s="1"/>
      <c r="E48" s="22"/>
    </row>
    <row r="49" spans="1:5" x14ac:dyDescent="0.25">
      <c r="A49" s="1"/>
      <c r="B49" s="22"/>
      <c r="C49" s="22"/>
      <c r="D49" s="1"/>
      <c r="E49" s="22"/>
    </row>
    <row r="50" spans="1:5" x14ac:dyDescent="0.25">
      <c r="A50" s="1"/>
      <c r="B50" s="22"/>
      <c r="C50" s="22"/>
      <c r="D50" s="1"/>
      <c r="E50" s="22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8:E39 A9:B37 D9:E37">
    <cfRule type="expression" dxfId="14" priority="4">
      <formula>NOT($G9)</formula>
    </cfRule>
  </conditionalFormatting>
  <conditionalFormatting sqref="A38:E39 A37:B37 D37:E37">
    <cfRule type="expression" dxfId="13" priority="3" stopIfTrue="1">
      <formula>NOT($J37)</formula>
    </cfRule>
  </conditionalFormatting>
  <conditionalFormatting sqref="C9:C37">
    <cfRule type="expression" dxfId="12" priority="2">
      <formula>NOT($G9)</formula>
    </cfRule>
  </conditionalFormatting>
  <conditionalFormatting sqref="C37">
    <cfRule type="expression" dxfId="1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4A4456595ED488F2C1E248CFD2E9C" ma:contentTypeVersion="10" ma:contentTypeDescription="Crée un document." ma:contentTypeScope="" ma:versionID="2418b15d9f72e586bb85b01628938e51">
  <xsd:schema xmlns:xsd="http://www.w3.org/2001/XMLSchema" xmlns:xs="http://www.w3.org/2001/XMLSchema" xmlns:p="http://schemas.microsoft.com/office/2006/metadata/properties" xmlns:ns2="5b8c45cc-fceb-4a41-a72a-7075c5ffdfcf" xmlns:ns3="d31cf450-55a7-4afd-b263-13c1b288333c" targetNamespace="http://schemas.microsoft.com/office/2006/metadata/properties" ma:root="true" ma:fieldsID="d1d281f774f5b6854854bf88220cd8aa" ns2:_="" ns3:_="">
    <xsd:import namespace="5b8c45cc-fceb-4a41-a72a-7075c5ffdfcf"/>
    <xsd:import namespace="d31cf450-55a7-4afd-b263-13c1b288333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8c45cc-fceb-4a41-a72a-7075c5ffdfc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da8baa2e-184d-440e-b5e6-742caf3dc9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cf450-55a7-4afd-b263-13c1b288333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f6613a1-bf6b-494b-99a5-5680fa1b9201}" ma:internalName="TaxCatchAll" ma:showField="CatchAllData" ma:web="d31cf450-55a7-4afd-b263-13c1b28833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60647A-594A-481F-BFF2-E2B33452DB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445C0-06B4-448B-8907-1C4BC56AC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8c45cc-fceb-4a41-a72a-7075c5ffdfcf"/>
    <ds:schemaRef ds:uri="d31cf450-55a7-4afd-b263-13c1b2883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</vt:lpstr>
      <vt:lpstr>Février</vt:lpstr>
      <vt:lpstr>Mars</vt:lpstr>
      <vt:lpstr>Avril</vt:lpstr>
      <vt:lpstr>Mai</vt:lpstr>
      <vt:lpstr>Juin</vt:lpstr>
      <vt:lpstr>Juillet</vt:lpstr>
      <vt:lpstr>Août</vt:lpstr>
      <vt:lpstr>Septembre</vt:lpstr>
      <vt:lpstr>Octobre</vt:lpstr>
      <vt:lpstr>Novembre</vt:lpstr>
      <vt:lpstr>Décembre</vt:lpstr>
      <vt:lpstr>Paramètre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Slim ELLOUZE</cp:lastModifiedBy>
  <cp:lastPrinted>2018-08-01T11:04:07Z</cp:lastPrinted>
  <dcterms:created xsi:type="dcterms:W3CDTF">2013-01-17T09:11:07Z</dcterms:created>
  <dcterms:modified xsi:type="dcterms:W3CDTF">2023-11-30T08:01:35Z</dcterms:modified>
</cp:coreProperties>
</file>