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LRSOSFiles\Instructional\"/>
    </mc:Choice>
  </mc:AlternateContent>
  <xr:revisionPtr revIDLastSave="0" documentId="8_{F8A2D362-9687-45FF-9A7D-151ECDDC314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ne Source SW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23" i="1"/>
  <c r="F14" i="1" l="1"/>
  <c r="K13" i="1" l="1"/>
  <c r="H14" i="1"/>
  <c r="I14" i="1" s="1"/>
  <c r="J10" i="1" l="1"/>
  <c r="F23" i="1"/>
  <c r="J18" i="1" l="1"/>
  <c r="G23" i="1" s="1"/>
  <c r="J23" i="1"/>
  <c r="H23" i="1" l="1"/>
  <c r="K23" i="1" l="1"/>
  <c r="J14" i="1" l="1"/>
  <c r="K14" i="1" s="1"/>
</calcChain>
</file>

<file path=xl/sharedStrings.xml><?xml version="1.0" encoding="utf-8"?>
<sst xmlns="http://schemas.openxmlformats.org/spreadsheetml/2006/main" count="35" uniqueCount="24">
  <si>
    <t>Lw Vehicle</t>
  </si>
  <si>
    <t>Number</t>
  </si>
  <si>
    <t>Lw Total</t>
  </si>
  <si>
    <t>Speed (km/h)</t>
  </si>
  <si>
    <t>Lw' /m</t>
  </si>
  <si>
    <t>SoundPLAN Moving Point Source Definition (on line source)</t>
  </si>
  <si>
    <t>Per Meter</t>
  </si>
  <si>
    <t>Per Unit</t>
  </si>
  <si>
    <t>Minute</t>
  </si>
  <si>
    <t>Seconds</t>
  </si>
  <si>
    <t>Lw' /Unit</t>
  </si>
  <si>
    <t>The result is the length related sound power level for ONE pass-by PER HOUR.</t>
  </si>
  <si>
    <t>Click on the pocket calculator and enter Lw and SPEED.</t>
  </si>
  <si>
    <t>Length of Line (m)</t>
  </si>
  <si>
    <t>Length Correction (dB)</t>
  </si>
  <si>
    <t>1 Hour</t>
  </si>
  <si>
    <t>Per Meter Check</t>
  </si>
  <si>
    <t xml:space="preserve">Assessment Period Required-&gt;&gt; </t>
  </si>
  <si>
    <t>Speed</t>
  </si>
  <si>
    <t>km/h</t>
  </si>
  <si>
    <t>m/s</t>
  </si>
  <si>
    <t>Time</t>
  </si>
  <si>
    <t>Hours</t>
  </si>
  <si>
    <t>Correction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</si>
</sst>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164" fontId="4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P23"/>
  <sheetViews>
    <sheetView tabSelected="1" zoomScale="85" zoomScaleNormal="85" workbookViewId="0">
      <selection activeCell="C14" sqref="C14"/>
    </sheetView>
  </sheetViews>
  <sheetFormatPr defaultRowHeight="14.5" x14ac:dyDescent="0.35"/>
  <cols>
    <col min="1" max="1" width="27.1796875" customWidth="1"/>
    <col min="2" max="3" width="11.453125" customWidth="1"/>
    <col min="4" max="4" width="12.81640625" customWidth="1"/>
    <col min="5" max="5" width="14.1796875" customWidth="1"/>
    <col min="6" max="6" width="11.54296875" customWidth="1"/>
    <col min="7" max="7" width="14.54296875" style="1" bestFit="1" customWidth="1"/>
    <col min="8" max="8" width="15.1796875" customWidth="1"/>
    <col min="9" max="9" width="16.1796875" customWidth="1"/>
    <col min="10" max="10" width="17.1796875" style="1" customWidth="1"/>
    <col min="11" max="11" width="12.26953125" style="1" customWidth="1"/>
    <col min="12" max="12" width="7.7265625" customWidth="1"/>
  </cols>
  <sheetData>
    <row r="2" spans="2:16" ht="18.5" x14ac:dyDescent="0.45">
      <c r="B2" s="4" t="s">
        <v>5</v>
      </c>
    </row>
    <row r="5" spans="2:16" x14ac:dyDescent="0.35">
      <c r="B5" s="3" t="s">
        <v>6</v>
      </c>
    </row>
    <row r="7" spans="2:16" x14ac:dyDescent="0.35">
      <c r="B7" t="s">
        <v>12</v>
      </c>
    </row>
    <row r="8" spans="2:16" x14ac:dyDescent="0.35">
      <c r="B8" t="s">
        <v>11</v>
      </c>
    </row>
    <row r="9" spans="2:16" ht="15" thickBot="1" x14ac:dyDescent="0.4">
      <c r="I9" s="5" t="s">
        <v>8</v>
      </c>
      <c r="J9" s="5" t="s">
        <v>9</v>
      </c>
    </row>
    <row r="10" spans="2:16" ht="15" thickBot="1" x14ac:dyDescent="0.4">
      <c r="H10" s="7" t="s">
        <v>17</v>
      </c>
      <c r="I10" s="15">
        <v>15</v>
      </c>
      <c r="J10" s="1">
        <f>I10*60</f>
        <v>900</v>
      </c>
    </row>
    <row r="12" spans="2:16" s="21" customFormat="1" ht="15" thickBot="1" x14ac:dyDescent="0.4">
      <c r="B12" s="24" t="s">
        <v>0</v>
      </c>
      <c r="C12" s="24" t="s">
        <v>1</v>
      </c>
      <c r="D12" s="24" t="s">
        <v>2</v>
      </c>
      <c r="E12" s="26" t="s">
        <v>18</v>
      </c>
      <c r="F12" s="27"/>
      <c r="G12" s="26" t="s">
        <v>21</v>
      </c>
      <c r="H12" s="28"/>
      <c r="I12" s="27"/>
      <c r="J12" s="23" t="s">
        <v>4</v>
      </c>
      <c r="K12" s="24"/>
    </row>
    <row r="13" spans="2:16" s="21" customFormat="1" x14ac:dyDescent="0.35">
      <c r="B13" s="25"/>
      <c r="C13" s="25"/>
      <c r="D13" s="25"/>
      <c r="E13" s="14" t="s">
        <v>19</v>
      </c>
      <c r="F13" s="14" t="s">
        <v>20</v>
      </c>
      <c r="G13" s="14" t="s">
        <v>22</v>
      </c>
      <c r="H13" s="14" t="s">
        <v>9</v>
      </c>
      <c r="I13" s="14" t="s">
        <v>23</v>
      </c>
      <c r="J13" s="20" t="s">
        <v>15</v>
      </c>
      <c r="K13" s="17" t="str">
        <f>I10&amp;" Min"</f>
        <v>15 Min</v>
      </c>
    </row>
    <row r="14" spans="2:16" x14ac:dyDescent="0.35">
      <c r="B14" s="8">
        <v>108</v>
      </c>
      <c r="C14" s="8">
        <v>12</v>
      </c>
      <c r="D14" s="13">
        <f>B14+10*LOG(C14)</f>
        <v>118.79181246047625</v>
      </c>
      <c r="E14" s="8">
        <v>20</v>
      </c>
      <c r="F14" s="9">
        <f>E14/3.6</f>
        <v>5.5555555555555554</v>
      </c>
      <c r="G14" s="10">
        <v>1</v>
      </c>
      <c r="H14" s="10">
        <f>G14*60*60</f>
        <v>3600</v>
      </c>
      <c r="I14" s="9">
        <f>10*LOG(1/H14)</f>
        <v>-35.56302500767287</v>
      </c>
      <c r="J14" s="16">
        <f>D14+I14-10*LOG(F14)</f>
        <v>75.781512503836439</v>
      </c>
      <c r="K14" s="18">
        <f>J14+10*LOG(H14/$J$10)</f>
        <v>81.802112417116064</v>
      </c>
      <c r="N14" s="6"/>
      <c r="P14" s="6"/>
    </row>
    <row r="17" spans="2:12" ht="15" thickBot="1" x14ac:dyDescent="0.4">
      <c r="B17" s="3" t="s">
        <v>7</v>
      </c>
      <c r="I17" s="5" t="s">
        <v>8</v>
      </c>
      <c r="J17" s="5" t="s">
        <v>9</v>
      </c>
    </row>
    <row r="18" spans="2:12" ht="15" thickBot="1" x14ac:dyDescent="0.4">
      <c r="H18" s="7" t="s">
        <v>17</v>
      </c>
      <c r="I18" s="15">
        <v>15</v>
      </c>
      <c r="J18" s="1">
        <f>I18*60</f>
        <v>900</v>
      </c>
    </row>
    <row r="20" spans="2:12" s="12" customFormat="1" ht="15" thickBot="1" x14ac:dyDescent="0.4">
      <c r="B20" s="23" t="s">
        <v>7</v>
      </c>
      <c r="C20" s="23"/>
      <c r="D20" s="23"/>
      <c r="E20" s="23"/>
      <c r="F20" s="23"/>
      <c r="G20" s="23"/>
      <c r="H20" s="24"/>
      <c r="J20" s="23" t="s">
        <v>16</v>
      </c>
      <c r="K20" s="23"/>
    </row>
    <row r="21" spans="2:12" s="12" customFormat="1" x14ac:dyDescent="0.35">
      <c r="B21" s="24" t="s">
        <v>0</v>
      </c>
      <c r="C21" s="24" t="s">
        <v>1</v>
      </c>
      <c r="D21" s="29" t="s">
        <v>13</v>
      </c>
      <c r="E21" s="24" t="s">
        <v>3</v>
      </c>
      <c r="F21" s="26" t="s">
        <v>21</v>
      </c>
      <c r="G21" s="28"/>
      <c r="H21" s="31" t="s">
        <v>10</v>
      </c>
      <c r="J21" s="29" t="s">
        <v>14</v>
      </c>
      <c r="K21" s="24" t="s">
        <v>4</v>
      </c>
    </row>
    <row r="22" spans="2:12" s="12" customFormat="1" x14ac:dyDescent="0.35">
      <c r="B22" s="25"/>
      <c r="C22" s="25"/>
      <c r="D22" s="30"/>
      <c r="E22" s="25"/>
      <c r="F22" s="14" t="s">
        <v>9</v>
      </c>
      <c r="G22" s="22" t="s">
        <v>23</v>
      </c>
      <c r="H22" s="32"/>
      <c r="J22" s="30"/>
      <c r="K22" s="25"/>
      <c r="L22" s="21"/>
    </row>
    <row r="23" spans="2:12" x14ac:dyDescent="0.35">
      <c r="B23" s="8">
        <v>103</v>
      </c>
      <c r="C23" s="8">
        <v>1</v>
      </c>
      <c r="D23" s="8">
        <f>625</f>
        <v>625</v>
      </c>
      <c r="E23" s="8">
        <v>20</v>
      </c>
      <c r="F23" s="9">
        <f>D23/((E23*1000)/3600)</f>
        <v>112.5</v>
      </c>
      <c r="G23" s="19">
        <f>10*LOG(F23/$J$18)</f>
        <v>-9.0308998699194358</v>
      </c>
      <c r="H23" s="18">
        <f>B23+10*LOG(C23)+G23</f>
        <v>93.969100130080562</v>
      </c>
      <c r="J23" s="9">
        <f>10*LOG(1/D23)</f>
        <v>-27.95880017344075</v>
      </c>
      <c r="K23" s="11">
        <f>H23+J23</f>
        <v>66.010299956639813</v>
      </c>
      <c r="L23" s="2"/>
    </row>
  </sheetData>
  <mergeCells count="16">
    <mergeCell ref="B21:B22"/>
    <mergeCell ref="J21:J22"/>
    <mergeCell ref="K21:K22"/>
    <mergeCell ref="F21:G21"/>
    <mergeCell ref="H21:H22"/>
    <mergeCell ref="E21:E22"/>
    <mergeCell ref="D21:D22"/>
    <mergeCell ref="C21:C22"/>
    <mergeCell ref="J20:K20"/>
    <mergeCell ref="B20:H20"/>
    <mergeCell ref="B12:B13"/>
    <mergeCell ref="C12:C13"/>
    <mergeCell ref="D12:D13"/>
    <mergeCell ref="E12:F12"/>
    <mergeCell ref="G12:I12"/>
    <mergeCell ref="J12:K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Source SWL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Williams</dc:creator>
  <cp:lastModifiedBy>Sean O'Shea</cp:lastModifiedBy>
  <dcterms:created xsi:type="dcterms:W3CDTF">2016-03-22T04:58:28Z</dcterms:created>
  <dcterms:modified xsi:type="dcterms:W3CDTF">2024-01-15T00:54:10Z</dcterms:modified>
</cp:coreProperties>
</file>