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1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E26" i="1"/>
  <c r="D22" i="1"/>
  <c r="D55" i="1"/>
  <c r="D49" i="1"/>
  <c r="D28" i="1"/>
  <c r="D56" i="1"/>
  <c r="D54" i="1"/>
  <c r="D52" i="1"/>
  <c r="D53" i="1"/>
  <c r="D41" i="1"/>
  <c r="D44" i="1"/>
  <c r="E44" i="1"/>
  <c r="D4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8" i="1"/>
  <c r="E35" i="1"/>
  <c r="E36" i="1"/>
  <c r="E37" i="1"/>
  <c r="E38" i="1"/>
  <c r="E39" i="1"/>
  <c r="E40" i="1"/>
  <c r="E41" i="1"/>
  <c r="E42" i="1"/>
  <c r="E43" i="1"/>
  <c r="E4" i="1"/>
</calcChain>
</file>

<file path=xl/sharedStrings.xml><?xml version="1.0" encoding="utf-8"?>
<sst xmlns="http://schemas.openxmlformats.org/spreadsheetml/2006/main" count="191" uniqueCount="164">
  <si>
    <t>Qty</t>
  </si>
  <si>
    <t>Item</t>
  </si>
  <si>
    <t>Type</t>
  </si>
  <si>
    <t>U1 - U3</t>
  </si>
  <si>
    <t>N8T95N or 8T95</t>
  </si>
  <si>
    <t>SN7417N or 7417</t>
  </si>
  <si>
    <t>74LS04</t>
  </si>
  <si>
    <t>54LS02</t>
  </si>
  <si>
    <t>74LS20</t>
  </si>
  <si>
    <t>U5</t>
  </si>
  <si>
    <t>U6</t>
  </si>
  <si>
    <t>74LS10</t>
  </si>
  <si>
    <t>74LS390</t>
  </si>
  <si>
    <t>U9 - U11</t>
  </si>
  <si>
    <t>U7</t>
  </si>
  <si>
    <t>U8</t>
  </si>
  <si>
    <t>U12</t>
  </si>
  <si>
    <t>74LS93</t>
  </si>
  <si>
    <t>U13-U14</t>
  </si>
  <si>
    <t>MC8T28P or 8T28</t>
  </si>
  <si>
    <t>74LS138</t>
  </si>
  <si>
    <t>U19-U66</t>
  </si>
  <si>
    <t>L2114-550</t>
  </si>
  <si>
    <t>U67</t>
  </si>
  <si>
    <t>74LS00</t>
  </si>
  <si>
    <t>74LS123</t>
  </si>
  <si>
    <t>U69</t>
  </si>
  <si>
    <t>U68, U70</t>
  </si>
  <si>
    <t>U71</t>
  </si>
  <si>
    <t>MC6850 or 6850</t>
  </si>
  <si>
    <t>6S821P or 6821</t>
  </si>
  <si>
    <t>U72</t>
  </si>
  <si>
    <t>U4, U73-U75</t>
  </si>
  <si>
    <t>0.1 10V</t>
  </si>
  <si>
    <t>C35, C38</t>
  </si>
  <si>
    <t>150pF 5%</t>
  </si>
  <si>
    <t>C37, C39</t>
  </si>
  <si>
    <t>C44, C46</t>
  </si>
  <si>
    <t>R9, R10, R18, R19</t>
  </si>
  <si>
    <t>390 1/4W 5%</t>
  </si>
  <si>
    <t>1K 1/4W 5%</t>
  </si>
  <si>
    <t>14 pin socket</t>
  </si>
  <si>
    <t>16 pin socket</t>
  </si>
  <si>
    <t>18 pin socket</t>
  </si>
  <si>
    <t>24 pin socket</t>
  </si>
  <si>
    <t>40 pin socket</t>
  </si>
  <si>
    <t>U15</t>
  </si>
  <si>
    <t>U16-U18</t>
  </si>
  <si>
    <t>12 pin strip connector</t>
  </si>
  <si>
    <t>40 pin socket/ Connector</t>
  </si>
  <si>
    <t>40 pin wire wrap</t>
  </si>
  <si>
    <t>ebay</t>
  </si>
  <si>
    <t xml:space="preserve">220 1/4W 5% </t>
  </si>
  <si>
    <t>10K trim</t>
  </si>
  <si>
    <t>10K Trim</t>
  </si>
  <si>
    <t>** For Separator</t>
  </si>
  <si>
    <t>IC</t>
  </si>
  <si>
    <t>Trim Pot</t>
  </si>
  <si>
    <t>Resistor</t>
  </si>
  <si>
    <t>560 1/4W 5%</t>
  </si>
  <si>
    <t>Cap</t>
  </si>
  <si>
    <t>0.1 uf</t>
  </si>
  <si>
    <t>http://www.digikey.com/product-detail/en/SN74121N/296-26367-5-ND/1575142</t>
  </si>
  <si>
    <t>SN74121N (14 pin)</t>
  </si>
  <si>
    <t>74LS00 (14 pin)</t>
  </si>
  <si>
    <t>http://www.digikey.com/product-detail/en/FK18X7R1E104K/445-8421-ND/2815351</t>
  </si>
  <si>
    <t>12 pin socket</t>
  </si>
  <si>
    <t>molex</t>
  </si>
  <si>
    <t>http://www.digikey.com/product-detail/en/0022032121/WM4010-ND/26643</t>
  </si>
  <si>
    <t>http://www.digikey.com/product-search/en?pv69=80&amp;k=sn7417n&amp;mnonly=0&amp;newproducts=0&amp;ColumnSort=0&amp;page=1&amp;stock=1&amp;quantity=0&amp;ptm=0&amp;fid=0&amp;pageSize=50</t>
  </si>
  <si>
    <t>http://www.digikey.com/product-detail/en/SN74LS04N/296-1629-5-ND/277275</t>
  </si>
  <si>
    <t>http://www.digikey.com/product-search/en?pv69=80&amp;k=74LS02&amp;mnonly=0&amp;newproducts=0&amp;ColumnSort=0&amp;page=1&amp;stock=1&amp;quantity=0&amp;ptm=0&amp;fid=0&amp;pageSize=50</t>
  </si>
  <si>
    <t>http://www.digikey.com/product-search/en?pv69=80&amp;k=74ls390&amp;mnonly=0&amp;newproducts=0&amp;ColumnSort=0&amp;page=1&amp;stock=1&amp;quantity=0&amp;ptm=0&amp;fid=0&amp;pageSize=50</t>
  </si>
  <si>
    <t>http://www.digikey.com/product-search/en?pv69=80&amp;k=74ls20&amp;mnonly=0&amp;newproducts=0&amp;ColumnSort=0&amp;page=1&amp;stock=1&amp;quantity=0&amp;ptm=0&amp;fid=0&amp;pageSize=50</t>
  </si>
  <si>
    <t>http://www.digikey.com/product-search/en?pv69=80&amp;k=74ls93&amp;mnonly=0&amp;newproducts=0&amp;ColumnSort=0&amp;page=1&amp;stock=1&amp;quantity=0&amp;ptm=0&amp;fid=0&amp;pageSize=50</t>
  </si>
  <si>
    <t>http://www.digikey.com/product-search/en?pv69=80&amp;k=74ls138&amp;mnonly=0&amp;newproducts=0&amp;ColumnSort=0&amp;page=1&amp;stock=1&amp;quantity=0&amp;ptm=0&amp;fid=0&amp;pageSize=50</t>
  </si>
  <si>
    <t>http://www.digikey.com/product-search/en?pv69=80&amp;k=74LS00&amp;mnonly=0&amp;newproducts=0&amp;ColumnSort=0&amp;page=1&amp;stock=1&amp;quantity=0&amp;ptm=0&amp;fid=0&amp;pageSize=50</t>
  </si>
  <si>
    <t>http://www.digikey.com/product-search/en?pv69=80&amp;k=74ls123&amp;mnonly=0&amp;newproducts=0&amp;ColumnSort=0&amp;page=1&amp;stock=1&amp;quantity=0&amp;ptm=0&amp;fid=0&amp;pageSize=50</t>
  </si>
  <si>
    <t>http://www.digikey.com/product-detail/en/K151J15C0GF5TL2/BC1015CT-ND/286637</t>
  </si>
  <si>
    <t>http://www.digikey.com/product-detail/en/25YXJ47MTA5X11/1189-1590-1-ND/3134547</t>
  </si>
  <si>
    <t>0.001 100V 10% (1000pf)</t>
  </si>
  <si>
    <t>http://www.digikey.com/product-detail/en/3386G-1-103LF/3386G-1-103LF-ND/2536967</t>
  </si>
  <si>
    <t>http://www.digikey.com/product-detail/en/0/H6PPS-4006G-ND</t>
  </si>
  <si>
    <t>http://www.digikey.com/product-detail/en/DILB14P-223TLF/609-4712-ND/4292071</t>
  </si>
  <si>
    <t>http://www.digikey.com/product-detail/en/DILB16P-223TLF/609-4713-ND/4292068</t>
  </si>
  <si>
    <t>http://www.digikey.com/product-detail/en/A24-LC-TT/AE10001-ND/821755</t>
  </si>
  <si>
    <t>http://www.digikey.com/product-detail/en/ED40DT/ED3048-5-ND/4147604</t>
  </si>
  <si>
    <t>http://www.digikey.com/product-detail/en/110-44-640-41-001000/ED90059-ND/947067</t>
  </si>
  <si>
    <t>http://www.digikey.com/product-detail/en/AR-40-HZW%2FTN/AE10053-ND/821807</t>
  </si>
  <si>
    <t>Digikey</t>
  </si>
  <si>
    <t>Part</t>
  </si>
  <si>
    <t>296-14647-5-ND</t>
  </si>
  <si>
    <t>296-1629-5-ND</t>
  </si>
  <si>
    <t>296-1627-5-ND</t>
  </si>
  <si>
    <t>296-3670-5-ND</t>
  </si>
  <si>
    <t>http://www.electronicsurplus.com/motorola-n8t95b-ic-high-speed-hex-3-state-buffers-inverters</t>
  </si>
  <si>
    <t>N8T95B</t>
  </si>
  <si>
    <t>MC6889P/MC8T28P</t>
  </si>
  <si>
    <t>ebay  or http://www.electronicsurplus.com/motorola-inc-mc6889p-mc8t28p-ic-non-inverting-bus-transceiver-pulls</t>
  </si>
  <si>
    <t>http://unicornelectronics.com ($25 minimum order)</t>
  </si>
  <si>
    <t>296-26516-5-ND</t>
  </si>
  <si>
    <t>296-3750-5-ND</t>
  </si>
  <si>
    <t>296-1639-5-ND</t>
  </si>
  <si>
    <t>296-1626-5-ND</t>
  </si>
  <si>
    <t>296-1636-5-ND</t>
  </si>
  <si>
    <t>445-8421-ND</t>
  </si>
  <si>
    <t>BC1015CT-ND</t>
  </si>
  <si>
    <t>1189-1590-1-ND</t>
  </si>
  <si>
    <t>3386G-1-103LF-ND</t>
  </si>
  <si>
    <t>CF14JT18K0CT-ND</t>
  </si>
  <si>
    <t>http://www.digikey.com/product-search/en?KeyWords=490-8862-ND&amp;WT.z_header=search_go</t>
  </si>
  <si>
    <t>490-8862-ND</t>
  </si>
  <si>
    <t>40 pin ribbon cable - 6 inch</t>
  </si>
  <si>
    <t>H6PPS-4006G-ND</t>
  </si>
  <si>
    <t>609-4712-ND</t>
  </si>
  <si>
    <t>609-4713-ND</t>
  </si>
  <si>
    <t>AE10001-ND</t>
  </si>
  <si>
    <t>ED3048-5-ND</t>
  </si>
  <si>
    <t>ED90059-ND</t>
  </si>
  <si>
    <t>AE10053-ND</t>
  </si>
  <si>
    <t>WM4010-ND</t>
  </si>
  <si>
    <t>12 pin strip connector (jumper strips)</t>
  </si>
  <si>
    <t>296-26367-5-ND</t>
  </si>
  <si>
    <t>WM13509-ND</t>
  </si>
  <si>
    <t>WM50007-12-ND</t>
  </si>
  <si>
    <t>http://www.digikey.com/product-search/en?KeyWords=WM50007-12-ND&amp;WT.z_header=search_go</t>
  </si>
  <si>
    <t>0.001 uf (1000pf)</t>
  </si>
  <si>
    <t>http://www.digikey.com/product-search/en?KeyWords=490-8862-nd&amp;WT.z_header=search_go</t>
  </si>
  <si>
    <t>CF14JT560RCT-ND</t>
  </si>
  <si>
    <t>http://www.digikey.com/product-search/en?KeyWords=CF14JT560rct-nd&amp;WT.z_header=search_go</t>
  </si>
  <si>
    <t>http://www.digikey.com/product-search/en?KeyWords=296-1626-5-ND&amp;WT.z_header=search_go</t>
  </si>
  <si>
    <t>http://www.digikey.com/product-search/en?KeyWords=WM13509-ND&amp;WT.z_header=search_go</t>
  </si>
  <si>
    <t>Parts list for OSI 610 board</t>
  </si>
  <si>
    <t>50mfd 25V electrolytic</t>
  </si>
  <si>
    <t>47mfd 25V electrolytic</t>
  </si>
  <si>
    <t>493-13373-ND</t>
  </si>
  <si>
    <t>http://www.digikey.com/scripts/DkSearch/dksus.dll?Detail&amp;itemSeq=171499311&amp;uq=635661555184251352</t>
  </si>
  <si>
    <t>R1,2,3,11,16,21,23,25,27,29,31,33</t>
  </si>
  <si>
    <t>R8,13,14,15</t>
  </si>
  <si>
    <t>R20</t>
  </si>
  <si>
    <t>R35,36,37,38,39,40,41,43,44,45</t>
  </si>
  <si>
    <t>R42</t>
  </si>
  <si>
    <t>4700 1/4W 5%</t>
  </si>
  <si>
    <t>470 1/4W 5%</t>
  </si>
  <si>
    <t>http://www.digikey.com/product-detail/en/CF14JT470R/CF14JT470RCT-ND/1830342</t>
  </si>
  <si>
    <t>CF14JT470RCT-ND</t>
  </si>
  <si>
    <t>http://www.digikey.com/product-detail/en/CF14JT4K70/CF14JT4K70CT-ND/1830366</t>
  </si>
  <si>
    <t>CF14JT4K70CT-ND</t>
  </si>
  <si>
    <t>http://www.digikey.com/product-detail/en/243-18-1-03/1175-1478-ND/3441571</t>
  </si>
  <si>
    <t>1175-1478-ND</t>
  </si>
  <si>
    <t>only ordered 20</t>
  </si>
  <si>
    <t>C1-34,36,40-43</t>
  </si>
  <si>
    <t>CF14JT220RCT-ND</t>
  </si>
  <si>
    <t>http://www.digikey.com/product-detail/en/CF14JT220R/CF14JT220RCT-ND/1830334</t>
  </si>
  <si>
    <t>CF14JT390RCT-ND</t>
  </si>
  <si>
    <t>http://www.digikey.com/product-detail/en/CF14JT390R/CF14JT390RCT-ND/1830340</t>
  </si>
  <si>
    <t>CF14JT1K00CT-ND</t>
  </si>
  <si>
    <t>http://www.digikey.com/product-detail/en/CF14JT1K00/CF14JT1K00CT-ND/1830350</t>
  </si>
  <si>
    <t>http://www.digikey.com/product-detail/en/CF14JT18K0/CF14JT18K0CT-ND/1830381</t>
  </si>
  <si>
    <t>R4,5,6,12,17,22,24,26,28,30,32,34</t>
  </si>
  <si>
    <t>1.44/50pk</t>
  </si>
  <si>
    <t>Price</t>
  </si>
  <si>
    <t>Total</t>
  </si>
  <si>
    <t xml:space="preserve">18K 1/4W 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</si>
</sst>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u/>
      <sz val="12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0" fillId="0" borderId="0" xfId="0" applyFill="1"/>
    <xf numFmtId="0" fontId="1" fillId="0" borderId="0" xfId="11" applyFill="1"/>
    <xf numFmtId="0" fontId="4" fillId="0" borderId="0" xfId="11" applyFont="1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digikey.com/product-detail/en/ED40DT/ED3048-5-ND/4147604" TargetMode="External"/><Relationship Id="rId21" Type="http://schemas.openxmlformats.org/officeDocument/2006/relationships/hyperlink" Target="http://www.digikey.com/product-detail/en/0022032121/WM4010-ND/26643" TargetMode="External"/><Relationship Id="rId22" Type="http://schemas.openxmlformats.org/officeDocument/2006/relationships/hyperlink" Target="http://www.digikey.com/product-detail/en/110-44-640-41-001000/ED90059-ND/947067" TargetMode="External"/><Relationship Id="rId23" Type="http://schemas.openxmlformats.org/officeDocument/2006/relationships/hyperlink" Target="http://www.digikey.com/product-detail/en/AR-40-HZW%2FTN/AE10053-ND/821807" TargetMode="External"/><Relationship Id="rId24" Type="http://schemas.openxmlformats.org/officeDocument/2006/relationships/hyperlink" Target="http://www.digikey.com/product-detail/en/SN74121N/296-26367-5-ND/1575142" TargetMode="External"/><Relationship Id="rId25" Type="http://schemas.openxmlformats.org/officeDocument/2006/relationships/hyperlink" Target="http://www.digikey.com/product-detail/en/FK18X7R1E104K/445-8421-ND/2815351" TargetMode="External"/><Relationship Id="rId26" Type="http://schemas.openxmlformats.org/officeDocument/2006/relationships/hyperlink" Target="http://www.electronicsurplus.com/motorola-n8t95b-ic-high-speed-hex-3-state-buffers-inverters" TargetMode="External"/><Relationship Id="rId27" Type="http://schemas.openxmlformats.org/officeDocument/2006/relationships/hyperlink" Target="http://unicornelectronics.com" TargetMode="External"/><Relationship Id="rId28" Type="http://schemas.openxmlformats.org/officeDocument/2006/relationships/hyperlink" Target="http://www.digikey.com/product-search/en?KeyWords=490-8862-ND&amp;WT.z_header=search_go" TargetMode="External"/><Relationship Id="rId29" Type="http://schemas.openxmlformats.org/officeDocument/2006/relationships/hyperlink" Target="http://www.digikey.com/product-detail/en/0022032121/WM4010-ND/26643" TargetMode="External"/><Relationship Id="rId1" Type="http://schemas.openxmlformats.org/officeDocument/2006/relationships/hyperlink" Target="http://www.digikey.com/product-detail/en/DILB14P-223TLF/609-4712-ND/4292071" TargetMode="External"/><Relationship Id="rId2" Type="http://schemas.openxmlformats.org/officeDocument/2006/relationships/hyperlink" Target="http://www.digikey.com/product-search/en?pv69=80&amp;k=sn7417n&amp;mnonly=0&amp;newproducts=0&amp;ColumnSort=0&amp;page=1&amp;stock=1&amp;quantity=0&amp;ptm=0&amp;fid=0&amp;pageSize=50" TargetMode="External"/><Relationship Id="rId3" Type="http://schemas.openxmlformats.org/officeDocument/2006/relationships/hyperlink" Target="http://www.digikey.com/product-detail/en/SN74LS04N/296-1629-5-ND/277275" TargetMode="External"/><Relationship Id="rId4" Type="http://schemas.openxmlformats.org/officeDocument/2006/relationships/hyperlink" Target="http://www.digikey.com/product-search/en?pv69=80&amp;k=74LS02&amp;mnonly=0&amp;newproducts=0&amp;ColumnSort=0&amp;page=1&amp;stock=1&amp;quantity=0&amp;ptm=0&amp;fid=0&amp;pageSize=50" TargetMode="External"/><Relationship Id="rId5" Type="http://schemas.openxmlformats.org/officeDocument/2006/relationships/hyperlink" Target="http://www.digikey.com/product-search/en?pv69=80&amp;k=74ls390&amp;mnonly=0&amp;newproducts=0&amp;ColumnSort=0&amp;page=1&amp;stock=1&amp;quantity=0&amp;ptm=0&amp;fid=0&amp;pageSize=50" TargetMode="External"/><Relationship Id="rId30" Type="http://schemas.openxmlformats.org/officeDocument/2006/relationships/hyperlink" Target="http://www.digikey.com/product-detail/en/3386G-1-103LF/3386G-1-103LF-ND/2536967" TargetMode="External"/><Relationship Id="rId31" Type="http://schemas.openxmlformats.org/officeDocument/2006/relationships/hyperlink" Target="http://www.digikey.com/product-search/en?KeyWords=WM50007-12-ND&amp;WT.z_header=search_go" TargetMode="External"/><Relationship Id="rId32" Type="http://schemas.openxmlformats.org/officeDocument/2006/relationships/hyperlink" Target="http://www.digikey.com/product-search/en?KeyWords=CF14JT560rct-nd&amp;WT.z_header=search_go" TargetMode="External"/><Relationship Id="rId9" Type="http://schemas.openxmlformats.org/officeDocument/2006/relationships/hyperlink" Target="http://www.digikey.com/product-search/en?pv69=80&amp;k=74ls138&amp;mnonly=0&amp;newproducts=0&amp;ColumnSort=0&amp;page=1&amp;stock=1&amp;quantity=0&amp;ptm=0&amp;fid=0&amp;pageSize=50" TargetMode="External"/><Relationship Id="rId6" Type="http://schemas.openxmlformats.org/officeDocument/2006/relationships/hyperlink" Target="http://www.digikey.com/product-search/en?pv69=80&amp;k=74ls20&amp;mnonly=0&amp;newproducts=0&amp;ColumnSort=0&amp;page=1&amp;stock=1&amp;quantity=0&amp;ptm=0&amp;fid=0&amp;pageSize=50" TargetMode="External"/><Relationship Id="rId7" Type="http://schemas.openxmlformats.org/officeDocument/2006/relationships/hyperlink" Target="http://www.digikey.com/product-search/en?pv69=80&amp;k=74ls93&amp;mnonly=0&amp;newproducts=0&amp;ColumnSort=0&amp;page=1&amp;stock=1&amp;quantity=0&amp;ptm=0&amp;fid=0&amp;pageSize=50" TargetMode="External"/><Relationship Id="rId8" Type="http://schemas.openxmlformats.org/officeDocument/2006/relationships/hyperlink" Target="http://www.digikey.com/product-search/en?pv69=80&amp;k=74ls138&amp;mnonly=0&amp;newproducts=0&amp;ColumnSort=0&amp;page=1&amp;stock=1&amp;quantity=0&amp;ptm=0&amp;fid=0&amp;pageSize=50" TargetMode="External"/><Relationship Id="rId33" Type="http://schemas.openxmlformats.org/officeDocument/2006/relationships/hyperlink" Target="http://www.digikey.com/product-search/en?KeyWords=490-8862-nd&amp;WT.z_header=search_go" TargetMode="External"/><Relationship Id="rId34" Type="http://schemas.openxmlformats.org/officeDocument/2006/relationships/hyperlink" Target="http://www.digikey.com/product-search/en?KeyWords=WM13509-ND&amp;WT.z_header=search_go" TargetMode="External"/><Relationship Id="rId35" Type="http://schemas.openxmlformats.org/officeDocument/2006/relationships/hyperlink" Target="http://www.digikey.com/product-detail/en/CF14JT390R/CF14JT390RCT-ND/1830340" TargetMode="External"/><Relationship Id="rId36" Type="http://schemas.openxmlformats.org/officeDocument/2006/relationships/hyperlink" Target="http://www.digikey.com/product-detail/en/CF14JT220R/CF14JT220RCT-ND/1830334" TargetMode="External"/><Relationship Id="rId10" Type="http://schemas.openxmlformats.org/officeDocument/2006/relationships/hyperlink" Target="http://www.digikey.com/product-search/en?pv69=80&amp;k=74LS00&amp;mnonly=0&amp;newproducts=0&amp;ColumnSort=0&amp;page=1&amp;stock=1&amp;quantity=0&amp;ptm=0&amp;fid=0&amp;pageSize=50" TargetMode="External"/><Relationship Id="rId11" Type="http://schemas.openxmlformats.org/officeDocument/2006/relationships/hyperlink" Target="http://www.digikey.com/product-search/en?pv69=80&amp;k=74ls123&amp;mnonly=0&amp;newproducts=0&amp;ColumnSort=0&amp;page=1&amp;stock=1&amp;quantity=0&amp;ptm=0&amp;fid=0&amp;pageSize=50" TargetMode="External"/><Relationship Id="rId12" Type="http://schemas.openxmlformats.org/officeDocument/2006/relationships/hyperlink" Target="http://www.digikey.com/product-detail/en/SN74LS04N/296-1629-5-ND/277275" TargetMode="External"/><Relationship Id="rId13" Type="http://schemas.openxmlformats.org/officeDocument/2006/relationships/hyperlink" Target="http://www.digikey.com/product-detail/en/FK18X7R1E104K/445-8421-ND/2815351" TargetMode="External"/><Relationship Id="rId14" Type="http://schemas.openxmlformats.org/officeDocument/2006/relationships/hyperlink" Target="http://www.digikey.com/product-detail/en/K151J15C0GF5TL2/BC1015CT-ND/286637" TargetMode="External"/><Relationship Id="rId15" Type="http://schemas.openxmlformats.org/officeDocument/2006/relationships/hyperlink" Target="http://www.digikey.com/product-detail/en/25YXJ47MTA5X11/1189-1590-1-ND/3134547" TargetMode="External"/><Relationship Id="rId16" Type="http://schemas.openxmlformats.org/officeDocument/2006/relationships/hyperlink" Target="http://www.digikey.com/product-detail/en/3386G-1-103LF/3386G-1-103LF-ND/2536967" TargetMode="External"/><Relationship Id="rId17" Type="http://schemas.openxmlformats.org/officeDocument/2006/relationships/hyperlink" Target="http://www.digikey.com/product-detail/en/0/H6PPS-4006G-ND" TargetMode="External"/><Relationship Id="rId18" Type="http://schemas.openxmlformats.org/officeDocument/2006/relationships/hyperlink" Target="http://www.digikey.com/product-detail/en/DILB16P-223TLF/609-4713-ND/4292068" TargetMode="External"/><Relationship Id="rId19" Type="http://schemas.openxmlformats.org/officeDocument/2006/relationships/hyperlink" Target="http://www.digikey.com/product-detail/en/A24-LC-TT/AE10001-ND/821755" TargetMode="External"/><Relationship Id="rId37" Type="http://schemas.openxmlformats.org/officeDocument/2006/relationships/hyperlink" Target="http://www.digikey.com/product-detail/en/CF14JT1K00/CF14JT1K00CT-ND/1830350" TargetMode="External"/><Relationship Id="rId38" Type="http://schemas.openxmlformats.org/officeDocument/2006/relationships/hyperlink" Target="http://www.digikey.com/product-detail/en/CF14JT18K0/CF14JT18K0CT-ND/1830381" TargetMode="External"/><Relationship Id="rId39" Type="http://schemas.openxmlformats.org/officeDocument/2006/relationships/hyperlink" Target="http://www.digikey.com/product-detail/en/CF14JT470R/CF14JT470RCT-ND/1830342" TargetMode="External"/><Relationship Id="rId40" Type="http://schemas.openxmlformats.org/officeDocument/2006/relationships/hyperlink" Target="http://www.digikey.com/product-detail/en/CF14JT4K70/CF14JT4K70CT-ND/18303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150" zoomScaleNormal="150" zoomScalePageLayoutView="150" workbookViewId="0">
      <selection activeCell="A45" sqref="A45:XFD45"/>
    </sheetView>
  </sheetViews>
  <sheetFormatPr baseColWidth="10" defaultRowHeight="15" x14ac:dyDescent="0"/>
  <cols>
    <col min="1" max="1" width="10.83203125" style="2"/>
    <col min="2" max="2" width="32.5" style="11" customWidth="1"/>
    <col min="3" max="3" width="28.6640625" customWidth="1"/>
    <col min="4" max="4" width="8.1640625" style="3" customWidth="1"/>
    <col min="5" max="5" width="10.1640625" customWidth="1"/>
    <col min="6" max="6" width="21.83203125" customWidth="1"/>
    <col min="7" max="7" width="158.33203125" style="8" customWidth="1"/>
  </cols>
  <sheetData>
    <row r="1" spans="1:8">
      <c r="A1" s="1" t="s">
        <v>132</v>
      </c>
      <c r="F1" t="s">
        <v>89</v>
      </c>
    </row>
    <row r="2" spans="1:8">
      <c r="F2" t="s">
        <v>90</v>
      </c>
    </row>
    <row r="3" spans="1:8">
      <c r="A3" s="2" t="s">
        <v>0</v>
      </c>
      <c r="B3" s="11" t="s">
        <v>1</v>
      </c>
      <c r="C3" s="2" t="s">
        <v>2</v>
      </c>
      <c r="D3" s="4" t="s">
        <v>161</v>
      </c>
      <c r="E3" s="2" t="s">
        <v>162</v>
      </c>
      <c r="F3" s="2"/>
    </row>
    <row r="4" spans="1:8">
      <c r="A4" s="2">
        <v>3</v>
      </c>
      <c r="B4" s="11" t="s">
        <v>3</v>
      </c>
      <c r="C4" t="s">
        <v>4</v>
      </c>
      <c r="D4" s="3">
        <v>1.2</v>
      </c>
      <c r="E4">
        <f>A4*D4</f>
        <v>3.5999999999999996</v>
      </c>
      <c r="F4" t="s">
        <v>96</v>
      </c>
      <c r="G4" s="9" t="s">
        <v>95</v>
      </c>
      <c r="H4">
        <v>16</v>
      </c>
    </row>
    <row r="5" spans="1:8">
      <c r="A5" s="2">
        <v>4</v>
      </c>
      <c r="B5" s="11" t="s">
        <v>32</v>
      </c>
      <c r="C5" t="s">
        <v>5</v>
      </c>
      <c r="D5" s="3">
        <v>2.34</v>
      </c>
      <c r="E5">
        <f t="shared" ref="E5:E43" si="0">A5*D5</f>
        <v>9.36</v>
      </c>
      <c r="F5" t="s">
        <v>91</v>
      </c>
      <c r="G5" s="9" t="s">
        <v>69</v>
      </c>
      <c r="H5">
        <v>14</v>
      </c>
    </row>
    <row r="6" spans="1:8">
      <c r="A6" s="2">
        <v>1</v>
      </c>
      <c r="B6" s="11" t="s">
        <v>9</v>
      </c>
      <c r="C6" t="s">
        <v>6</v>
      </c>
      <c r="D6" s="3">
        <v>1.01</v>
      </c>
      <c r="E6">
        <f t="shared" si="0"/>
        <v>1.01</v>
      </c>
      <c r="F6" t="s">
        <v>92</v>
      </c>
      <c r="G6" s="9" t="s">
        <v>70</v>
      </c>
      <c r="H6">
        <v>14</v>
      </c>
    </row>
    <row r="7" spans="1:8">
      <c r="A7" s="2">
        <v>1</v>
      </c>
      <c r="B7" s="11" t="s">
        <v>10</v>
      </c>
      <c r="C7" t="s">
        <v>7</v>
      </c>
      <c r="D7" s="3">
        <v>0.92</v>
      </c>
      <c r="E7">
        <f t="shared" si="0"/>
        <v>0.92</v>
      </c>
      <c r="F7" t="s">
        <v>93</v>
      </c>
      <c r="G7" s="9" t="s">
        <v>71</v>
      </c>
      <c r="H7">
        <v>14</v>
      </c>
    </row>
    <row r="8" spans="1:8">
      <c r="A8" s="2">
        <v>1</v>
      </c>
      <c r="B8" s="11" t="s">
        <v>14</v>
      </c>
      <c r="C8" t="s">
        <v>11</v>
      </c>
      <c r="D8" s="3">
        <v>0.39</v>
      </c>
      <c r="E8">
        <f t="shared" si="0"/>
        <v>0.39</v>
      </c>
      <c r="F8" t="s">
        <v>94</v>
      </c>
      <c r="G8" s="9" t="s">
        <v>99</v>
      </c>
      <c r="H8">
        <v>14</v>
      </c>
    </row>
    <row r="9" spans="1:8">
      <c r="A9" s="2">
        <v>1</v>
      </c>
      <c r="B9" s="11" t="s">
        <v>15</v>
      </c>
      <c r="C9" t="s">
        <v>8</v>
      </c>
      <c r="D9" s="3">
        <v>1.37</v>
      </c>
      <c r="E9">
        <f t="shared" si="0"/>
        <v>1.37</v>
      </c>
      <c r="F9" t="s">
        <v>94</v>
      </c>
      <c r="G9" s="9" t="s">
        <v>73</v>
      </c>
      <c r="H9">
        <v>14</v>
      </c>
    </row>
    <row r="10" spans="1:8">
      <c r="A10" s="2">
        <v>3</v>
      </c>
      <c r="B10" s="11" t="s">
        <v>13</v>
      </c>
      <c r="C10" t="s">
        <v>12</v>
      </c>
      <c r="D10" s="3">
        <v>2.14</v>
      </c>
      <c r="E10">
        <f t="shared" si="0"/>
        <v>6.42</v>
      </c>
      <c r="F10" t="s">
        <v>100</v>
      </c>
      <c r="G10" s="9" t="s">
        <v>72</v>
      </c>
      <c r="H10">
        <v>16</v>
      </c>
    </row>
    <row r="11" spans="1:8">
      <c r="A11" s="2">
        <v>1</v>
      </c>
      <c r="B11" s="11" t="s">
        <v>16</v>
      </c>
      <c r="C11" t="s">
        <v>17</v>
      </c>
      <c r="D11" s="3">
        <v>3.43</v>
      </c>
      <c r="E11">
        <f t="shared" si="0"/>
        <v>3.43</v>
      </c>
      <c r="F11" t="s">
        <v>101</v>
      </c>
      <c r="G11" s="9" t="s">
        <v>74</v>
      </c>
      <c r="H11">
        <v>14</v>
      </c>
    </row>
    <row r="12" spans="1:8">
      <c r="A12" s="2">
        <v>2</v>
      </c>
      <c r="B12" s="11" t="s">
        <v>18</v>
      </c>
      <c r="C12" t="s">
        <v>19</v>
      </c>
      <c r="D12" s="3">
        <v>2.99</v>
      </c>
      <c r="E12">
        <f t="shared" si="0"/>
        <v>5.98</v>
      </c>
      <c r="F12" t="s">
        <v>97</v>
      </c>
      <c r="G12" s="8" t="s">
        <v>98</v>
      </c>
      <c r="H12">
        <v>16</v>
      </c>
    </row>
    <row r="13" spans="1:8">
      <c r="A13" s="2">
        <v>1</v>
      </c>
      <c r="B13" s="11" t="s">
        <v>46</v>
      </c>
      <c r="C13" t="s">
        <v>20</v>
      </c>
      <c r="D13" s="3">
        <v>1.18</v>
      </c>
      <c r="E13">
        <f t="shared" si="0"/>
        <v>1.18</v>
      </c>
      <c r="F13" t="s">
        <v>102</v>
      </c>
      <c r="G13" s="9" t="s">
        <v>75</v>
      </c>
      <c r="H13">
        <v>16</v>
      </c>
    </row>
    <row r="14" spans="1:8">
      <c r="A14" s="2">
        <v>3</v>
      </c>
      <c r="B14" s="11" t="s">
        <v>47</v>
      </c>
      <c r="C14" t="s">
        <v>20</v>
      </c>
      <c r="D14" s="3">
        <v>1.18</v>
      </c>
      <c r="E14">
        <f t="shared" si="0"/>
        <v>3.54</v>
      </c>
      <c r="F14" t="s">
        <v>102</v>
      </c>
      <c r="G14" s="9" t="s">
        <v>75</v>
      </c>
      <c r="H14">
        <v>16</v>
      </c>
    </row>
    <row r="15" spans="1:8">
      <c r="A15" s="2">
        <v>48</v>
      </c>
      <c r="B15" s="11" t="s">
        <v>21</v>
      </c>
      <c r="C15" t="s">
        <v>22</v>
      </c>
      <c r="D15" s="3">
        <v>1.25</v>
      </c>
      <c r="E15">
        <f t="shared" si="0"/>
        <v>60</v>
      </c>
      <c r="H15">
        <v>18</v>
      </c>
    </row>
    <row r="16" spans="1:8">
      <c r="A16" s="2">
        <v>1</v>
      </c>
      <c r="B16" s="11" t="s">
        <v>23</v>
      </c>
      <c r="C16" t="s">
        <v>24</v>
      </c>
      <c r="D16" s="3">
        <v>1.64</v>
      </c>
      <c r="E16">
        <f t="shared" si="0"/>
        <v>1.64</v>
      </c>
      <c r="F16" t="s">
        <v>103</v>
      </c>
      <c r="G16" s="9" t="s">
        <v>76</v>
      </c>
      <c r="H16">
        <v>14</v>
      </c>
    </row>
    <row r="17" spans="1:8">
      <c r="A17" s="2">
        <v>2</v>
      </c>
      <c r="B17" s="11" t="s">
        <v>27</v>
      </c>
      <c r="C17" t="s">
        <v>25</v>
      </c>
      <c r="D17" s="3">
        <v>1.18</v>
      </c>
      <c r="E17">
        <f t="shared" si="0"/>
        <v>2.36</v>
      </c>
      <c r="F17" t="s">
        <v>104</v>
      </c>
      <c r="G17" s="9" t="s">
        <v>77</v>
      </c>
      <c r="H17">
        <v>16</v>
      </c>
    </row>
    <row r="18" spans="1:8">
      <c r="A18" s="2">
        <v>1</v>
      </c>
      <c r="B18" s="11" t="s">
        <v>26</v>
      </c>
      <c r="C18" t="s">
        <v>6</v>
      </c>
      <c r="D18" s="3">
        <v>1.01</v>
      </c>
      <c r="E18">
        <f t="shared" si="0"/>
        <v>1.01</v>
      </c>
      <c r="F18" t="s">
        <v>92</v>
      </c>
      <c r="G18" s="9" t="s">
        <v>70</v>
      </c>
      <c r="H18">
        <v>14</v>
      </c>
    </row>
    <row r="19" spans="1:8">
      <c r="A19" s="2">
        <v>1</v>
      </c>
      <c r="B19" s="11" t="s">
        <v>28</v>
      </c>
      <c r="C19" t="s">
        <v>29</v>
      </c>
      <c r="D19" s="3">
        <v>1.72</v>
      </c>
      <c r="E19">
        <f t="shared" si="0"/>
        <v>1.72</v>
      </c>
      <c r="G19" s="8" t="s">
        <v>51</v>
      </c>
      <c r="H19">
        <v>24</v>
      </c>
    </row>
    <row r="20" spans="1:8">
      <c r="A20" s="2">
        <v>1</v>
      </c>
      <c r="B20" s="11" t="s">
        <v>31</v>
      </c>
      <c r="C20" t="s">
        <v>30</v>
      </c>
      <c r="D20" s="3">
        <v>4.28</v>
      </c>
      <c r="E20">
        <f t="shared" si="0"/>
        <v>4.28</v>
      </c>
      <c r="G20" s="8" t="s">
        <v>51</v>
      </c>
      <c r="H20">
        <v>40</v>
      </c>
    </row>
    <row r="22" spans="1:8">
      <c r="A22" s="2">
        <v>39</v>
      </c>
      <c r="B22" s="11" t="s">
        <v>151</v>
      </c>
      <c r="C22" t="s">
        <v>33</v>
      </c>
      <c r="D22" s="3">
        <f>0.29*1.25</f>
        <v>0.36249999999999999</v>
      </c>
      <c r="E22">
        <f t="shared" si="0"/>
        <v>14.137499999999999</v>
      </c>
      <c r="F22" t="s">
        <v>105</v>
      </c>
      <c r="G22" s="9" t="s">
        <v>65</v>
      </c>
    </row>
    <row r="23" spans="1:8">
      <c r="A23" s="2">
        <v>2</v>
      </c>
      <c r="B23" s="11" t="s">
        <v>34</v>
      </c>
      <c r="C23" t="s">
        <v>35</v>
      </c>
      <c r="D23" s="3">
        <v>0.56000000000000005</v>
      </c>
      <c r="E23">
        <f t="shared" si="0"/>
        <v>1.1200000000000001</v>
      </c>
      <c r="F23" t="s">
        <v>106</v>
      </c>
      <c r="G23" s="9" t="s">
        <v>78</v>
      </c>
    </row>
    <row r="24" spans="1:8">
      <c r="A24" s="2">
        <v>2</v>
      </c>
      <c r="B24" s="11" t="s">
        <v>36</v>
      </c>
      <c r="C24" t="s">
        <v>80</v>
      </c>
      <c r="D24" s="3">
        <v>0.35</v>
      </c>
      <c r="E24">
        <f t="shared" si="0"/>
        <v>0.7</v>
      </c>
      <c r="F24" t="s">
        <v>111</v>
      </c>
      <c r="G24" s="9" t="s">
        <v>110</v>
      </c>
    </row>
    <row r="25" spans="1:8">
      <c r="A25" s="2">
        <v>2</v>
      </c>
      <c r="B25" s="11" t="s">
        <v>37</v>
      </c>
      <c r="C25" t="s">
        <v>133</v>
      </c>
      <c r="D25" s="3">
        <v>0.4</v>
      </c>
      <c r="E25">
        <f t="shared" si="0"/>
        <v>0.8</v>
      </c>
      <c r="F25" t="s">
        <v>107</v>
      </c>
      <c r="G25" s="9" t="s">
        <v>79</v>
      </c>
    </row>
    <row r="26" spans="1:8">
      <c r="A26" s="2">
        <v>2</v>
      </c>
      <c r="B26" s="11" t="s">
        <v>37</v>
      </c>
      <c r="C26" t="s">
        <v>134</v>
      </c>
      <c r="D26" s="3">
        <v>0.86</v>
      </c>
      <c r="E26">
        <f t="shared" si="0"/>
        <v>1.72</v>
      </c>
      <c r="F26" t="s">
        <v>135</v>
      </c>
      <c r="G26" s="9" t="s">
        <v>136</v>
      </c>
    </row>
    <row r="27" spans="1:8" s="6" customFormat="1">
      <c r="A27" s="5"/>
      <c r="B27" s="12"/>
      <c r="D27" s="7"/>
      <c r="G27" s="10"/>
    </row>
    <row r="28" spans="1:8">
      <c r="A28" s="2">
        <v>4</v>
      </c>
      <c r="B28" s="11" t="s">
        <v>38</v>
      </c>
      <c r="C28" t="s">
        <v>53</v>
      </c>
      <c r="D28" s="3">
        <f>1.6*1.25</f>
        <v>2</v>
      </c>
      <c r="E28">
        <f t="shared" si="0"/>
        <v>8</v>
      </c>
      <c r="F28" t="s">
        <v>108</v>
      </c>
      <c r="G28" s="9" t="s">
        <v>81</v>
      </c>
    </row>
    <row r="29" spans="1:8">
      <c r="A29" s="2">
        <v>8</v>
      </c>
      <c r="B29" s="11" t="s">
        <v>137</v>
      </c>
      <c r="C29" t="s">
        <v>52</v>
      </c>
      <c r="E29" t="s">
        <v>160</v>
      </c>
      <c r="F29" t="s">
        <v>152</v>
      </c>
      <c r="G29" s="9" t="s">
        <v>153</v>
      </c>
    </row>
    <row r="30" spans="1:8">
      <c r="A30" s="2">
        <v>7</v>
      </c>
      <c r="B30" s="11" t="s">
        <v>159</v>
      </c>
      <c r="C30" t="s">
        <v>39</v>
      </c>
      <c r="E30" t="s">
        <v>160</v>
      </c>
      <c r="F30" t="s">
        <v>154</v>
      </c>
      <c r="G30" s="9" t="s">
        <v>155</v>
      </c>
    </row>
    <row r="31" spans="1:8">
      <c r="A31" s="2">
        <v>4</v>
      </c>
      <c r="B31" s="11" t="s">
        <v>138</v>
      </c>
      <c r="C31" t="s">
        <v>40</v>
      </c>
      <c r="E31" t="s">
        <v>160</v>
      </c>
      <c r="F31" t="s">
        <v>156</v>
      </c>
      <c r="G31" s="9" t="s">
        <v>157</v>
      </c>
    </row>
    <row r="32" spans="1:8">
      <c r="A32" s="2">
        <v>1</v>
      </c>
      <c r="B32" s="11" t="s">
        <v>139</v>
      </c>
      <c r="C32" t="s">
        <v>163</v>
      </c>
      <c r="E32" t="s">
        <v>160</v>
      </c>
      <c r="F32" t="s">
        <v>109</v>
      </c>
      <c r="G32" s="9" t="s">
        <v>158</v>
      </c>
    </row>
    <row r="33" spans="1:7">
      <c r="A33" s="2">
        <v>10</v>
      </c>
      <c r="B33" s="11" t="s">
        <v>140</v>
      </c>
      <c r="C33" t="s">
        <v>143</v>
      </c>
      <c r="D33" s="3">
        <v>0.125</v>
      </c>
      <c r="F33" t="s">
        <v>145</v>
      </c>
      <c r="G33" s="9" t="s">
        <v>144</v>
      </c>
    </row>
    <row r="34" spans="1:7">
      <c r="B34" s="11" t="s">
        <v>141</v>
      </c>
      <c r="C34" t="s">
        <v>142</v>
      </c>
      <c r="D34" s="3">
        <v>0.125</v>
      </c>
      <c r="F34" t="s">
        <v>147</v>
      </c>
      <c r="G34" s="9" t="s">
        <v>146</v>
      </c>
    </row>
    <row r="35" spans="1:7">
      <c r="A35" s="2">
        <v>1</v>
      </c>
      <c r="C35" t="s">
        <v>112</v>
      </c>
      <c r="D35" s="3">
        <v>7.14</v>
      </c>
      <c r="E35">
        <f t="shared" si="0"/>
        <v>7.14</v>
      </c>
      <c r="F35" t="s">
        <v>113</v>
      </c>
      <c r="G35" s="9" t="s">
        <v>82</v>
      </c>
    </row>
    <row r="36" spans="1:7">
      <c r="A36" s="2">
        <v>11</v>
      </c>
      <c r="C36" t="s">
        <v>41</v>
      </c>
      <c r="D36" s="3">
        <v>0.34</v>
      </c>
      <c r="E36">
        <f t="shared" si="0"/>
        <v>3.74</v>
      </c>
      <c r="F36" t="s">
        <v>114</v>
      </c>
      <c r="G36" s="9" t="s">
        <v>83</v>
      </c>
    </row>
    <row r="37" spans="1:7">
      <c r="A37" s="2">
        <v>14</v>
      </c>
      <c r="C37" t="s">
        <v>42</v>
      </c>
      <c r="D37" s="3">
        <v>0.38</v>
      </c>
      <c r="E37">
        <f t="shared" si="0"/>
        <v>5.32</v>
      </c>
      <c r="F37" t="s">
        <v>115</v>
      </c>
      <c r="G37" s="9" t="s">
        <v>84</v>
      </c>
    </row>
    <row r="38" spans="1:7">
      <c r="A38" s="2">
        <v>48</v>
      </c>
      <c r="B38" s="11" t="s">
        <v>150</v>
      </c>
      <c r="C38" t="s">
        <v>43</v>
      </c>
      <c r="D38" s="3">
        <f>0.234*1.25</f>
        <v>0.29250000000000004</v>
      </c>
      <c r="E38">
        <f t="shared" si="0"/>
        <v>14.040000000000003</v>
      </c>
      <c r="F38" t="s">
        <v>149</v>
      </c>
      <c r="G38" s="8" t="s">
        <v>148</v>
      </c>
    </row>
    <row r="39" spans="1:7">
      <c r="A39" s="2">
        <v>1</v>
      </c>
      <c r="C39" t="s">
        <v>44</v>
      </c>
      <c r="D39" s="3">
        <v>0.48</v>
      </c>
      <c r="E39">
        <f t="shared" si="0"/>
        <v>0.48</v>
      </c>
      <c r="F39" t="s">
        <v>116</v>
      </c>
      <c r="G39" s="9" t="s">
        <v>85</v>
      </c>
    </row>
    <row r="40" spans="1:7">
      <c r="A40" s="2">
        <v>1</v>
      </c>
      <c r="C40" t="s">
        <v>45</v>
      </c>
      <c r="D40" s="3">
        <v>0.64</v>
      </c>
      <c r="E40">
        <f t="shared" si="0"/>
        <v>0.64</v>
      </c>
      <c r="F40" t="s">
        <v>117</v>
      </c>
      <c r="G40" s="9" t="s">
        <v>86</v>
      </c>
    </row>
    <row r="41" spans="1:7">
      <c r="A41" s="2">
        <v>2</v>
      </c>
      <c r="B41" s="11" t="s">
        <v>67</v>
      </c>
      <c r="C41" t="s">
        <v>48</v>
      </c>
      <c r="D41" s="3">
        <f>1.01*1.25</f>
        <v>1.2625</v>
      </c>
      <c r="E41">
        <f t="shared" si="0"/>
        <v>2.5249999999999999</v>
      </c>
      <c r="F41" t="s">
        <v>120</v>
      </c>
      <c r="G41" s="9" t="s">
        <v>68</v>
      </c>
    </row>
    <row r="42" spans="1:7">
      <c r="A42" s="2">
        <v>2</v>
      </c>
      <c r="C42" t="s">
        <v>49</v>
      </c>
      <c r="D42" s="3">
        <v>3.3</v>
      </c>
      <c r="E42">
        <f t="shared" si="0"/>
        <v>6.6</v>
      </c>
      <c r="F42" t="s">
        <v>118</v>
      </c>
      <c r="G42" s="9" t="s">
        <v>87</v>
      </c>
    </row>
    <row r="43" spans="1:7">
      <c r="A43" s="2">
        <v>1</v>
      </c>
      <c r="C43" t="s">
        <v>50</v>
      </c>
      <c r="D43" s="3">
        <v>8.85</v>
      </c>
      <c r="E43">
        <f t="shared" si="0"/>
        <v>8.85</v>
      </c>
      <c r="F43" t="s">
        <v>119</v>
      </c>
      <c r="G43" s="9" t="s">
        <v>88</v>
      </c>
    </row>
    <row r="44" spans="1:7">
      <c r="A44" s="2">
        <v>2</v>
      </c>
      <c r="C44" t="s">
        <v>48</v>
      </c>
      <c r="D44" s="3">
        <f>1.12*1.25</f>
        <v>1.4000000000000001</v>
      </c>
      <c r="E44">
        <f>A44*D44</f>
        <v>2.8000000000000003</v>
      </c>
      <c r="F44" t="s">
        <v>124</v>
      </c>
      <c r="G44" s="9" t="s">
        <v>125</v>
      </c>
    </row>
    <row r="47" spans="1:7">
      <c r="A47" s="1" t="s">
        <v>55</v>
      </c>
    </row>
    <row r="48" spans="1:7">
      <c r="A48" s="2">
        <v>1</v>
      </c>
      <c r="B48" s="11" t="s">
        <v>56</v>
      </c>
      <c r="C48" s="1" t="s">
        <v>63</v>
      </c>
      <c r="D48" s="3">
        <f>3.92*1.25</f>
        <v>4.9000000000000004</v>
      </c>
      <c r="F48" t="s">
        <v>122</v>
      </c>
      <c r="G48" s="9" t="s">
        <v>62</v>
      </c>
    </row>
    <row r="49" spans="1:7">
      <c r="A49" s="2">
        <v>1</v>
      </c>
      <c r="B49" s="11" t="s">
        <v>56</v>
      </c>
      <c r="C49" s="1" t="s">
        <v>64</v>
      </c>
      <c r="D49" s="3">
        <f>1.2*1.25</f>
        <v>1.5</v>
      </c>
      <c r="F49" t="s">
        <v>103</v>
      </c>
      <c r="G49" s="9" t="s">
        <v>130</v>
      </c>
    </row>
    <row r="50" spans="1:7">
      <c r="A50" s="2">
        <v>1</v>
      </c>
      <c r="B50" s="11" t="s">
        <v>57</v>
      </c>
      <c r="C50" t="s">
        <v>54</v>
      </c>
      <c r="D50" s="3">
        <v>2</v>
      </c>
      <c r="F50" t="s">
        <v>108</v>
      </c>
      <c r="G50" s="9" t="s">
        <v>81</v>
      </c>
    </row>
    <row r="51" spans="1:7">
      <c r="A51" s="2">
        <v>2</v>
      </c>
      <c r="B51" s="11" t="s">
        <v>58</v>
      </c>
      <c r="C51" t="s">
        <v>40</v>
      </c>
    </row>
    <row r="52" spans="1:7">
      <c r="A52" s="2">
        <v>1</v>
      </c>
      <c r="B52" s="11" t="s">
        <v>58</v>
      </c>
      <c r="C52" t="s">
        <v>59</v>
      </c>
      <c r="D52" s="3">
        <f>0.1*1.25</f>
        <v>0.125</v>
      </c>
      <c r="F52" t="s">
        <v>128</v>
      </c>
      <c r="G52" s="9" t="s">
        <v>129</v>
      </c>
    </row>
    <row r="53" spans="1:7">
      <c r="A53" s="2">
        <v>1</v>
      </c>
      <c r="B53" s="11" t="s">
        <v>60</v>
      </c>
      <c r="C53" t="s">
        <v>126</v>
      </c>
      <c r="D53" s="3">
        <f>0.29*1.25</f>
        <v>0.36249999999999999</v>
      </c>
      <c r="F53" t="s">
        <v>111</v>
      </c>
      <c r="G53" s="9" t="s">
        <v>127</v>
      </c>
    </row>
    <row r="54" spans="1:7">
      <c r="A54" s="2">
        <v>1</v>
      </c>
      <c r="B54" s="11" t="s">
        <v>60</v>
      </c>
      <c r="C54" t="s">
        <v>61</v>
      </c>
      <c r="D54" s="3">
        <f>0.29*1.25</f>
        <v>0.36249999999999999</v>
      </c>
      <c r="F54" t="s">
        <v>105</v>
      </c>
      <c r="G54" s="9" t="s">
        <v>65</v>
      </c>
    </row>
    <row r="55" spans="1:7">
      <c r="A55" s="2">
        <v>2</v>
      </c>
      <c r="B55" s="11" t="s">
        <v>67</v>
      </c>
      <c r="C55" t="s">
        <v>66</v>
      </c>
      <c r="D55" s="3">
        <f>3.24*1.25</f>
        <v>4.0500000000000007</v>
      </c>
      <c r="F55" t="s">
        <v>123</v>
      </c>
      <c r="G55" s="9" t="s">
        <v>131</v>
      </c>
    </row>
    <row r="56" spans="1:7">
      <c r="A56" s="2">
        <v>10</v>
      </c>
      <c r="B56" s="11" t="s">
        <v>67</v>
      </c>
      <c r="C56" t="s">
        <v>121</v>
      </c>
      <c r="D56" s="3">
        <f>1.01*1.25</f>
        <v>1.2625</v>
      </c>
      <c r="F56" t="s">
        <v>120</v>
      </c>
      <c r="G56" s="9" t="s">
        <v>68</v>
      </c>
    </row>
  </sheetData>
  <hyperlinks>
    <hyperlink ref="G36" r:id="rId1"/>
    <hyperlink ref="G5" r:id="rId2"/>
    <hyperlink ref="G6" r:id="rId3"/>
    <hyperlink ref="G7" r:id="rId4"/>
    <hyperlink ref="G10" r:id="rId5"/>
    <hyperlink ref="G9" r:id="rId6"/>
    <hyperlink ref="G11" r:id="rId7"/>
    <hyperlink ref="G13" r:id="rId8"/>
    <hyperlink ref="G14" r:id="rId9"/>
    <hyperlink ref="G16" r:id="rId10"/>
    <hyperlink ref="G17" r:id="rId11"/>
    <hyperlink ref="G18" r:id="rId12"/>
    <hyperlink ref="G22" r:id="rId13"/>
    <hyperlink ref="G23" r:id="rId14"/>
    <hyperlink ref="G25" r:id="rId15"/>
    <hyperlink ref="G28" r:id="rId16"/>
    <hyperlink ref="G35" r:id="rId17"/>
    <hyperlink ref="G37" r:id="rId18"/>
    <hyperlink ref="G39" r:id="rId19"/>
    <hyperlink ref="G40" r:id="rId20"/>
    <hyperlink ref="G41" r:id="rId21"/>
    <hyperlink ref="G42" r:id="rId22"/>
    <hyperlink ref="G43" r:id="rId23"/>
    <hyperlink ref="G48" r:id="rId24"/>
    <hyperlink ref="G54" r:id="rId25"/>
    <hyperlink ref="G4" r:id="rId26"/>
    <hyperlink ref="G8" r:id="rId27" display="http://unicornelectronics.com"/>
    <hyperlink ref="G24" r:id="rId28"/>
    <hyperlink ref="G56" r:id="rId29"/>
    <hyperlink ref="G50" r:id="rId30"/>
    <hyperlink ref="G44" r:id="rId31"/>
    <hyperlink ref="G52" r:id="rId32"/>
    <hyperlink ref="G53" r:id="rId33"/>
    <hyperlink ref="G55" r:id="rId34"/>
    <hyperlink ref="G30" r:id="rId35"/>
    <hyperlink ref="G29" r:id="rId36"/>
    <hyperlink ref="G31" r:id="rId37"/>
    <hyperlink ref="G32" r:id="rId38"/>
    <hyperlink ref="G33" r:id="rId39"/>
    <hyperlink ref="G34" r:id="rId4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2015-04-24T23:32:31Z</dcterms:created>
  <dcterms:modified xsi:type="dcterms:W3CDTF">2015-05-08T06:33:22Z</dcterms:modified>
</cp:coreProperties>
</file>