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3595" windowHeight="11370" activeTab="2"/>
  </bookViews>
  <sheets>
    <sheet name="20170421bd" sheetId="1" r:id="rId1"/>
    <sheet name="20170528bd_005号板" sheetId="2" r:id="rId2"/>
    <sheet name="20170528bd_003号板" sheetId="3" r:id="rId3"/>
  </sheets>
  <calcPr calcId="144525"/>
</workbook>
</file>

<file path=xl/calcChain.xml><?xml version="1.0" encoding="utf-8"?>
<calcChain xmlns="http://schemas.openxmlformats.org/spreadsheetml/2006/main">
  <c r="E15" i="3" l="1"/>
  <c r="E14" i="3" l="1"/>
  <c r="E13" i="3"/>
  <c r="E12" i="3"/>
  <c r="E8" i="3"/>
  <c r="E7" i="3"/>
  <c r="E6" i="3"/>
  <c r="E23" i="3" l="1"/>
  <c r="E22" i="3"/>
  <c r="E21" i="3"/>
  <c r="E20" i="3"/>
  <c r="E19" i="3"/>
  <c r="E18" i="3"/>
  <c r="E17" i="3"/>
  <c r="E16" i="3"/>
  <c r="E11" i="3"/>
  <c r="E10" i="3"/>
  <c r="E9" i="3"/>
  <c r="E5" i="3"/>
  <c r="E4" i="3"/>
  <c r="E3" i="3"/>
  <c r="E7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6" i="2"/>
  <c r="E5" i="2"/>
  <c r="E4" i="2"/>
  <c r="E3" i="2"/>
  <c r="E21" i="1" l="1"/>
  <c r="E15" i="1"/>
  <c r="E6" i="1" l="1"/>
  <c r="E8" i="1"/>
  <c r="E7" i="1"/>
  <c r="E14" i="1"/>
  <c r="E13" i="1"/>
  <c r="E12" i="1"/>
  <c r="E23" i="1"/>
  <c r="E22" i="1"/>
  <c r="E20" i="1"/>
  <c r="E19" i="1"/>
  <c r="E18" i="1"/>
  <c r="E16" i="1"/>
  <c r="E17" i="1"/>
  <c r="E11" i="1"/>
  <c r="E10" i="1"/>
  <c r="E9" i="1"/>
  <c r="E4" i="1"/>
  <c r="E5" i="1"/>
  <c r="E3" i="1"/>
</calcChain>
</file>

<file path=xl/sharedStrings.xml><?xml version="1.0" encoding="utf-8"?>
<sst xmlns="http://schemas.openxmlformats.org/spreadsheetml/2006/main" count="226" uniqueCount="62">
  <si>
    <t>Original</t>
  </si>
  <si>
    <t>Value</t>
  </si>
  <si>
    <t>Err Est.</t>
  </si>
  <si>
    <t>Formula</t>
  </si>
  <si>
    <t>Corrected</t>
  </si>
  <si>
    <t>Unit</t>
  </si>
  <si>
    <t>BGx</t>
  </si>
  <si>
    <t>BGx=BGx0+BGxE</t>
  </si>
  <si>
    <t>deg/h</t>
  </si>
  <si>
    <t>BGy</t>
  </si>
  <si>
    <t>BGy=BGy0+BGyE</t>
  </si>
  <si>
    <t>BGz</t>
  </si>
  <si>
    <t>BGz=BGz0+BGzE</t>
  </si>
  <si>
    <t>KGx</t>
  </si>
  <si>
    <t>KGy</t>
  </si>
  <si>
    <t>KGy=KGy0*(1-dKGy)</t>
  </si>
  <si>
    <t>KGz</t>
  </si>
  <si>
    <t>KGz=KGz0*(1-dKGz)</t>
  </si>
  <si>
    <t>UGxy</t>
  </si>
  <si>
    <t>UGxy=UGxy0-dUGxy</t>
  </si>
  <si>
    <t>arcmin</t>
  </si>
  <si>
    <t>UGxz</t>
  </si>
  <si>
    <t>UGxz=UGxz0+dUGxz</t>
  </si>
  <si>
    <t>UGyz</t>
  </si>
  <si>
    <t>UGyz=UGyz0-dUGyz</t>
  </si>
  <si>
    <t>BAx</t>
  </si>
  <si>
    <t>BAx=BAx0+BAxE*9.8/KAx*1e3</t>
  </si>
  <si>
    <t>BAy</t>
  </si>
  <si>
    <t>BAy=BAy0+BAyE*9.8/KAy*1e3</t>
  </si>
  <si>
    <t>BAz</t>
  </si>
  <si>
    <t>BAz=BAz0+BAzE*9.8/KAz*1e3</t>
  </si>
  <si>
    <t>KAx</t>
  </si>
  <si>
    <t>KAx=KAx0*(1-dKAx)</t>
  </si>
  <si>
    <t>KAy</t>
  </si>
  <si>
    <t>KAy=KAy0*(1-dKAy)</t>
  </si>
  <si>
    <t>KAz</t>
  </si>
  <si>
    <t>KAz=KAz0*(1-dKAz)</t>
  </si>
  <si>
    <t>UAxy</t>
  </si>
  <si>
    <t>UAxy=UAxy0-dUAxy</t>
  </si>
  <si>
    <t>UAxz</t>
  </si>
  <si>
    <t>UAxz=UAxz0+dUAxz</t>
  </si>
  <si>
    <t>UAyx</t>
  </si>
  <si>
    <t>UAyx=UAyx0+dUAyx</t>
  </si>
  <si>
    <t>UAyz</t>
  </si>
  <si>
    <t>UAzx</t>
  </si>
  <si>
    <t>UAzx=UAzx0-dUAzx</t>
  </si>
  <si>
    <t>UAzy</t>
  </si>
  <si>
    <t>UAzy=UAzy0+dUGzy</t>
  </si>
  <si>
    <t>KGx=KGx0*(1-dKGx)</t>
    <phoneticPr fontId="3" type="noConversion"/>
  </si>
  <si>
    <t>No.1 (第一次补)</t>
    <phoneticPr fontId="3" type="noConversion"/>
  </si>
  <si>
    <t>No.2 (第二次补)</t>
    <phoneticPr fontId="3" type="noConversion"/>
  </si>
  <si>
    <t>sec/pulse</t>
    <phoneticPr fontId="3" type="noConversion"/>
  </si>
  <si>
    <t>pulse/s</t>
    <phoneticPr fontId="3" type="noConversion"/>
  </si>
  <si>
    <t>pulse/s</t>
    <phoneticPr fontId="3" type="noConversion"/>
  </si>
  <si>
    <t>(μm/s)/pulse</t>
    <phoneticPr fontId="3" type="noConversion"/>
  </si>
  <si>
    <t>Para</t>
    <phoneticPr fontId="3" type="noConversion"/>
  </si>
  <si>
    <t>UAyz=UAyz0-dUGyz</t>
    <phoneticPr fontId="3" type="noConversion"/>
  </si>
  <si>
    <t>结果</t>
    <phoneticPr fontId="3" type="noConversion"/>
  </si>
  <si>
    <t>修正后</t>
    <phoneticPr fontId="3" type="noConversion"/>
  </si>
  <si>
    <t>修正后</t>
    <phoneticPr fontId="3" type="noConversion"/>
  </si>
  <si>
    <t>BAx=BAx0+BAxE*9.8/KAx*1e3</t>
    <phoneticPr fontId="3" type="noConversion"/>
  </si>
  <si>
    <t>UAzy=UAzy0+dUGzy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</si>
</sst>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0.5"/>
      <color theme="1"/>
      <name val="Calibri"/>
      <family val="2"/>
    </font>
    <font>
      <sz val="10.5"/>
      <color rgb="FFFF0000"/>
      <name val="Calibri"/>
      <family val="2"/>
    </font>
    <font>
      <sz val="10.5"/>
      <color rgb="FF0070C0"/>
      <name val="Calibri"/>
      <family val="2"/>
    </font>
    <font>
      <sz val="10.5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3" borderId="0" xfId="0" applyFont="1" applyFill="1">
      <alignment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30" zoomScaleNormal="130" workbookViewId="0">
      <selection activeCell="F27" sqref="F27"/>
    </sheetView>
  </sheetViews>
  <sheetFormatPr defaultRowHeight="14.25" x14ac:dyDescent="0.15"/>
  <cols>
    <col min="1" max="1" width="5.875" style="3" customWidth="1"/>
    <col min="2" max="2" width="12" style="3" customWidth="1"/>
    <col min="3" max="3" width="8.125" style="3" customWidth="1"/>
    <col min="4" max="4" width="22.75" style="3" customWidth="1"/>
    <col min="5" max="5" width="13.25" style="3" customWidth="1"/>
    <col min="6" max="6" width="10.5" style="3" customWidth="1"/>
    <col min="7" max="16384" width="9" style="3"/>
  </cols>
  <sheetData>
    <row r="1" spans="1:6" s="4" customFormat="1" x14ac:dyDescent="0.15">
      <c r="A1" s="12" t="s">
        <v>55</v>
      </c>
      <c r="B1" s="5" t="s">
        <v>0</v>
      </c>
      <c r="C1" s="5" t="s">
        <v>2</v>
      </c>
      <c r="D1" s="12" t="s">
        <v>3</v>
      </c>
      <c r="E1" s="5" t="s">
        <v>4</v>
      </c>
      <c r="F1" s="12" t="s">
        <v>5</v>
      </c>
    </row>
    <row r="2" spans="1:6" s="4" customFormat="1" ht="15" thickBot="1" x14ac:dyDescent="0.2">
      <c r="A2" s="13"/>
      <c r="B2" s="6" t="s">
        <v>1</v>
      </c>
      <c r="C2" s="6" t="s">
        <v>1</v>
      </c>
      <c r="D2" s="13"/>
      <c r="E2" s="6" t="s">
        <v>1</v>
      </c>
      <c r="F2" s="13"/>
    </row>
    <row r="3" spans="1:6" ht="15" thickBot="1" x14ac:dyDescent="0.2">
      <c r="A3" s="2" t="s">
        <v>6</v>
      </c>
      <c r="B3" s="1">
        <v>-1.0200000000000001E-2</v>
      </c>
      <c r="C3" s="7">
        <v>0</v>
      </c>
      <c r="D3" s="1" t="s">
        <v>7</v>
      </c>
      <c r="E3" s="1">
        <f>B3+C3</f>
        <v>-1.0200000000000001E-2</v>
      </c>
      <c r="F3" s="1" t="s">
        <v>8</v>
      </c>
    </row>
    <row r="4" spans="1:6" ht="15" thickBot="1" x14ac:dyDescent="0.2">
      <c r="A4" s="2" t="s">
        <v>9</v>
      </c>
      <c r="B4" s="1">
        <v>-4.1999999999999997E-3</v>
      </c>
      <c r="C4" s="7">
        <v>0</v>
      </c>
      <c r="D4" s="1" t="s">
        <v>10</v>
      </c>
      <c r="E4" s="1">
        <f t="shared" ref="E4:E5" si="0">B4+C4</f>
        <v>-4.1999999999999997E-3</v>
      </c>
      <c r="F4" s="1" t="s">
        <v>8</v>
      </c>
    </row>
    <row r="5" spans="1:6" ht="15" thickBot="1" x14ac:dyDescent="0.2">
      <c r="A5" s="2" t="s">
        <v>11</v>
      </c>
      <c r="B5" s="1">
        <v>-4.0000000000000002E-4</v>
      </c>
      <c r="C5" s="7">
        <v>0</v>
      </c>
      <c r="D5" s="1" t="s">
        <v>12</v>
      </c>
      <c r="E5" s="1">
        <f t="shared" si="0"/>
        <v>-4.0000000000000002E-4</v>
      </c>
      <c r="F5" s="1" t="s">
        <v>8</v>
      </c>
    </row>
    <row r="6" spans="1:6" ht="15" thickBot="1" x14ac:dyDescent="0.2">
      <c r="A6" s="2" t="s">
        <v>13</v>
      </c>
      <c r="B6" s="1">
        <v>-0.80267937599999994</v>
      </c>
      <c r="C6" s="8">
        <v>0</v>
      </c>
      <c r="D6" s="1" t="s">
        <v>48</v>
      </c>
      <c r="E6" s="1">
        <f>B6*(1-C6*0.000001)*1000</f>
        <v>-802.67937599999993</v>
      </c>
      <c r="F6" s="1" t="s">
        <v>51</v>
      </c>
    </row>
    <row r="7" spans="1:6" ht="15" thickBot="1" x14ac:dyDescent="0.2">
      <c r="A7" s="2" t="s">
        <v>14</v>
      </c>
      <c r="B7" s="1">
        <v>-0.79779900599999998</v>
      </c>
      <c r="C7" s="8">
        <v>0</v>
      </c>
      <c r="D7" s="1" t="s">
        <v>15</v>
      </c>
      <c r="E7" s="1">
        <f>B7*(1-C7*0.000001)*1000</f>
        <v>-797.79900599999996</v>
      </c>
      <c r="F7" s="1" t="s">
        <v>51</v>
      </c>
    </row>
    <row r="8" spans="1:6" ht="15" thickBot="1" x14ac:dyDescent="0.2">
      <c r="A8" s="2" t="s">
        <v>16</v>
      </c>
      <c r="B8" s="1">
        <v>0.80299003199999996</v>
      </c>
      <c r="C8" s="8">
        <v>0</v>
      </c>
      <c r="D8" s="1" t="s">
        <v>17</v>
      </c>
      <c r="E8" s="1">
        <f>B8*(1-C8*0.000001)*1000</f>
        <v>802.99003199999993</v>
      </c>
      <c r="F8" s="1" t="s">
        <v>51</v>
      </c>
    </row>
    <row r="9" spans="1:6" ht="15" thickBot="1" x14ac:dyDescent="0.2">
      <c r="A9" s="2" t="s">
        <v>18</v>
      </c>
      <c r="B9" s="1">
        <v>0.83199999999999996</v>
      </c>
      <c r="C9" s="7">
        <v>-0.03</v>
      </c>
      <c r="D9" s="1" t="s">
        <v>19</v>
      </c>
      <c r="E9" s="1">
        <f>B9-C9</f>
        <v>0.86199999999999999</v>
      </c>
      <c r="F9" s="1" t="s">
        <v>20</v>
      </c>
    </row>
    <row r="10" spans="1:6" ht="15" thickBot="1" x14ac:dyDescent="0.2">
      <c r="A10" s="2" t="s">
        <v>21</v>
      </c>
      <c r="B10" s="1">
        <v>-2.3744999999999998</v>
      </c>
      <c r="C10" s="7">
        <v>-7.6999999999999999E-2</v>
      </c>
      <c r="D10" s="1" t="s">
        <v>22</v>
      </c>
      <c r="E10" s="1">
        <f>B10+C10</f>
        <v>-2.4514999999999998</v>
      </c>
      <c r="F10" s="1" t="s">
        <v>20</v>
      </c>
    </row>
    <row r="11" spans="1:6" ht="15" thickBot="1" x14ac:dyDescent="0.2">
      <c r="A11" s="2" t="s">
        <v>23</v>
      </c>
      <c r="B11" s="1">
        <v>2.1932999999999998</v>
      </c>
      <c r="C11" s="7">
        <v>-5.5599999999999997E-2</v>
      </c>
      <c r="D11" s="1" t="s">
        <v>24</v>
      </c>
      <c r="E11" s="1">
        <f>B11-C11</f>
        <v>2.2488999999999999</v>
      </c>
      <c r="F11" s="1" t="s">
        <v>20</v>
      </c>
    </row>
    <row r="12" spans="1:6" ht="15" thickBot="1" x14ac:dyDescent="0.2">
      <c r="A12" s="2" t="s">
        <v>25</v>
      </c>
      <c r="B12" s="1">
        <v>-361.39760000000001</v>
      </c>
      <c r="C12" s="7">
        <v>-3.2000000000000001E-2</v>
      </c>
      <c r="D12" s="1" t="s">
        <v>26</v>
      </c>
      <c r="E12" s="1">
        <f>B12+C12*9.8*1000/B15</f>
        <v>-367.01254819529908</v>
      </c>
      <c r="F12" s="1" t="s">
        <v>52</v>
      </c>
    </row>
    <row r="13" spans="1:6" ht="15" thickBot="1" x14ac:dyDescent="0.2">
      <c r="A13" s="2" t="s">
        <v>27</v>
      </c>
      <c r="B13" s="1">
        <v>-45.171999999999997</v>
      </c>
      <c r="C13" s="7">
        <v>-1.7000000000000001E-2</v>
      </c>
      <c r="D13" s="1" t="s">
        <v>28</v>
      </c>
      <c r="E13" s="1">
        <f>B13+C13*9.8*1000/B16</f>
        <v>-48.043465981592561</v>
      </c>
      <c r="F13" s="1" t="s">
        <v>53</v>
      </c>
    </row>
    <row r="14" spans="1:6" ht="15" thickBot="1" x14ac:dyDescent="0.2">
      <c r="A14" s="2" t="s">
        <v>29</v>
      </c>
      <c r="B14" s="1">
        <v>-466.06448</v>
      </c>
      <c r="C14" s="7">
        <v>7.0000000000000001E-3</v>
      </c>
      <c r="D14" s="1" t="s">
        <v>30</v>
      </c>
      <c r="E14" s="1">
        <f>B14+C14*9.8*1000/B17</f>
        <v>-467.22302480651945</v>
      </c>
      <c r="F14" s="1" t="s">
        <v>53</v>
      </c>
    </row>
    <row r="15" spans="1:6" ht="15" thickBot="1" x14ac:dyDescent="0.2">
      <c r="A15" s="2" t="s">
        <v>31</v>
      </c>
      <c r="B15" s="1">
        <v>55.850915999999998</v>
      </c>
      <c r="C15" s="7">
        <v>27.2</v>
      </c>
      <c r="D15" s="1" t="s">
        <v>32</v>
      </c>
      <c r="E15" s="1">
        <f>B15*(1-C15*0.000001)</f>
        <v>55.849396855084798</v>
      </c>
      <c r="F15" s="1" t="s">
        <v>54</v>
      </c>
    </row>
    <row r="16" spans="1:6" ht="15" thickBot="1" x14ac:dyDescent="0.2">
      <c r="A16" s="2" t="s">
        <v>33</v>
      </c>
      <c r="B16" s="1">
        <v>58.019144599999997</v>
      </c>
      <c r="C16" s="7">
        <v>31.5</v>
      </c>
      <c r="D16" s="1" t="s">
        <v>34</v>
      </c>
      <c r="E16" s="1">
        <f t="shared" ref="E16:E17" si="1">B16*(1-C16*0.000001)</f>
        <v>58.017316996945098</v>
      </c>
      <c r="F16" s="1" t="s">
        <v>54</v>
      </c>
    </row>
    <row r="17" spans="1:6" ht="15" thickBot="1" x14ac:dyDescent="0.2">
      <c r="A17" s="2" t="s">
        <v>35</v>
      </c>
      <c r="B17" s="1">
        <v>-59.212211400000001</v>
      </c>
      <c r="C17" s="7">
        <v>14.4</v>
      </c>
      <c r="D17" s="1" t="s">
        <v>36</v>
      </c>
      <c r="E17" s="1">
        <f t="shared" si="1"/>
        <v>-59.211358744155845</v>
      </c>
      <c r="F17" s="1" t="s">
        <v>54</v>
      </c>
    </row>
    <row r="18" spans="1:6" ht="15" thickBot="1" x14ac:dyDescent="0.2">
      <c r="A18" s="2" t="s">
        <v>37</v>
      </c>
      <c r="B18" s="1">
        <v>0.41110000000000002</v>
      </c>
      <c r="C18" s="8">
        <v>7.8E-2</v>
      </c>
      <c r="D18" s="1" t="s">
        <v>38</v>
      </c>
      <c r="E18" s="1">
        <f>B18-C18</f>
        <v>0.33310000000000001</v>
      </c>
      <c r="F18" s="1" t="s">
        <v>20</v>
      </c>
    </row>
    <row r="19" spans="1:6" ht="15" thickBot="1" x14ac:dyDescent="0.2">
      <c r="A19" s="2" t="s">
        <v>39</v>
      </c>
      <c r="B19" s="1">
        <v>-1.0591999999999999</v>
      </c>
      <c r="C19" s="8">
        <v>8.8999999999999996E-2</v>
      </c>
      <c r="D19" s="1" t="s">
        <v>40</v>
      </c>
      <c r="E19" s="1">
        <f>B19+C19</f>
        <v>-0.97019999999999995</v>
      </c>
      <c r="F19" s="1" t="s">
        <v>20</v>
      </c>
    </row>
    <row r="20" spans="1:6" ht="15" thickBot="1" x14ac:dyDescent="0.2">
      <c r="A20" s="2" t="s">
        <v>41</v>
      </c>
      <c r="B20" s="1">
        <v>0.7238</v>
      </c>
      <c r="C20" s="8">
        <v>-0.1124</v>
      </c>
      <c r="D20" s="1" t="s">
        <v>42</v>
      </c>
      <c r="E20" s="1">
        <f>B20+C20</f>
        <v>0.61139999999999994</v>
      </c>
      <c r="F20" s="1" t="s">
        <v>20</v>
      </c>
    </row>
    <row r="21" spans="1:6" ht="15" thickBot="1" x14ac:dyDescent="0.2">
      <c r="A21" s="2" t="s">
        <v>43</v>
      </c>
      <c r="B21" s="1">
        <v>1.7844</v>
      </c>
      <c r="C21" s="8">
        <v>-8.7999999999999995E-2</v>
      </c>
      <c r="D21" s="1" t="s">
        <v>56</v>
      </c>
      <c r="E21" s="1">
        <f>B21-C21</f>
        <v>1.8724000000000001</v>
      </c>
      <c r="F21" s="1" t="s">
        <v>20</v>
      </c>
    </row>
    <row r="22" spans="1:6" ht="15" thickBot="1" x14ac:dyDescent="0.2">
      <c r="A22" s="2" t="s">
        <v>44</v>
      </c>
      <c r="B22" s="1">
        <v>2.0964</v>
      </c>
      <c r="C22" s="8">
        <v>-0.14299999999999999</v>
      </c>
      <c r="D22" s="1" t="s">
        <v>45</v>
      </c>
      <c r="E22" s="1">
        <f>B22-C22</f>
        <v>2.2393999999999998</v>
      </c>
      <c r="F22" s="1" t="s">
        <v>20</v>
      </c>
    </row>
    <row r="23" spans="1:6" ht="15" thickBot="1" x14ac:dyDescent="0.2">
      <c r="A23" s="2" t="s">
        <v>46</v>
      </c>
      <c r="B23" s="1">
        <v>-4.0865</v>
      </c>
      <c r="C23" s="8">
        <v>5.5E-2</v>
      </c>
      <c r="D23" s="1" t="s">
        <v>47</v>
      </c>
      <c r="E23" s="1">
        <f>B23+C23</f>
        <v>-4.0315000000000003</v>
      </c>
      <c r="F23" s="1" t="s">
        <v>20</v>
      </c>
    </row>
    <row r="24" spans="1:6" x14ac:dyDescent="0.15">
      <c r="A24" s="9"/>
      <c r="B24" s="9"/>
      <c r="C24" s="9"/>
      <c r="D24" s="9"/>
      <c r="E24" s="9"/>
      <c r="F24" s="9"/>
    </row>
    <row r="25" spans="1:6" x14ac:dyDescent="0.15">
      <c r="A25" s="9"/>
      <c r="B25" s="9"/>
      <c r="C25" s="10"/>
      <c r="D25" s="9" t="s">
        <v>49</v>
      </c>
      <c r="E25" s="9"/>
      <c r="F25" s="9"/>
    </row>
    <row r="26" spans="1:6" x14ac:dyDescent="0.15">
      <c r="A26" s="9"/>
      <c r="B26" s="9"/>
      <c r="C26" s="11"/>
      <c r="D26" s="9" t="s">
        <v>50</v>
      </c>
      <c r="E26" s="9"/>
      <c r="F26" s="9"/>
    </row>
  </sheetData>
  <mergeCells count="3">
    <mergeCell ref="A1:A2"/>
    <mergeCell ref="D1:D2"/>
    <mergeCell ref="F1:F2"/>
  </mergeCells>
  <phoneticPr fontId="3" type="noConversion"/>
  <pageMargins left="0.7" right="0.7" top="0.75" bottom="0.75" header="0.3" footer="0.3"/>
  <pageSetup paperSize="9" orientation="portrait" horizontalDpi="0" verticalDpi="0" r:id="rId1"/>
  <ignoredErrors>
    <ignoredError sqref="E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0" zoomScaleNormal="130" workbookViewId="0">
      <selection activeCell="I11" sqref="I11"/>
    </sheetView>
  </sheetViews>
  <sheetFormatPr defaultRowHeight="14.25" x14ac:dyDescent="0.15"/>
  <cols>
    <col min="1" max="1" width="5.875" style="3" customWidth="1"/>
    <col min="2" max="2" width="12" style="3" customWidth="1"/>
    <col min="3" max="3" width="8.125" style="3" customWidth="1"/>
    <col min="4" max="4" width="22.75" style="3" customWidth="1"/>
    <col min="5" max="5" width="13.25" style="3" customWidth="1"/>
    <col min="6" max="6" width="10.5" style="3" customWidth="1"/>
    <col min="7" max="7" width="23" style="3" customWidth="1"/>
    <col min="8" max="8" width="9" style="3"/>
    <col min="9" max="9" width="17.125" style="3" customWidth="1"/>
    <col min="10" max="16384" width="9" style="3"/>
  </cols>
  <sheetData>
    <row r="1" spans="1:9" s="4" customFormat="1" x14ac:dyDescent="0.15">
      <c r="A1" s="12" t="s">
        <v>55</v>
      </c>
      <c r="B1" s="5" t="s">
        <v>0</v>
      </c>
      <c r="C1" s="5" t="s">
        <v>2</v>
      </c>
      <c r="D1" s="12" t="s">
        <v>3</v>
      </c>
      <c r="E1" s="5" t="s">
        <v>4</v>
      </c>
      <c r="F1" s="12" t="s">
        <v>5</v>
      </c>
    </row>
    <row r="2" spans="1:9" s="4" customFormat="1" ht="15" thickBot="1" x14ac:dyDescent="0.2">
      <c r="A2" s="13"/>
      <c r="B2" s="6" t="s">
        <v>1</v>
      </c>
      <c r="C2" s="6" t="s">
        <v>1</v>
      </c>
      <c r="D2" s="13"/>
      <c r="E2" s="6" t="s">
        <v>1</v>
      </c>
      <c r="F2" s="13"/>
      <c r="G2" s="4" t="s">
        <v>57</v>
      </c>
      <c r="I2" s="4" t="s">
        <v>58</v>
      </c>
    </row>
    <row r="3" spans="1:9" ht="15" thickBot="1" x14ac:dyDescent="0.2">
      <c r="A3" s="2" t="s">
        <v>6</v>
      </c>
      <c r="B3" s="1">
        <v>-9.1999999999999998E-3</v>
      </c>
      <c r="C3" s="7">
        <v>0</v>
      </c>
      <c r="D3" s="1" t="s">
        <v>7</v>
      </c>
      <c r="E3" s="1">
        <f>B3+C3</f>
        <v>-9.1999999999999998E-3</v>
      </c>
      <c r="F3" s="1" t="s">
        <v>8</v>
      </c>
      <c r="G3" s="3">
        <v>-9.1999999999999998E-3</v>
      </c>
    </row>
    <row r="4" spans="1:9" ht="15" thickBot="1" x14ac:dyDescent="0.2">
      <c r="A4" s="2" t="s">
        <v>9</v>
      </c>
      <c r="B4" s="1">
        <v>-4.8999999999999998E-3</v>
      </c>
      <c r="C4" s="7">
        <v>0</v>
      </c>
      <c r="D4" s="1" t="s">
        <v>10</v>
      </c>
      <c r="E4" s="1">
        <f t="shared" ref="E4:E5" si="0">B4+C4</f>
        <v>-4.8999999999999998E-3</v>
      </c>
      <c r="F4" s="1" t="s">
        <v>8</v>
      </c>
      <c r="G4" s="3">
        <v>-4.8999999999999998E-3</v>
      </c>
    </row>
    <row r="5" spans="1:9" ht="15" thickBot="1" x14ac:dyDescent="0.2">
      <c r="A5" s="2" t="s">
        <v>11</v>
      </c>
      <c r="B5" s="1">
        <v>-1.5E-3</v>
      </c>
      <c r="C5" s="7">
        <v>0</v>
      </c>
      <c r="D5" s="1" t="s">
        <v>12</v>
      </c>
      <c r="E5" s="1">
        <f t="shared" si="0"/>
        <v>-1.5E-3</v>
      </c>
      <c r="F5" s="1" t="s">
        <v>8</v>
      </c>
      <c r="G5" s="3">
        <v>-1.5E-3</v>
      </c>
    </row>
    <row r="6" spans="1:9" ht="15" thickBot="1" x14ac:dyDescent="0.2">
      <c r="A6" s="2" t="s">
        <v>13</v>
      </c>
      <c r="B6" s="1">
        <v>-0.80267937599999994</v>
      </c>
      <c r="C6" s="8">
        <v>-6.7</v>
      </c>
      <c r="D6" s="1" t="s">
        <v>48</v>
      </c>
      <c r="E6" s="1">
        <f>B6*(1-C6*0.000001)*1000</f>
        <v>-802.68475395181906</v>
      </c>
      <c r="F6" s="1" t="s">
        <v>51</v>
      </c>
      <c r="G6" s="3">
        <v>-0.80268475399999994</v>
      </c>
      <c r="I6" s="3">
        <v>-0.80268105000000001</v>
      </c>
    </row>
    <row r="7" spans="1:9" ht="15" thickBot="1" x14ac:dyDescent="0.2">
      <c r="A7" s="2" t="s">
        <v>14</v>
      </c>
      <c r="B7" s="1">
        <v>-0.79779900599999998</v>
      </c>
      <c r="C7" s="8">
        <v>8.1999999999999993</v>
      </c>
      <c r="D7" s="1" t="s">
        <v>15</v>
      </c>
      <c r="E7" s="1">
        <f>B7*(1-C7*0.000001)*1000</f>
        <v>-797.79246404815069</v>
      </c>
      <c r="F7" s="1" t="s">
        <v>51</v>
      </c>
      <c r="G7" s="3">
        <v>-0.79779246400000003</v>
      </c>
      <c r="I7" s="3">
        <v>-0.79779222000000005</v>
      </c>
    </row>
    <row r="8" spans="1:9" ht="15" thickBot="1" x14ac:dyDescent="0.2">
      <c r="A8" s="2" t="s">
        <v>16</v>
      </c>
      <c r="B8" s="1">
        <v>0.80299003199999996</v>
      </c>
      <c r="C8" s="8">
        <v>1.9</v>
      </c>
      <c r="D8" s="1" t="s">
        <v>17</v>
      </c>
      <c r="E8" s="1">
        <f>B8*(1-C8*0.000001)*1000</f>
        <v>802.98850631893913</v>
      </c>
      <c r="F8" s="1" t="s">
        <v>51</v>
      </c>
      <c r="G8" s="3">
        <v>0.80298850629999996</v>
      </c>
      <c r="I8" s="3">
        <v>0.80298930999999996</v>
      </c>
    </row>
    <row r="9" spans="1:9" ht="15" thickBot="1" x14ac:dyDescent="0.2">
      <c r="A9" s="2" t="s">
        <v>18</v>
      </c>
      <c r="B9" s="1">
        <v>0.86199999999999999</v>
      </c>
      <c r="C9" s="7">
        <v>0.1</v>
      </c>
      <c r="D9" s="1" t="s">
        <v>19</v>
      </c>
      <c r="E9" s="1">
        <f>B9-C9</f>
        <v>0.76200000000000001</v>
      </c>
      <c r="F9" s="1" t="s">
        <v>20</v>
      </c>
      <c r="G9" s="3">
        <v>0.76200000000000001</v>
      </c>
    </row>
    <row r="10" spans="1:9" ht="15" thickBot="1" x14ac:dyDescent="0.2">
      <c r="A10" s="2" t="s">
        <v>21</v>
      </c>
      <c r="B10" s="1">
        <v>-2.4514999999999998</v>
      </c>
      <c r="C10" s="7">
        <v>-0.08</v>
      </c>
      <c r="D10" s="1" t="s">
        <v>22</v>
      </c>
      <c r="E10" s="1">
        <f>B10+C10</f>
        <v>-2.5314999999999999</v>
      </c>
      <c r="F10" s="1" t="s">
        <v>20</v>
      </c>
      <c r="G10" s="3">
        <v>-2.5314999999999999</v>
      </c>
    </row>
    <row r="11" spans="1:9" ht="15" thickBot="1" x14ac:dyDescent="0.2">
      <c r="A11" s="2" t="s">
        <v>23</v>
      </c>
      <c r="B11" s="1">
        <v>2.2488999999999999</v>
      </c>
      <c r="C11" s="7">
        <v>-0.1085</v>
      </c>
      <c r="D11" s="1" t="s">
        <v>24</v>
      </c>
      <c r="E11" s="1">
        <f>B11-C11</f>
        <v>2.3573999999999997</v>
      </c>
      <c r="F11" s="1" t="s">
        <v>20</v>
      </c>
      <c r="G11" s="3">
        <v>2.3574000000000002</v>
      </c>
    </row>
    <row r="12" spans="1:9" ht="15" thickBot="1" x14ac:dyDescent="0.2">
      <c r="A12" s="2" t="s">
        <v>25</v>
      </c>
      <c r="B12" s="1">
        <v>-367.53896200000003</v>
      </c>
      <c r="C12" s="7">
        <v>1.9800000000000002E-2</v>
      </c>
      <c r="D12" s="1" t="s">
        <v>26</v>
      </c>
      <c r="E12" s="1">
        <f>B12+C12*9.8*1000/B15</f>
        <v>-364.06461830231592</v>
      </c>
      <c r="F12" s="1" t="s">
        <v>52</v>
      </c>
      <c r="G12" s="3">
        <v>-364.06461830000001</v>
      </c>
    </row>
    <row r="13" spans="1:9" ht="15" thickBot="1" x14ac:dyDescent="0.2">
      <c r="A13" s="2" t="s">
        <v>27</v>
      </c>
      <c r="B13" s="1">
        <v>-34.530259999999998</v>
      </c>
      <c r="C13" s="7">
        <v>1.17E-2</v>
      </c>
      <c r="D13" s="1" t="s">
        <v>28</v>
      </c>
      <c r="E13" s="1">
        <f>B13+C13*9.8*1000/B16</f>
        <v>-32.553953512059508</v>
      </c>
      <c r="F13" s="1" t="s">
        <v>52</v>
      </c>
      <c r="G13" s="3">
        <v>-32.553953509999999</v>
      </c>
    </row>
    <row r="14" spans="1:9" ht="15" thickBot="1" x14ac:dyDescent="0.2">
      <c r="A14" s="2" t="s">
        <v>29</v>
      </c>
      <c r="B14" s="1">
        <v>-467.22302500000001</v>
      </c>
      <c r="C14" s="7">
        <v>2.4E-2</v>
      </c>
      <c r="D14" s="1" t="s">
        <v>30</v>
      </c>
      <c r="E14" s="1">
        <f>B14+C14*9.8*1000/B17</f>
        <v>-471.19523582246694</v>
      </c>
      <c r="F14" s="1" t="s">
        <v>52</v>
      </c>
      <c r="G14" s="3">
        <v>-471.19523579999998</v>
      </c>
    </row>
    <row r="15" spans="1:9" ht="15" thickBot="1" x14ac:dyDescent="0.2">
      <c r="A15" s="2" t="s">
        <v>31</v>
      </c>
      <c r="B15" s="1">
        <v>55.849396859999999</v>
      </c>
      <c r="C15" s="7">
        <v>0</v>
      </c>
      <c r="D15" s="1" t="s">
        <v>32</v>
      </c>
      <c r="E15" s="1">
        <f>B15*(1-C15*0.000001)</f>
        <v>55.849396859999999</v>
      </c>
      <c r="F15" s="1" t="s">
        <v>54</v>
      </c>
      <c r="G15" s="3">
        <v>55.849396859999999</v>
      </c>
    </row>
    <row r="16" spans="1:9" ht="15" thickBot="1" x14ac:dyDescent="0.2">
      <c r="A16" s="2" t="s">
        <v>33</v>
      </c>
      <c r="B16" s="1">
        <v>58.017316999999998</v>
      </c>
      <c r="C16" s="7">
        <v>-9</v>
      </c>
      <c r="D16" s="1" t="s">
        <v>34</v>
      </c>
      <c r="E16" s="1">
        <f t="shared" ref="E16:E17" si="1">B16*(1-C16*0.000001)</f>
        <v>58.017839155852997</v>
      </c>
      <c r="F16" s="1" t="s">
        <v>54</v>
      </c>
      <c r="G16" s="3">
        <v>58.017839160000001</v>
      </c>
    </row>
    <row r="17" spans="1:7" ht="15" thickBot="1" x14ac:dyDescent="0.2">
      <c r="A17" s="2" t="s">
        <v>35</v>
      </c>
      <c r="B17" s="1">
        <v>-59.211358740000001</v>
      </c>
      <c r="C17" s="7">
        <v>-37</v>
      </c>
      <c r="D17" s="1" t="s">
        <v>36</v>
      </c>
      <c r="E17" s="1">
        <f t="shared" si="1"/>
        <v>-59.213549560273385</v>
      </c>
      <c r="F17" s="1" t="s">
        <v>54</v>
      </c>
      <c r="G17" s="3">
        <v>-59.213549559999997</v>
      </c>
    </row>
    <row r="18" spans="1:7" ht="15" thickBot="1" x14ac:dyDescent="0.2">
      <c r="A18" s="2" t="s">
        <v>37</v>
      </c>
      <c r="B18" s="1">
        <v>0.33310000000000001</v>
      </c>
      <c r="C18" s="8">
        <v>0.06</v>
      </c>
      <c r="D18" s="1" t="s">
        <v>38</v>
      </c>
      <c r="E18" s="1">
        <f>B18-C18</f>
        <v>0.27310000000000001</v>
      </c>
      <c r="F18" s="1" t="s">
        <v>20</v>
      </c>
      <c r="G18" s="3">
        <v>0.27310000000000001</v>
      </c>
    </row>
    <row r="19" spans="1:7" ht="15" thickBot="1" x14ac:dyDescent="0.2">
      <c r="A19" s="2" t="s">
        <v>39</v>
      </c>
      <c r="B19" s="1">
        <v>-0.97019999999999995</v>
      </c>
      <c r="C19" s="8">
        <v>0</v>
      </c>
      <c r="D19" s="1" t="s">
        <v>40</v>
      </c>
      <c r="E19" s="1">
        <f>B19+C19</f>
        <v>-0.97019999999999995</v>
      </c>
      <c r="F19" s="1" t="s">
        <v>20</v>
      </c>
      <c r="G19" s="3">
        <v>-0.97019999999999995</v>
      </c>
    </row>
    <row r="20" spans="1:7" ht="15" thickBot="1" x14ac:dyDescent="0.2">
      <c r="A20" s="2" t="s">
        <v>41</v>
      </c>
      <c r="B20" s="1">
        <v>0.61140000000000005</v>
      </c>
      <c r="C20" s="8">
        <v>6.4000000000000001E-2</v>
      </c>
      <c r="D20" s="1" t="s">
        <v>42</v>
      </c>
      <c r="E20" s="1">
        <f>B20+C20</f>
        <v>0.6754</v>
      </c>
      <c r="F20" s="1" t="s">
        <v>20</v>
      </c>
      <c r="G20" s="3">
        <v>0.6754</v>
      </c>
    </row>
    <row r="21" spans="1:7" ht="15" thickBot="1" x14ac:dyDescent="0.2">
      <c r="A21" s="2" t="s">
        <v>43</v>
      </c>
      <c r="B21" s="1">
        <v>1.8724000000000001</v>
      </c>
      <c r="C21" s="8">
        <v>-2.1999999999999999E-2</v>
      </c>
      <c r="D21" s="1" t="s">
        <v>56</v>
      </c>
      <c r="E21" s="1">
        <f>B21-C21</f>
        <v>1.8944000000000001</v>
      </c>
      <c r="F21" s="1" t="s">
        <v>20</v>
      </c>
      <c r="G21" s="3">
        <v>1.8944000000000001</v>
      </c>
    </row>
    <row r="22" spans="1:7" ht="15" thickBot="1" x14ac:dyDescent="0.2">
      <c r="A22" s="2" t="s">
        <v>44</v>
      </c>
      <c r="B22" s="1">
        <v>2.2393999999999998</v>
      </c>
      <c r="C22" s="8">
        <v>0</v>
      </c>
      <c r="D22" s="1" t="s">
        <v>45</v>
      </c>
      <c r="E22" s="1">
        <f>B22-C22</f>
        <v>2.2393999999999998</v>
      </c>
      <c r="F22" s="1" t="s">
        <v>20</v>
      </c>
      <c r="G22" s="3">
        <v>2.2393999999999998</v>
      </c>
    </row>
    <row r="23" spans="1:7" ht="15" thickBot="1" x14ac:dyDescent="0.2">
      <c r="A23" s="2" t="s">
        <v>46</v>
      </c>
      <c r="B23" s="1">
        <v>-4.0315000000000003</v>
      </c>
      <c r="C23" s="8">
        <v>0</v>
      </c>
      <c r="D23" s="1" t="s">
        <v>47</v>
      </c>
      <c r="E23" s="1">
        <f>B23+C23</f>
        <v>-4.0315000000000003</v>
      </c>
      <c r="F23" s="1" t="s">
        <v>20</v>
      </c>
      <c r="G23" s="3">
        <v>-4.0315000000000003</v>
      </c>
    </row>
    <row r="24" spans="1:7" x14ac:dyDescent="0.15">
      <c r="A24" s="9"/>
      <c r="B24" s="9"/>
      <c r="C24" s="9"/>
      <c r="D24" s="9"/>
      <c r="E24" s="9"/>
      <c r="F24" s="9"/>
    </row>
    <row r="25" spans="1:7" x14ac:dyDescent="0.15">
      <c r="A25" s="9"/>
      <c r="B25" s="9"/>
      <c r="C25" s="10"/>
      <c r="D25" s="9" t="s">
        <v>49</v>
      </c>
      <c r="E25" s="9"/>
      <c r="F25" s="9"/>
    </row>
    <row r="26" spans="1:7" x14ac:dyDescent="0.15">
      <c r="A26" s="9"/>
      <c r="B26" s="9"/>
      <c r="C26" s="11"/>
      <c r="D26" s="9" t="s">
        <v>50</v>
      </c>
      <c r="E26" s="9"/>
      <c r="F26" s="9"/>
    </row>
  </sheetData>
  <mergeCells count="3">
    <mergeCell ref="A1:A2"/>
    <mergeCell ref="D1:D2"/>
    <mergeCell ref="F1:F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zoomScale="130" zoomScaleNormal="130" workbookViewId="0">
      <selection activeCell="E20" sqref="E20"/>
    </sheetView>
  </sheetViews>
  <sheetFormatPr defaultRowHeight="14.25" x14ac:dyDescent="0.15"/>
  <cols>
    <col min="1" max="1" width="5.875" style="3" customWidth="1"/>
    <col min="2" max="2" width="12" style="3" customWidth="1"/>
    <col min="3" max="3" width="8.125" style="3" customWidth="1"/>
    <col min="4" max="4" width="22.75" style="3" customWidth="1"/>
    <col min="5" max="5" width="13.25" style="3" customWidth="1"/>
    <col min="6" max="6" width="10.5" style="3" customWidth="1"/>
    <col min="7" max="7" width="23" style="3" customWidth="1"/>
    <col min="8" max="8" width="9" style="3"/>
    <col min="9" max="9" width="17.375" style="3" customWidth="1"/>
    <col min="10" max="16384" width="9" style="3"/>
  </cols>
  <sheetData>
    <row r="1" spans="1:9" s="4" customFormat="1" x14ac:dyDescent="0.15">
      <c r="A1" s="12" t="s">
        <v>55</v>
      </c>
      <c r="B1" s="5" t="s">
        <v>0</v>
      </c>
      <c r="C1" s="5" t="s">
        <v>2</v>
      </c>
      <c r="D1" s="12" t="s">
        <v>3</v>
      </c>
      <c r="E1" s="5" t="s">
        <v>4</v>
      </c>
      <c r="F1" s="12" t="s">
        <v>5</v>
      </c>
    </row>
    <row r="2" spans="1:9" s="4" customFormat="1" ht="15" thickBot="1" x14ac:dyDescent="0.2">
      <c r="A2" s="13"/>
      <c r="B2" s="6" t="s">
        <v>1</v>
      </c>
      <c r="C2" s="6" t="s">
        <v>1</v>
      </c>
      <c r="D2" s="13"/>
      <c r="E2" s="6" t="s">
        <v>1</v>
      </c>
      <c r="F2" s="13"/>
      <c r="G2" s="4" t="s">
        <v>57</v>
      </c>
      <c r="I2" s="4" t="s">
        <v>59</v>
      </c>
    </row>
    <row r="3" spans="1:9" ht="15" thickBot="1" x14ac:dyDescent="0.2">
      <c r="A3" s="2" t="s">
        <v>6</v>
      </c>
      <c r="B3" s="1">
        <v>0.1</v>
      </c>
      <c r="C3" s="7">
        <v>0.01</v>
      </c>
      <c r="D3" s="1" t="s">
        <v>7</v>
      </c>
      <c r="E3" s="1">
        <f>B3+C3</f>
        <v>0.11</v>
      </c>
      <c r="F3" s="1" t="s">
        <v>8</v>
      </c>
    </row>
    <row r="4" spans="1:9" ht="15" thickBot="1" x14ac:dyDescent="0.2">
      <c r="A4" s="2" t="s">
        <v>9</v>
      </c>
      <c r="B4" s="1">
        <v>-1.7999999999999999E-2</v>
      </c>
      <c r="C4" s="7">
        <v>0</v>
      </c>
      <c r="D4" s="1" t="s">
        <v>10</v>
      </c>
      <c r="E4" s="1">
        <f t="shared" ref="E4:E5" si="0">B4+C4</f>
        <v>-1.7999999999999999E-2</v>
      </c>
      <c r="F4" s="1" t="s">
        <v>8</v>
      </c>
    </row>
    <row r="5" spans="1:9" ht="15" thickBot="1" x14ac:dyDescent="0.2">
      <c r="A5" s="2" t="s">
        <v>11</v>
      </c>
      <c r="B5" s="1">
        <v>3.7999999999999999E-2</v>
      </c>
      <c r="C5" s="7">
        <v>0.01</v>
      </c>
      <c r="D5" s="1" t="s">
        <v>12</v>
      </c>
      <c r="E5" s="1">
        <f t="shared" si="0"/>
        <v>4.8000000000000001E-2</v>
      </c>
      <c r="F5" s="1" t="s">
        <v>8</v>
      </c>
    </row>
    <row r="6" spans="1:9" ht="15" thickBot="1" x14ac:dyDescent="0.2">
      <c r="A6" s="2" t="s">
        <v>13</v>
      </c>
      <c r="B6" s="1">
        <v>1.6849460030000001</v>
      </c>
      <c r="C6" s="8">
        <v>21</v>
      </c>
      <c r="D6" s="1" t="s">
        <v>48</v>
      </c>
      <c r="E6" s="1">
        <f>B6*(1-C6*0.000001)</f>
        <v>1.6849106191339369</v>
      </c>
      <c r="F6" s="1" t="s">
        <v>51</v>
      </c>
    </row>
    <row r="7" spans="1:9" ht="15" thickBot="1" x14ac:dyDescent="0.2">
      <c r="A7" s="2" t="s">
        <v>14</v>
      </c>
      <c r="B7" s="1">
        <v>-1.6851808829999999</v>
      </c>
      <c r="C7" s="8">
        <v>2</v>
      </c>
      <c r="D7" s="1" t="s">
        <v>15</v>
      </c>
      <c r="E7" s="1">
        <f>B7*(1-C7*0.000001)</f>
        <v>-1.685177512638234</v>
      </c>
      <c r="F7" s="1" t="s">
        <v>51</v>
      </c>
    </row>
    <row r="8" spans="1:9" ht="15" thickBot="1" x14ac:dyDescent="0.2">
      <c r="A8" s="2" t="s">
        <v>16</v>
      </c>
      <c r="B8" s="1">
        <v>1.685168577</v>
      </c>
      <c r="C8" s="8">
        <v>0</v>
      </c>
      <c r="D8" s="1" t="s">
        <v>17</v>
      </c>
      <c r="E8" s="1">
        <f>B8*(1-C8*0.000001)</f>
        <v>1.685168577</v>
      </c>
      <c r="F8" s="1" t="s">
        <v>51</v>
      </c>
    </row>
    <row r="9" spans="1:9" ht="15" thickBot="1" x14ac:dyDescent="0.2">
      <c r="A9" s="2" t="s">
        <v>18</v>
      </c>
      <c r="B9" s="1">
        <v>14</v>
      </c>
      <c r="C9" s="7">
        <v>-2.0199999999999999E-2</v>
      </c>
      <c r="D9" s="1" t="s">
        <v>19</v>
      </c>
      <c r="E9" s="1">
        <f>B9-C9</f>
        <v>14.020200000000001</v>
      </c>
      <c r="F9" s="1" t="s">
        <v>20</v>
      </c>
    </row>
    <row r="10" spans="1:9" ht="15" thickBot="1" x14ac:dyDescent="0.2">
      <c r="A10" s="2" t="s">
        <v>21</v>
      </c>
      <c r="B10" s="1">
        <v>-0.161</v>
      </c>
      <c r="C10" s="7">
        <v>-8.5000000000000006E-2</v>
      </c>
      <c r="D10" s="1" t="s">
        <v>22</v>
      </c>
      <c r="E10" s="1">
        <f>B10+C10</f>
        <v>-0.246</v>
      </c>
      <c r="F10" s="1" t="s">
        <v>20</v>
      </c>
    </row>
    <row r="11" spans="1:9" ht="15" thickBot="1" x14ac:dyDescent="0.2">
      <c r="A11" s="2" t="s">
        <v>23</v>
      </c>
      <c r="B11" s="1">
        <v>0.1</v>
      </c>
      <c r="C11" s="7">
        <v>-0.1148</v>
      </c>
      <c r="D11" s="1" t="s">
        <v>24</v>
      </c>
      <c r="E11" s="1">
        <f>B11-C11</f>
        <v>0.21479999999999999</v>
      </c>
      <c r="F11" s="1" t="s">
        <v>20</v>
      </c>
    </row>
    <row r="12" spans="1:9" ht="15" thickBot="1" x14ac:dyDescent="0.2">
      <c r="A12" s="2" t="s">
        <v>25</v>
      </c>
      <c r="B12" s="1">
        <v>-8.5129999999999999</v>
      </c>
      <c r="C12" s="7">
        <v>0</v>
      </c>
      <c r="D12" s="1" t="s">
        <v>60</v>
      </c>
      <c r="E12" s="1">
        <f>B12+C12*9.79*1000/B15</f>
        <v>-8.5129999999999999</v>
      </c>
      <c r="F12" s="1" t="s">
        <v>52</v>
      </c>
    </row>
    <row r="13" spans="1:9" ht="15" thickBot="1" x14ac:dyDescent="0.2">
      <c r="A13" s="2" t="s">
        <v>27</v>
      </c>
      <c r="B13" s="1">
        <v>10.625999999999999</v>
      </c>
      <c r="C13" s="7">
        <v>1.14E-2</v>
      </c>
      <c r="D13" s="1" t="s">
        <v>28</v>
      </c>
      <c r="E13" s="1">
        <f>B13+C13*9.79*1000/B16</f>
        <v>10.444716037609574</v>
      </c>
      <c r="F13" s="1" t="s">
        <v>52</v>
      </c>
    </row>
    <row r="14" spans="1:9" ht="15" thickBot="1" x14ac:dyDescent="0.2">
      <c r="A14" s="2" t="s">
        <v>29</v>
      </c>
      <c r="B14" s="1">
        <v>-26.608699999999999</v>
      </c>
      <c r="C14" s="7">
        <v>-3.3500000000000002E-2</v>
      </c>
      <c r="D14" s="1" t="s">
        <v>30</v>
      </c>
      <c r="E14" s="1">
        <f>B14+C14*9.79*1000/B17</f>
        <v>-27.147780067699223</v>
      </c>
      <c r="F14" s="1" t="s">
        <v>52</v>
      </c>
    </row>
    <row r="15" spans="1:9" ht="15" thickBot="1" x14ac:dyDescent="0.2">
      <c r="A15" s="2" t="s">
        <v>31</v>
      </c>
      <c r="B15" s="1">
        <v>618.21013440000002</v>
      </c>
      <c r="C15" s="7">
        <v>-9.08</v>
      </c>
      <c r="D15" s="1" t="s">
        <v>32</v>
      </c>
      <c r="E15" s="1">
        <f>B15*(1-C15*0.000001)</f>
        <v>618.21574774802048</v>
      </c>
      <c r="F15" s="1" t="s">
        <v>54</v>
      </c>
    </row>
    <row r="16" spans="1:9" ht="15" thickBot="1" x14ac:dyDescent="0.2">
      <c r="A16" s="2" t="s">
        <v>33</v>
      </c>
      <c r="B16" s="1">
        <v>-615.64188320000005</v>
      </c>
      <c r="C16" s="7">
        <v>-15.5</v>
      </c>
      <c r="D16" s="1" t="s">
        <v>34</v>
      </c>
      <c r="E16" s="1">
        <f t="shared" ref="E16:E17" si="1">B16*(1-C16*0.000001)</f>
        <v>-615.6514256491896</v>
      </c>
      <c r="F16" s="1" t="s">
        <v>54</v>
      </c>
    </row>
    <row r="17" spans="1:6" ht="15" thickBot="1" x14ac:dyDescent="0.2">
      <c r="A17" s="2" t="s">
        <v>35</v>
      </c>
      <c r="B17" s="1">
        <v>608.37901390000002</v>
      </c>
      <c r="C17" s="7">
        <v>-34.9</v>
      </c>
      <c r="D17" s="1" t="s">
        <v>36</v>
      </c>
      <c r="E17" s="1">
        <f t="shared" si="1"/>
        <v>608.40024632758514</v>
      </c>
      <c r="F17" s="1" t="s">
        <v>54</v>
      </c>
    </row>
    <row r="18" spans="1:6" ht="15" thickBot="1" x14ac:dyDescent="0.2">
      <c r="A18" s="2" t="s">
        <v>37</v>
      </c>
      <c r="B18" s="1">
        <v>3.3835999999999999</v>
      </c>
      <c r="C18" s="8">
        <v>-3.1E-2</v>
      </c>
      <c r="D18" s="1" t="s">
        <v>38</v>
      </c>
      <c r="E18" s="1">
        <f>B18-C18</f>
        <v>3.4146000000000001</v>
      </c>
      <c r="F18" s="1" t="s">
        <v>20</v>
      </c>
    </row>
    <row r="19" spans="1:6" ht="15" thickBot="1" x14ac:dyDescent="0.2">
      <c r="A19" s="2" t="s">
        <v>39</v>
      </c>
      <c r="B19" s="1">
        <v>0.71089999999999998</v>
      </c>
      <c r="C19" s="8">
        <v>-8.7999999999999995E-2</v>
      </c>
      <c r="D19" s="1" t="s">
        <v>40</v>
      </c>
      <c r="E19" s="1">
        <f>B19+C19</f>
        <v>0.62290000000000001</v>
      </c>
      <c r="F19" s="1" t="s">
        <v>20</v>
      </c>
    </row>
    <row r="20" spans="1:6" ht="15" thickBot="1" x14ac:dyDescent="0.2">
      <c r="A20" s="2" t="s">
        <v>41</v>
      </c>
      <c r="B20" s="1">
        <v>-2.9575</v>
      </c>
      <c r="C20" s="8">
        <v>-3.1E-2</v>
      </c>
      <c r="D20" s="1" t="s">
        <v>42</v>
      </c>
      <c r="E20" s="1">
        <f>B20+C20</f>
        <v>-2.9885000000000002</v>
      </c>
      <c r="F20" s="1" t="s">
        <v>20</v>
      </c>
    </row>
    <row r="21" spans="1:6" ht="15" thickBot="1" x14ac:dyDescent="0.2">
      <c r="A21" s="2" t="s">
        <v>43</v>
      </c>
      <c r="B21" s="1">
        <v>7.8083</v>
      </c>
      <c r="C21" s="8">
        <v>-0.10489999999999999</v>
      </c>
      <c r="D21" s="1" t="s">
        <v>56</v>
      </c>
      <c r="E21" s="1">
        <f>B21-C21</f>
        <v>7.9131999999999998</v>
      </c>
      <c r="F21" s="1" t="s">
        <v>20</v>
      </c>
    </row>
    <row r="22" spans="1:6" ht="15" thickBot="1" x14ac:dyDescent="0.2">
      <c r="A22" s="2" t="s">
        <v>44</v>
      </c>
      <c r="B22" s="1">
        <v>-5.2664</v>
      </c>
      <c r="C22" s="8">
        <v>-0.1217</v>
      </c>
      <c r="D22" s="1" t="s">
        <v>45</v>
      </c>
      <c r="E22" s="1">
        <f>B22-C22</f>
        <v>-5.1447000000000003</v>
      </c>
      <c r="F22" s="1" t="s">
        <v>20</v>
      </c>
    </row>
    <row r="23" spans="1:6" ht="15" thickBot="1" x14ac:dyDescent="0.2">
      <c r="A23" s="2" t="s">
        <v>46</v>
      </c>
      <c r="B23" s="1">
        <v>-6.173</v>
      </c>
      <c r="C23" s="8">
        <v>-0.1386</v>
      </c>
      <c r="D23" s="1" t="s">
        <v>61</v>
      </c>
      <c r="E23" s="1">
        <f>B23+C23</f>
        <v>-6.3116000000000003</v>
      </c>
      <c r="F23" s="1" t="s">
        <v>20</v>
      </c>
    </row>
    <row r="24" spans="1:6" x14ac:dyDescent="0.15">
      <c r="A24" s="9"/>
      <c r="B24" s="9"/>
      <c r="C24" s="9"/>
      <c r="D24" s="9"/>
      <c r="E24" s="9"/>
      <c r="F24" s="9"/>
    </row>
    <row r="25" spans="1:6" x14ac:dyDescent="0.15">
      <c r="A25" s="9"/>
      <c r="B25" s="9"/>
      <c r="C25" s="10"/>
      <c r="D25" s="9" t="s">
        <v>49</v>
      </c>
      <c r="E25" s="9"/>
      <c r="F25" s="9"/>
    </row>
    <row r="26" spans="1:6" x14ac:dyDescent="0.15">
      <c r="A26" s="9"/>
      <c r="B26" s="9"/>
      <c r="C26" s="11"/>
      <c r="D26" s="9" t="s">
        <v>50</v>
      </c>
      <c r="E26" s="9"/>
      <c r="F26" s="9"/>
    </row>
  </sheetData>
  <mergeCells count="3">
    <mergeCell ref="A1:A2"/>
    <mergeCell ref="D1:D2"/>
    <mergeCell ref="F1:F2"/>
  </mergeCells>
  <phoneticPr fontId="3" type="noConversion"/>
  <pageMargins left="0.7" right="0.7" top="0.75" bottom="0.75" header="0.3" footer="0.3"/>
  <pageSetup paperSize="9" orientation="portrait" horizontalDpi="0" verticalDpi="0" r:id="rId1"/>
  <ignoredErrors>
    <ignoredError sqref="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20170421bd</vt:lpstr>
      <vt:lpstr>20170528bd_005号板</vt:lpstr>
      <vt:lpstr>20170528bd_003号板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2017-03-18T05:18:33Z</dcterms:created>
  <dcterms:modified xsi:type="dcterms:W3CDTF">2021-06-06T15:36:20Z</dcterms:modified>
</cp:coreProperties>
</file>