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Users/oskarpasko/Documents/GitHub/University/5semestr/matematyka-finansowa/laboratorium/"/>
    </mc:Choice>
  </mc:AlternateContent>
  <xr:revisionPtr revIDLastSave="0" documentId="13_ncr:1_{5DB69042-248F-4546-876F-A00E10A991C1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ogomez" sheetId="1" r:id="rId1"/>
    <sheet name="ogokob" sheetId="2" r:id="rId2"/>
    <sheet name="miamez" sheetId="3" r:id="rId3"/>
    <sheet name="miakob" sheetId="4" r:id="rId4"/>
    <sheet name="wiemez" sheetId="5" r:id="rId5"/>
    <sheet name="wiekob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1" i="1" l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39" i="1"/>
  <c r="J36" i="1"/>
  <c r="O85" i="2"/>
  <c r="O83" i="2"/>
  <c r="O81" i="2"/>
  <c r="O80" i="2"/>
  <c r="O79" i="2"/>
  <c r="O77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80" i="2"/>
  <c r="J82" i="2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81" i="2"/>
  <c r="J76" i="2"/>
  <c r="O21" i="1"/>
  <c r="O19" i="1"/>
  <c r="O17" i="1"/>
  <c r="O16" i="1"/>
  <c r="O15" i="1"/>
  <c r="M12" i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11" i="1"/>
  <c r="O12" i="1"/>
  <c r="O10" i="1"/>
  <c r="O9" i="1"/>
  <c r="O8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10" i="1"/>
  <c r="K3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10" i="1"/>
  <c r="J7" i="1"/>
  <c r="K13" i="2"/>
  <c r="O10" i="2"/>
  <c r="O9" i="2"/>
  <c r="O8" i="2"/>
  <c r="M15" i="2"/>
  <c r="M16" i="2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14" i="2"/>
  <c r="L9" i="2"/>
  <c r="L8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13" i="2"/>
  <c r="J10" i="2"/>
</calcChain>
</file>

<file path=xl/sharedStrings.xml><?xml version="1.0" encoding="utf-8"?>
<sst xmlns="http://schemas.openxmlformats.org/spreadsheetml/2006/main" count="158" uniqueCount="59">
  <si>
    <r>
      <t xml:space="preserve">Mężczyźni ogółem        </t>
    </r>
    <r>
      <rPr>
        <i/>
        <sz val="10"/>
        <rFont val="Arial"/>
        <family val="2"/>
        <charset val="238"/>
      </rPr>
      <t>Total males</t>
    </r>
  </si>
  <si>
    <r>
      <t>e</t>
    </r>
    <r>
      <rPr>
        <vertAlign val="subscript"/>
        <sz val="10"/>
        <rFont val="Arial"/>
        <family val="2"/>
        <charset val="238"/>
      </rPr>
      <t>x</t>
    </r>
  </si>
  <si>
    <r>
      <t>T</t>
    </r>
    <r>
      <rPr>
        <vertAlign val="subscript"/>
        <sz val="10"/>
        <rFont val="Arial"/>
        <family val="2"/>
        <charset val="238"/>
      </rPr>
      <t>x</t>
    </r>
  </si>
  <si>
    <r>
      <t>L</t>
    </r>
    <r>
      <rPr>
        <vertAlign val="subscript"/>
        <sz val="10"/>
        <rFont val="Arial"/>
        <family val="2"/>
        <charset val="238"/>
      </rPr>
      <t>x</t>
    </r>
  </si>
  <si>
    <r>
      <t>d</t>
    </r>
    <r>
      <rPr>
        <vertAlign val="subscript"/>
        <sz val="10"/>
        <rFont val="Arial"/>
        <family val="2"/>
        <charset val="238"/>
      </rPr>
      <t>x</t>
    </r>
  </si>
  <si>
    <r>
      <t>q</t>
    </r>
    <r>
      <rPr>
        <vertAlign val="subscript"/>
        <sz val="10"/>
        <rFont val="Arial"/>
        <family val="2"/>
        <charset val="238"/>
      </rPr>
      <t>x</t>
    </r>
  </si>
  <si>
    <r>
      <t>l</t>
    </r>
    <r>
      <rPr>
        <vertAlign val="subscript"/>
        <sz val="10"/>
        <rFont val="Arial"/>
        <family val="2"/>
        <charset val="238"/>
      </rPr>
      <t>x</t>
    </r>
  </si>
  <si>
    <t>x</t>
  </si>
  <si>
    <r>
      <t>skumulowana</t>
    </r>
    <r>
      <rPr>
        <sz val="10"/>
        <rFont val="Arial"/>
        <family val="2"/>
        <charset val="238"/>
      </rPr>
      <t xml:space="preserve"> </t>
    </r>
    <r>
      <rPr>
        <i/>
        <sz val="10"/>
        <rFont val="Arial"/>
        <family val="2"/>
        <charset val="238"/>
      </rPr>
      <t>cumulated</t>
    </r>
  </si>
  <si>
    <r>
      <t>Przeciętne dalsze trwanie życia</t>
    </r>
    <r>
      <rPr>
        <sz val="10"/>
        <rFont val="Arial"/>
        <family val="2"/>
        <charset val="238"/>
      </rPr>
      <t xml:space="preserve">       </t>
    </r>
    <r>
      <rPr>
        <sz val="9"/>
        <rFont val="Arial"/>
        <family val="2"/>
        <charset val="238"/>
      </rPr>
      <t xml:space="preserve"> </t>
    </r>
    <r>
      <rPr>
        <i/>
        <sz val="9"/>
        <rFont val="Arial"/>
        <family val="2"/>
        <charset val="238"/>
      </rPr>
      <t>Life expectancy</t>
    </r>
  </si>
  <si>
    <r>
      <t>Ludność stacjonarna</t>
    </r>
    <r>
      <rPr>
        <sz val="10"/>
        <rFont val="Arial"/>
        <family val="2"/>
        <charset val="238"/>
      </rPr>
      <t xml:space="preserve">  </t>
    </r>
    <r>
      <rPr>
        <i/>
        <sz val="10"/>
        <rFont val="Arial"/>
        <family val="2"/>
        <charset val="238"/>
      </rPr>
      <t>Stationary population</t>
    </r>
  </si>
  <si>
    <r>
      <t>Liczba zmarłych</t>
    </r>
    <r>
      <rPr>
        <sz val="10"/>
        <rFont val="Arial"/>
        <family val="2"/>
        <charset val="238"/>
      </rPr>
      <t xml:space="preserve"> </t>
    </r>
    <r>
      <rPr>
        <i/>
        <sz val="10"/>
        <rFont val="Arial"/>
        <family val="2"/>
        <charset val="238"/>
      </rPr>
      <t xml:space="preserve"> Number deceased</t>
    </r>
  </si>
  <si>
    <r>
      <t>Prawdopodobień-stwo zgonu</t>
    </r>
    <r>
      <rPr>
        <sz val="10"/>
        <rFont val="Arial"/>
        <family val="2"/>
        <charset val="238"/>
      </rPr>
      <t xml:space="preserve"> </t>
    </r>
    <r>
      <rPr>
        <i/>
        <sz val="10"/>
        <rFont val="Arial"/>
        <family val="2"/>
        <charset val="238"/>
      </rPr>
      <t xml:space="preserve"> Probability of dying</t>
    </r>
  </si>
  <si>
    <r>
      <t>Wiek</t>
    </r>
    <r>
      <rPr>
        <sz val="10"/>
        <rFont val="Arial"/>
        <family val="2"/>
        <charset val="238"/>
      </rPr>
      <t xml:space="preserve">   </t>
    </r>
    <r>
      <rPr>
        <i/>
        <sz val="10"/>
        <rFont val="Arial"/>
        <family val="2"/>
        <charset val="238"/>
      </rPr>
      <t>Age</t>
    </r>
  </si>
  <si>
    <r>
      <t xml:space="preserve">Kobiety ogółem         </t>
    </r>
    <r>
      <rPr>
        <i/>
        <sz val="10"/>
        <rFont val="Arial"/>
        <family val="2"/>
        <charset val="238"/>
      </rPr>
      <t>Total females</t>
    </r>
  </si>
  <si>
    <r>
      <t>skumulowana</t>
    </r>
    <r>
      <rPr>
        <sz val="10"/>
        <rFont val="Arial"/>
        <family val="2"/>
        <charset val="238"/>
      </rPr>
      <t xml:space="preserve"> </t>
    </r>
    <r>
      <rPr>
        <i/>
        <sz val="10"/>
        <rFont val="Arial"/>
        <family val="2"/>
        <charset val="238"/>
      </rPr>
      <t>cumulated</t>
    </r>
  </si>
  <si>
    <r>
      <t xml:space="preserve">w wieku x </t>
    </r>
    <r>
      <rPr>
        <sz val="10"/>
        <rFont val="Arial"/>
        <family val="2"/>
        <charset val="238"/>
      </rPr>
      <t xml:space="preserve">  </t>
    </r>
    <r>
      <rPr>
        <i/>
        <sz val="10"/>
        <rFont val="Arial"/>
        <family val="2"/>
        <charset val="238"/>
      </rPr>
      <t>at age x</t>
    </r>
  </si>
  <si>
    <r>
      <t>Przeciętne dalsze trwanie życia</t>
    </r>
    <r>
      <rPr>
        <sz val="10"/>
        <rFont val="Arial"/>
        <family val="2"/>
        <charset val="238"/>
      </rPr>
      <t xml:space="preserve">       </t>
    </r>
    <r>
      <rPr>
        <sz val="9"/>
        <rFont val="Arial"/>
        <family val="2"/>
        <charset val="238"/>
      </rPr>
      <t xml:space="preserve"> </t>
    </r>
    <r>
      <rPr>
        <i/>
        <sz val="9"/>
        <rFont val="Arial"/>
        <family val="2"/>
        <charset val="238"/>
      </rPr>
      <t>Life expectancy</t>
    </r>
  </si>
  <si>
    <r>
      <t>Ludność stacjonarna</t>
    </r>
    <r>
      <rPr>
        <sz val="10"/>
        <rFont val="Arial"/>
        <family val="2"/>
        <charset val="238"/>
      </rPr>
      <t xml:space="preserve">  </t>
    </r>
    <r>
      <rPr>
        <i/>
        <sz val="10"/>
        <rFont val="Arial"/>
        <family val="2"/>
        <charset val="238"/>
      </rPr>
      <t>Stationary population</t>
    </r>
  </si>
  <si>
    <r>
      <t>Wiek</t>
    </r>
    <r>
      <rPr>
        <sz val="10"/>
        <rFont val="Arial"/>
        <family val="2"/>
        <charset val="238"/>
      </rPr>
      <t xml:space="preserve">   </t>
    </r>
    <r>
      <rPr>
        <i/>
        <sz val="10"/>
        <rFont val="Arial"/>
        <family val="2"/>
        <charset val="238"/>
      </rPr>
      <t>Age</t>
    </r>
  </si>
  <si>
    <r>
      <t xml:space="preserve">Mężczyźni w miastach        </t>
    </r>
    <r>
      <rPr>
        <b/>
        <i/>
        <sz val="10"/>
        <rFont val="Arial"/>
        <family val="2"/>
        <charset val="238"/>
      </rPr>
      <t xml:space="preserve"> </t>
    </r>
    <r>
      <rPr>
        <i/>
        <sz val="10"/>
        <rFont val="Arial"/>
        <family val="2"/>
        <charset val="238"/>
      </rPr>
      <t xml:space="preserve">Males in urban areas </t>
    </r>
  </si>
  <si>
    <r>
      <t xml:space="preserve">Kobiety w miastach       </t>
    </r>
    <r>
      <rPr>
        <sz val="10"/>
        <rFont val="Arial"/>
        <family val="2"/>
        <charset val="238"/>
      </rPr>
      <t xml:space="preserve">  </t>
    </r>
    <r>
      <rPr>
        <i/>
        <sz val="10"/>
        <rFont val="Arial"/>
        <family val="2"/>
        <charset val="238"/>
      </rPr>
      <t>Females in urban areas</t>
    </r>
  </si>
  <si>
    <r>
      <t xml:space="preserve">Mężczyźni na wsi        </t>
    </r>
    <r>
      <rPr>
        <i/>
        <sz val="10"/>
        <rFont val="Arial"/>
        <family val="2"/>
        <charset val="238"/>
      </rPr>
      <t xml:space="preserve"> Males in rural areas </t>
    </r>
  </si>
  <si>
    <r>
      <t xml:space="preserve">Kobiety na wsi         </t>
    </r>
    <r>
      <rPr>
        <i/>
        <sz val="10"/>
        <rFont val="Arial"/>
        <family val="2"/>
        <charset val="238"/>
      </rPr>
      <t>Females in rural areas</t>
    </r>
  </si>
  <si>
    <r>
      <t xml:space="preserve">w wieku x </t>
    </r>
    <r>
      <rPr>
        <sz val="10"/>
        <color theme="1"/>
        <rFont val="Arial"/>
        <family val="2"/>
        <charset val="238"/>
      </rPr>
      <t xml:space="preserve">  </t>
    </r>
    <r>
      <rPr>
        <i/>
        <sz val="10"/>
        <color theme="1"/>
        <rFont val="Arial"/>
        <family val="2"/>
        <charset val="238"/>
      </rPr>
      <t>at age x</t>
    </r>
  </si>
  <si>
    <r>
      <t>L</t>
    </r>
    <r>
      <rPr>
        <vertAlign val="subscript"/>
        <sz val="10"/>
        <color theme="1"/>
        <rFont val="Arial"/>
        <family val="2"/>
        <charset val="238"/>
      </rPr>
      <t>x</t>
    </r>
  </si>
  <si>
    <r>
      <t>Liczba dożywających</t>
    </r>
    <r>
      <rPr>
        <sz val="10"/>
        <rFont val="Arial"/>
        <family val="2"/>
        <charset val="238"/>
      </rPr>
      <t xml:space="preserve">   </t>
    </r>
    <r>
      <rPr>
        <i/>
        <sz val="10"/>
        <rFont val="Arial"/>
        <family val="2"/>
        <charset val="238"/>
      </rPr>
      <t>Number of survivors</t>
    </r>
  </si>
  <si>
    <t>TABL. A.   TABLICA TRWANIA ŻYCIA 2021</t>
  </si>
  <si>
    <t>LIFE TABLE OF POLAND 2021</t>
  </si>
  <si>
    <t>Zadanie 2</t>
  </si>
  <si>
    <t xml:space="preserve">v = </t>
  </si>
  <si>
    <t>k</t>
  </si>
  <si>
    <t>v^k+1</t>
  </si>
  <si>
    <t>k_p_42</t>
  </si>
  <si>
    <t>q_42+k</t>
  </si>
  <si>
    <t>A_42=</t>
  </si>
  <si>
    <t>JSN=</t>
  </si>
  <si>
    <t>a"_k+1</t>
  </si>
  <si>
    <t xml:space="preserve">a"_42 = </t>
  </si>
  <si>
    <t>P_42=</t>
  </si>
  <si>
    <t xml:space="preserve">RSN = </t>
  </si>
  <si>
    <t>Zadanie 3</t>
  </si>
  <si>
    <t>q_k+1</t>
  </si>
  <si>
    <t>v=</t>
  </si>
  <si>
    <t>a)</t>
  </si>
  <si>
    <t>I sklad</t>
  </si>
  <si>
    <t>II sklad</t>
  </si>
  <si>
    <t>A_53:20=</t>
  </si>
  <si>
    <t>b)</t>
  </si>
  <si>
    <t>a"_53:20=</t>
  </si>
  <si>
    <t>P_x:n=</t>
  </si>
  <si>
    <t>k_p_x</t>
  </si>
  <si>
    <t>Zadanie 4</t>
  </si>
  <si>
    <t>a"_47=</t>
  </si>
  <si>
    <t>A_47:15=</t>
  </si>
  <si>
    <t xml:space="preserve">JSN = </t>
  </si>
  <si>
    <t>Zadanie 5</t>
  </si>
  <si>
    <t>S</t>
  </si>
  <si>
    <t>15_a"_47=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</si>
</sst>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* #,##0.00_)\ &quot;PLN&quot;_ ;_ * \(#,##0.00\)\ &quot;PLN&quot;_ ;_ * &quot;-&quot;??_)\ &quot;PLN&quot;_ ;_ @_ "/>
    <numFmt numFmtId="164" formatCode="0.00000"/>
    <numFmt numFmtId="168" formatCode="0.000000"/>
  </numFmts>
  <fonts count="18" x14ac:knownFonts="1">
    <font>
      <sz val="10"/>
      <name val="Arial"/>
      <charset val="238"/>
    </font>
    <font>
      <sz val="9"/>
      <name val="Arial"/>
      <family val="2"/>
      <charset val="238"/>
    </font>
    <font>
      <b/>
      <sz val="10"/>
      <name val="Arial"/>
      <family val="2"/>
      <charset val="238"/>
    </font>
    <font>
      <i/>
      <sz val="10"/>
      <name val="Arial"/>
      <family val="2"/>
      <charset val="238"/>
    </font>
    <font>
      <vertAlign val="subscript"/>
      <sz val="10"/>
      <name val="Arial"/>
      <family val="2"/>
      <charset val="238"/>
    </font>
    <font>
      <i/>
      <sz val="9"/>
      <name val="Arial"/>
      <family val="2"/>
      <charset val="238"/>
    </font>
    <font>
      <sz val="10"/>
      <name val="Arial"/>
      <family val="2"/>
      <charset val="238"/>
    </font>
    <font>
      <b/>
      <i/>
      <sz val="10"/>
      <name val="Arial"/>
      <family val="2"/>
      <charset val="238"/>
    </font>
    <font>
      <sz val="9"/>
      <color rgb="FF000000"/>
      <name val="Arial"/>
      <family val="2"/>
      <charset val="238"/>
    </font>
    <font>
      <b/>
      <sz val="10"/>
      <color rgb="FFFF0000"/>
      <name val="Arial"/>
      <family val="2"/>
      <charset val="238"/>
    </font>
    <font>
      <sz val="10"/>
      <color rgb="FFFF0000"/>
      <name val="Arial"/>
      <family val="2"/>
      <charset val="238"/>
    </font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i/>
      <sz val="10"/>
      <color theme="1"/>
      <name val="Arial"/>
      <family val="2"/>
      <charset val="238"/>
    </font>
    <font>
      <vertAlign val="subscript"/>
      <sz val="10"/>
      <color theme="1"/>
      <name val="Arial"/>
      <family val="2"/>
      <charset val="238"/>
    </font>
    <font>
      <sz val="10"/>
      <name val="Arial"/>
      <charset val="238"/>
    </font>
    <font>
      <sz val="10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9AA6"/>
        <bgColor indexed="64"/>
      </patternFill>
    </fill>
    <fill>
      <patternFill patternType="solid">
        <fgColor rgb="FF66C2C9"/>
        <bgColor indexed="64"/>
      </patternFill>
    </fill>
    <fill>
      <patternFill patternType="solid">
        <fgColor rgb="FFCCEAE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5" fillId="0" borderId="0" applyFont="0" applyFill="0" applyBorder="0" applyAlignment="0" applyProtection="0"/>
  </cellStyleXfs>
  <cellXfs count="78">
    <xf numFmtId="0" fontId="0" fillId="0" borderId="0" xfId="0"/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5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8" fillId="0" borderId="0" xfId="0" applyFont="1" applyAlignment="1">
      <alignment horizontal="right" vertical="center"/>
    </xf>
    <xf numFmtId="164" fontId="8" fillId="0" borderId="0" xfId="0" applyNumberFormat="1" applyFont="1" applyAlignment="1">
      <alignment horizontal="right" vertical="center"/>
    </xf>
    <xf numFmtId="2" fontId="8" fillId="0" borderId="0" xfId="0" applyNumberFormat="1" applyFont="1" applyAlignment="1">
      <alignment horizontal="right" vertical="center"/>
    </xf>
    <xf numFmtId="0" fontId="9" fillId="0" borderId="0" xfId="0" applyFont="1"/>
    <xf numFmtId="0" fontId="10" fillId="0" borderId="0" xfId="0" applyFont="1"/>
    <xf numFmtId="1" fontId="8" fillId="0" borderId="0" xfId="0" applyNumberFormat="1" applyFont="1" applyAlignment="1">
      <alignment horizontal="right" vertical="center"/>
    </xf>
    <xf numFmtId="0" fontId="1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11" fillId="3" borderId="3" xfId="0" applyFont="1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1" fillId="2" borderId="0" xfId="0" applyFont="1" applyFill="1"/>
    <xf numFmtId="0" fontId="0" fillId="2" borderId="0" xfId="0" applyFill="1" applyAlignment="1">
      <alignment horizontal="center" wrapText="1"/>
    </xf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5" borderId="0" xfId="0" applyFill="1"/>
    <xf numFmtId="0" fontId="0" fillId="6" borderId="0" xfId="0" applyFill="1"/>
    <xf numFmtId="0" fontId="8" fillId="6" borderId="0" xfId="0" applyFont="1" applyFill="1" applyAlignment="1">
      <alignment horizontal="right" vertical="center"/>
    </xf>
    <xf numFmtId="0" fontId="8" fillId="5" borderId="0" xfId="0" applyFont="1" applyFill="1" applyAlignment="1">
      <alignment horizontal="right" vertical="center"/>
    </xf>
    <xf numFmtId="0" fontId="2" fillId="4" borderId="1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vertical="center" wrapText="1"/>
    </xf>
    <xf numFmtId="0" fontId="0" fillId="2" borderId="6" xfId="0" applyFill="1" applyBorder="1"/>
    <xf numFmtId="0" fontId="2" fillId="2" borderId="3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wrapText="1"/>
    </xf>
    <xf numFmtId="0" fontId="0" fillId="2" borderId="3" xfId="0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wrapText="1"/>
    </xf>
    <xf numFmtId="1" fontId="16" fillId="0" borderId="0" xfId="0" applyNumberFormat="1" applyFont="1"/>
    <xf numFmtId="168" fontId="0" fillId="0" borderId="0" xfId="0" applyNumberFormat="1"/>
    <xf numFmtId="44" fontId="0" fillId="0" borderId="0" xfId="1" applyFont="1"/>
    <xf numFmtId="1" fontId="16" fillId="0" borderId="9" xfId="0" applyNumberFormat="1" applyFont="1" applyBorder="1"/>
    <xf numFmtId="1" fontId="0" fillId="0" borderId="10" xfId="0" applyNumberFormat="1" applyBorder="1"/>
    <xf numFmtId="2" fontId="16" fillId="0" borderId="10" xfId="0" applyNumberFormat="1" applyFont="1" applyBorder="1"/>
    <xf numFmtId="168" fontId="0" fillId="0" borderId="10" xfId="0" applyNumberFormat="1" applyBorder="1"/>
    <xf numFmtId="0" fontId="0" fillId="0" borderId="10" xfId="0" applyBorder="1"/>
    <xf numFmtId="0" fontId="16" fillId="0" borderId="10" xfId="0" applyFont="1" applyBorder="1"/>
    <xf numFmtId="168" fontId="0" fillId="0" borderId="11" xfId="0" applyNumberFormat="1" applyBorder="1"/>
    <xf numFmtId="1" fontId="0" fillId="0" borderId="12" xfId="0" applyNumberFormat="1" applyBorder="1"/>
    <xf numFmtId="1" fontId="0" fillId="0" borderId="0" xfId="0" applyNumberFormat="1" applyBorder="1"/>
    <xf numFmtId="2" fontId="16" fillId="0" borderId="0" xfId="0" applyNumberFormat="1" applyFont="1" applyBorder="1"/>
    <xf numFmtId="0" fontId="0" fillId="0" borderId="0" xfId="0" applyBorder="1"/>
    <xf numFmtId="0" fontId="16" fillId="0" borderId="0" xfId="0" applyFont="1" applyBorder="1"/>
    <xf numFmtId="168" fontId="0" fillId="0" borderId="13" xfId="0" applyNumberFormat="1" applyBorder="1"/>
    <xf numFmtId="1" fontId="16" fillId="0" borderId="12" xfId="0" applyNumberFormat="1" applyFont="1" applyBorder="1"/>
    <xf numFmtId="168" fontId="0" fillId="0" borderId="0" xfId="0" applyNumberFormat="1" applyBorder="1"/>
    <xf numFmtId="2" fontId="0" fillId="0" borderId="0" xfId="0" applyNumberFormat="1" applyBorder="1"/>
    <xf numFmtId="0" fontId="0" fillId="0" borderId="13" xfId="0" applyBorder="1"/>
    <xf numFmtId="1" fontId="16" fillId="0" borderId="0" xfId="0" applyNumberFormat="1" applyFont="1" applyBorder="1"/>
    <xf numFmtId="1" fontId="0" fillId="0" borderId="14" xfId="0" applyNumberFormat="1" applyBorder="1"/>
    <xf numFmtId="168" fontId="0" fillId="0" borderId="15" xfId="0" applyNumberFormat="1" applyBorder="1"/>
    <xf numFmtId="0" fontId="0" fillId="0" borderId="15" xfId="0" applyBorder="1"/>
    <xf numFmtId="0" fontId="0" fillId="0" borderId="16" xfId="0" applyBorder="1"/>
    <xf numFmtId="0" fontId="16" fillId="0" borderId="9" xfId="0" applyFont="1" applyBorder="1"/>
    <xf numFmtId="0" fontId="0" fillId="0" borderId="11" xfId="0" applyBorder="1"/>
    <xf numFmtId="0" fontId="16" fillId="0" borderId="12" xfId="0" applyFont="1" applyBorder="1"/>
    <xf numFmtId="1" fontId="0" fillId="0" borderId="15" xfId="0" applyNumberFormat="1" applyBorder="1"/>
    <xf numFmtId="2" fontId="0" fillId="0" borderId="10" xfId="0" applyNumberFormat="1" applyBorder="1"/>
    <xf numFmtId="168" fontId="16" fillId="0" borderId="0" xfId="0" applyNumberFormat="1" applyFont="1" applyBorder="1"/>
    <xf numFmtId="0" fontId="16" fillId="0" borderId="13" xfId="0" applyFont="1" applyBorder="1"/>
    <xf numFmtId="164" fontId="0" fillId="0" borderId="0" xfId="0" applyNumberFormat="1" applyBorder="1"/>
    <xf numFmtId="168" fontId="16" fillId="0" borderId="15" xfId="0" applyNumberFormat="1" applyFont="1" applyBorder="1"/>
    <xf numFmtId="164" fontId="0" fillId="0" borderId="10" xfId="0" applyNumberFormat="1" applyBorder="1"/>
    <xf numFmtId="164" fontId="16" fillId="0" borderId="0" xfId="0" applyNumberFormat="1" applyFont="1" applyBorder="1"/>
    <xf numFmtId="164" fontId="0" fillId="0" borderId="15" xfId="0" applyNumberFormat="1" applyBorder="1"/>
    <xf numFmtId="44" fontId="0" fillId="7" borderId="13" xfId="1" applyFont="1" applyFill="1" applyBorder="1"/>
    <xf numFmtId="44" fontId="0" fillId="7" borderId="0" xfId="1" applyFont="1" applyFill="1" applyBorder="1"/>
    <xf numFmtId="44" fontId="0" fillId="7" borderId="15" xfId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009AA6"/>
      <color rgb="FFCCEAED"/>
      <color rgb="FF33AEB7"/>
      <color rgb="FF66C2C9"/>
      <color rgb="FFF1955D"/>
      <color rgb="FFEF8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8"/>
  <sheetViews>
    <sheetView showGridLines="0" tabSelected="1" topLeftCell="E33" zoomScale="140" zoomScaleNormal="140" workbookViewId="0">
      <selection activeCell="I7" sqref="I7"/>
    </sheetView>
  </sheetViews>
  <sheetFormatPr baseColWidth="10" defaultColWidth="8.83203125" defaultRowHeight="13" x14ac:dyDescent="0.15"/>
  <cols>
    <col min="2" max="2" width="18.83203125" customWidth="1"/>
    <col min="3" max="3" width="18" customWidth="1"/>
    <col min="5" max="5" width="10.5" style="11" customWidth="1"/>
    <col min="6" max="6" width="13.33203125" customWidth="1"/>
    <col min="7" max="7" width="12" customWidth="1"/>
    <col min="11" max="11" width="14.5" bestFit="1" customWidth="1"/>
    <col min="15" max="15" width="14.5" bestFit="1" customWidth="1"/>
  </cols>
  <sheetData>
    <row r="1" spans="1:15" s="4" customFormat="1" ht="14.25" customHeight="1" x14ac:dyDescent="0.15">
      <c r="A1" s="4" t="s">
        <v>27</v>
      </c>
      <c r="E1" s="10"/>
      <c r="F1" s="6"/>
      <c r="G1" s="5"/>
    </row>
    <row r="2" spans="1:15" ht="12.75" customHeight="1" x14ac:dyDescent="0.15">
      <c r="B2" s="3" t="s">
        <v>28</v>
      </c>
      <c r="C2" s="3"/>
      <c r="D2" s="3"/>
      <c r="F2" s="2"/>
      <c r="G2" s="1"/>
    </row>
    <row r="3" spans="1:15" ht="4.5" customHeight="1" x14ac:dyDescent="0.15"/>
    <row r="4" spans="1:15" ht="35.25" customHeight="1" x14ac:dyDescent="0.15">
      <c r="A4" s="29" t="s">
        <v>13</v>
      </c>
      <c r="B4" s="31" t="s">
        <v>12</v>
      </c>
      <c r="C4" s="36" t="s">
        <v>26</v>
      </c>
      <c r="D4" s="31" t="s">
        <v>11</v>
      </c>
      <c r="E4" s="31" t="s">
        <v>10</v>
      </c>
      <c r="F4" s="33"/>
      <c r="G4" s="34" t="s">
        <v>9</v>
      </c>
    </row>
    <row r="5" spans="1:15" ht="42.75" customHeight="1" thickBot="1" x14ac:dyDescent="0.2">
      <c r="A5" s="30"/>
      <c r="B5" s="32"/>
      <c r="C5" s="37"/>
      <c r="D5" s="32"/>
      <c r="E5" s="13" t="s">
        <v>24</v>
      </c>
      <c r="F5" s="14" t="s">
        <v>8</v>
      </c>
      <c r="G5" s="35"/>
    </row>
    <row r="6" spans="1:15" ht="16" x14ac:dyDescent="0.2">
      <c r="A6" s="15" t="s">
        <v>7</v>
      </c>
      <c r="B6" s="16" t="s">
        <v>5</v>
      </c>
      <c r="C6" s="15" t="s">
        <v>6</v>
      </c>
      <c r="D6" s="16" t="s">
        <v>4</v>
      </c>
      <c r="E6" s="17" t="s">
        <v>25</v>
      </c>
      <c r="F6" s="16" t="s">
        <v>2</v>
      </c>
      <c r="G6" s="18" t="s">
        <v>1</v>
      </c>
      <c r="I6" s="63" t="s">
        <v>41</v>
      </c>
      <c r="J6" s="45"/>
      <c r="K6" s="45"/>
      <c r="L6" s="45"/>
      <c r="M6" s="45"/>
      <c r="N6" s="45"/>
      <c r="O6" s="64"/>
    </row>
    <row r="7" spans="1:15" ht="15" customHeight="1" x14ac:dyDescent="0.15">
      <c r="A7" s="19"/>
      <c r="B7" s="28" t="s">
        <v>0</v>
      </c>
      <c r="C7" s="28"/>
      <c r="D7" s="28"/>
      <c r="E7" s="28"/>
      <c r="F7" s="28"/>
      <c r="G7" s="28"/>
      <c r="I7" s="65" t="s">
        <v>43</v>
      </c>
      <c r="J7" s="51">
        <f>1/1.1</f>
        <v>0.90909090909090906</v>
      </c>
      <c r="K7" s="51"/>
      <c r="L7" s="51"/>
      <c r="M7" s="51"/>
      <c r="N7" s="52" t="s">
        <v>44</v>
      </c>
      <c r="O7" s="57"/>
    </row>
    <row r="8" spans="1:15" ht="15" customHeight="1" x14ac:dyDescent="0.15">
      <c r="A8" s="19">
        <v>0</v>
      </c>
      <c r="B8" s="22">
        <v>4.1700000000000001E-3</v>
      </c>
      <c r="C8" s="25">
        <v>100000</v>
      </c>
      <c r="D8" s="24">
        <v>418</v>
      </c>
      <c r="E8" s="21">
        <v>99624</v>
      </c>
      <c r="F8" s="21">
        <v>7175147</v>
      </c>
      <c r="G8" s="23">
        <v>71.75</v>
      </c>
      <c r="H8" s="22"/>
      <c r="I8" s="48"/>
      <c r="J8" s="49"/>
      <c r="K8" s="56"/>
      <c r="L8" s="51"/>
      <c r="M8" s="51"/>
      <c r="N8" s="52" t="s">
        <v>45</v>
      </c>
      <c r="O8" s="57">
        <f>SUMPRODUCT(J10:J29,K10:K29,L10:L29)</f>
        <v>0.14393815178344402</v>
      </c>
    </row>
    <row r="9" spans="1:15" ht="12.75" customHeight="1" x14ac:dyDescent="0.15">
      <c r="A9" s="19">
        <v>1</v>
      </c>
      <c r="B9" s="22">
        <v>3.2000000000000003E-4</v>
      </c>
      <c r="C9" s="25">
        <v>99582</v>
      </c>
      <c r="D9" s="24">
        <v>31</v>
      </c>
      <c r="E9" s="21">
        <v>99567</v>
      </c>
      <c r="F9" s="21">
        <v>7075523</v>
      </c>
      <c r="G9" s="23">
        <v>71.05</v>
      </c>
      <c r="H9" s="22"/>
      <c r="I9" s="54" t="s">
        <v>31</v>
      </c>
      <c r="J9" s="58" t="s">
        <v>32</v>
      </c>
      <c r="K9" s="50" t="s">
        <v>51</v>
      </c>
      <c r="L9" s="52" t="s">
        <v>42</v>
      </c>
      <c r="M9" s="52" t="s">
        <v>37</v>
      </c>
      <c r="N9" s="52" t="s">
        <v>46</v>
      </c>
      <c r="O9" s="57">
        <f>K30*J29</f>
        <v>8.7948946089680999E-2</v>
      </c>
    </row>
    <row r="10" spans="1:15" ht="12.75" customHeight="1" x14ac:dyDescent="0.15">
      <c r="A10" s="19">
        <v>2</v>
      </c>
      <c r="B10" s="22">
        <v>2.3000000000000001E-4</v>
      </c>
      <c r="C10" s="25">
        <v>99551</v>
      </c>
      <c r="D10" s="24">
        <v>23</v>
      </c>
      <c r="E10" s="21">
        <v>99540</v>
      </c>
      <c r="F10" s="21">
        <v>6975957</v>
      </c>
      <c r="G10" s="23">
        <v>70.069999999999993</v>
      </c>
      <c r="H10" s="22"/>
      <c r="I10" s="48">
        <v>0</v>
      </c>
      <c r="J10" s="55">
        <f>$J$7^(I10+1)</f>
        <v>0.90909090909090906</v>
      </c>
      <c r="K10" s="55">
        <f>C61/$C$61</f>
        <v>1</v>
      </c>
      <c r="L10" s="55">
        <f>B61</f>
        <v>9.9000000000000008E-3</v>
      </c>
      <c r="M10" s="51">
        <v>1</v>
      </c>
      <c r="N10" s="52" t="s">
        <v>47</v>
      </c>
      <c r="O10" s="57">
        <f>SUM(O8:O9)</f>
        <v>0.231887097873125</v>
      </c>
    </row>
    <row r="11" spans="1:15" ht="12.75" customHeight="1" x14ac:dyDescent="0.15">
      <c r="A11" s="19">
        <v>3</v>
      </c>
      <c r="B11" s="22">
        <v>1.8000000000000001E-4</v>
      </c>
      <c r="C11" s="25">
        <v>99528</v>
      </c>
      <c r="D11" s="24">
        <v>19</v>
      </c>
      <c r="E11" s="21">
        <v>99519</v>
      </c>
      <c r="F11" s="21">
        <v>6876417</v>
      </c>
      <c r="G11" s="23">
        <v>69.09</v>
      </c>
      <c r="H11" s="22"/>
      <c r="I11" s="48">
        <v>1</v>
      </c>
      <c r="J11" s="55">
        <f t="shared" ref="J11:J29" si="0">$J$7^(I11+1)</f>
        <v>0.82644628099173545</v>
      </c>
      <c r="K11" s="55">
        <f t="shared" ref="K11:K29" si="1">C62/$C$61</f>
        <v>0.99010652790495124</v>
      </c>
      <c r="L11" s="55">
        <f t="shared" ref="L11:L29" si="2">B62</f>
        <v>1.0840000000000001E-2</v>
      </c>
      <c r="M11" s="55">
        <f>M10+$J$7^I11</f>
        <v>1.9090909090909092</v>
      </c>
      <c r="N11" s="51"/>
      <c r="O11" s="57"/>
    </row>
    <row r="12" spans="1:15" ht="12.75" customHeight="1" x14ac:dyDescent="0.15">
      <c r="A12" s="19">
        <v>4</v>
      </c>
      <c r="B12" s="22">
        <v>1.4999999999999999E-4</v>
      </c>
      <c r="C12" s="25">
        <v>99509</v>
      </c>
      <c r="D12" s="24">
        <v>14</v>
      </c>
      <c r="E12" s="21">
        <v>99502</v>
      </c>
      <c r="F12" s="21">
        <v>6776899</v>
      </c>
      <c r="G12" s="23">
        <v>68.099999999999994</v>
      </c>
      <c r="H12" s="22"/>
      <c r="I12" s="48">
        <v>2</v>
      </c>
      <c r="J12" s="55">
        <f t="shared" si="0"/>
        <v>0.75131480090157765</v>
      </c>
      <c r="K12" s="55">
        <f t="shared" si="1"/>
        <v>0.97937557228041183</v>
      </c>
      <c r="L12" s="55">
        <f t="shared" si="2"/>
        <v>1.1849999999999999E-2</v>
      </c>
      <c r="M12" s="55">
        <f t="shared" ref="M12:M30" si="3">M11+$J$7^I12</f>
        <v>2.7355371900826446</v>
      </c>
      <c r="N12" s="52" t="s">
        <v>36</v>
      </c>
      <c r="O12" s="75">
        <f>O10*150000</f>
        <v>34783.064680968753</v>
      </c>
    </row>
    <row r="13" spans="1:15" ht="12.75" customHeight="1" x14ac:dyDescent="0.15">
      <c r="A13" s="19">
        <v>5</v>
      </c>
      <c r="B13" s="22">
        <v>1.2E-4</v>
      </c>
      <c r="C13" s="25">
        <v>99495</v>
      </c>
      <c r="D13" s="24">
        <v>12</v>
      </c>
      <c r="E13" s="21">
        <v>99489</v>
      </c>
      <c r="F13" s="21">
        <v>6677397</v>
      </c>
      <c r="G13" s="23">
        <v>67.11</v>
      </c>
      <c r="H13" s="22"/>
      <c r="I13" s="48">
        <v>3</v>
      </c>
      <c r="J13" s="55">
        <f t="shared" si="0"/>
        <v>0.68301345536507052</v>
      </c>
      <c r="K13" s="55">
        <f t="shared" si="1"/>
        <v>0.96776246733814231</v>
      </c>
      <c r="L13" s="55">
        <f t="shared" si="2"/>
        <v>1.2959999999999999E-2</v>
      </c>
      <c r="M13" s="55">
        <f t="shared" si="3"/>
        <v>3.4868519909842224</v>
      </c>
      <c r="N13" s="51"/>
      <c r="O13" s="57"/>
    </row>
    <row r="14" spans="1:15" ht="12.75" customHeight="1" x14ac:dyDescent="0.15">
      <c r="A14" s="19">
        <v>6</v>
      </c>
      <c r="B14" s="22">
        <v>1E-4</v>
      </c>
      <c r="C14" s="25">
        <v>99483</v>
      </c>
      <c r="D14" s="24">
        <v>11</v>
      </c>
      <c r="E14" s="21">
        <v>99478</v>
      </c>
      <c r="F14" s="21">
        <v>6577908</v>
      </c>
      <c r="G14" s="23">
        <v>66.12</v>
      </c>
      <c r="H14" s="22"/>
      <c r="I14" s="48">
        <v>4</v>
      </c>
      <c r="J14" s="55">
        <f t="shared" si="0"/>
        <v>0.62092132305915504</v>
      </c>
      <c r="K14" s="55">
        <f t="shared" si="1"/>
        <v>0.9552113808428434</v>
      </c>
      <c r="L14" s="55">
        <f t="shared" si="2"/>
        <v>1.418E-2</v>
      </c>
      <c r="M14" s="55">
        <f t="shared" si="3"/>
        <v>4.1698654463492932</v>
      </c>
      <c r="N14" s="52" t="s">
        <v>48</v>
      </c>
      <c r="O14" s="57"/>
    </row>
    <row r="15" spans="1:15" ht="12.75" customHeight="1" x14ac:dyDescent="0.15">
      <c r="A15" s="19">
        <v>7</v>
      </c>
      <c r="B15" s="22">
        <v>9.0000000000000006E-5</v>
      </c>
      <c r="C15" s="25">
        <v>99472</v>
      </c>
      <c r="D15" s="24">
        <v>9</v>
      </c>
      <c r="E15" s="21">
        <v>99468</v>
      </c>
      <c r="F15" s="21">
        <v>6478430</v>
      </c>
      <c r="G15" s="23">
        <v>65.13</v>
      </c>
      <c r="H15" s="22"/>
      <c r="I15" s="48">
        <v>5</v>
      </c>
      <c r="J15" s="55">
        <f t="shared" si="0"/>
        <v>0.56447393005377722</v>
      </c>
      <c r="K15" s="55">
        <f t="shared" si="1"/>
        <v>0.94166648055921565</v>
      </c>
      <c r="L15" s="55">
        <f t="shared" si="2"/>
        <v>1.5520000000000001E-2</v>
      </c>
      <c r="M15" s="55">
        <f t="shared" si="3"/>
        <v>4.7907867694084487</v>
      </c>
      <c r="N15" s="52" t="s">
        <v>45</v>
      </c>
      <c r="O15" s="53">
        <f>SUMPRODUCT(K10:K29,L10:L29,M10:M29:M29)</f>
        <v>2.9081600295580317</v>
      </c>
    </row>
    <row r="16" spans="1:15" ht="12.75" customHeight="1" x14ac:dyDescent="0.15">
      <c r="A16" s="19">
        <v>8</v>
      </c>
      <c r="B16" s="22">
        <v>9.0000000000000006E-5</v>
      </c>
      <c r="C16" s="25">
        <v>99463</v>
      </c>
      <c r="D16" s="24">
        <v>9</v>
      </c>
      <c r="E16" s="21">
        <v>99459</v>
      </c>
      <c r="F16" s="21">
        <v>6378963</v>
      </c>
      <c r="G16" s="23">
        <v>64.13</v>
      </c>
      <c r="H16" s="22"/>
      <c r="I16" s="48">
        <v>6</v>
      </c>
      <c r="J16" s="55">
        <f t="shared" si="0"/>
        <v>0.51315811823070656</v>
      </c>
      <c r="K16" s="55">
        <f t="shared" si="1"/>
        <v>0.92704960135783998</v>
      </c>
      <c r="L16" s="55">
        <f t="shared" si="2"/>
        <v>1.702E-2</v>
      </c>
      <c r="M16" s="55">
        <f t="shared" si="3"/>
        <v>5.3552606994622263</v>
      </c>
      <c r="N16" s="52" t="s">
        <v>46</v>
      </c>
      <c r="O16" s="53">
        <f>M29*K30</f>
        <v>5.5410034269907715</v>
      </c>
    </row>
    <row r="17" spans="1:15" ht="12.75" customHeight="1" x14ac:dyDescent="0.15">
      <c r="A17" s="19">
        <v>9</v>
      </c>
      <c r="B17" s="22">
        <v>9.0000000000000006E-5</v>
      </c>
      <c r="C17" s="25">
        <v>99454</v>
      </c>
      <c r="D17" s="24">
        <v>8</v>
      </c>
      <c r="E17" s="21">
        <v>99450</v>
      </c>
      <c r="F17" s="21">
        <v>6279504</v>
      </c>
      <c r="G17" s="23">
        <v>63.14</v>
      </c>
      <c r="H17" s="22"/>
      <c r="I17" s="48">
        <v>7</v>
      </c>
      <c r="J17" s="55">
        <f t="shared" si="0"/>
        <v>0.4665073802097332</v>
      </c>
      <c r="K17" s="55">
        <f t="shared" si="1"/>
        <v>0.91127141166223735</v>
      </c>
      <c r="L17" s="55">
        <f t="shared" si="2"/>
        <v>1.8679999999999999E-2</v>
      </c>
      <c r="M17" s="55">
        <f t="shared" si="3"/>
        <v>5.8684188176929331</v>
      </c>
      <c r="N17" s="52" t="s">
        <v>49</v>
      </c>
      <c r="O17" s="53">
        <f>SUM(O15:O16)</f>
        <v>8.4491634565488027</v>
      </c>
    </row>
    <row r="18" spans="1:15" ht="12.75" customHeight="1" x14ac:dyDescent="0.15">
      <c r="A18" s="19">
        <v>10</v>
      </c>
      <c r="B18" s="22">
        <v>9.0000000000000006E-5</v>
      </c>
      <c r="C18" s="25">
        <v>99446</v>
      </c>
      <c r="D18" s="24">
        <v>9</v>
      </c>
      <c r="E18" s="21">
        <v>99442</v>
      </c>
      <c r="F18" s="21">
        <v>6180054</v>
      </c>
      <c r="G18" s="23">
        <v>62.14</v>
      </c>
      <c r="H18" s="22"/>
      <c r="I18" s="48">
        <v>8</v>
      </c>
      <c r="J18" s="55">
        <f t="shared" si="0"/>
        <v>0.42409761837248472</v>
      </c>
      <c r="K18" s="55">
        <f t="shared" si="1"/>
        <v>0.8942425798959287</v>
      </c>
      <c r="L18" s="55">
        <f t="shared" si="2"/>
        <v>2.0500000000000001E-2</v>
      </c>
      <c r="M18" s="55">
        <f t="shared" si="3"/>
        <v>6.3349261979026661</v>
      </c>
      <c r="N18" s="51"/>
      <c r="O18" s="57"/>
    </row>
    <row r="19" spans="1:15" ht="12.75" customHeight="1" x14ac:dyDescent="0.15">
      <c r="A19" s="19">
        <v>11</v>
      </c>
      <c r="B19" s="22">
        <v>1E-4</v>
      </c>
      <c r="C19" s="25">
        <v>99437</v>
      </c>
      <c r="D19" s="24">
        <v>10</v>
      </c>
      <c r="E19" s="21">
        <v>99432</v>
      </c>
      <c r="F19" s="21">
        <v>6080613</v>
      </c>
      <c r="G19" s="23">
        <v>61.15</v>
      </c>
      <c r="H19" s="22"/>
      <c r="I19" s="48">
        <v>9</v>
      </c>
      <c r="J19" s="55">
        <f t="shared" si="0"/>
        <v>0.38554328942953153</v>
      </c>
      <c r="K19" s="55">
        <f t="shared" si="1"/>
        <v>0.87591844027067467</v>
      </c>
      <c r="L19" s="55">
        <f t="shared" si="2"/>
        <v>2.248E-2</v>
      </c>
      <c r="M19" s="55">
        <f t="shared" si="3"/>
        <v>6.7590238162751506</v>
      </c>
      <c r="N19" s="52" t="s">
        <v>50</v>
      </c>
      <c r="O19" s="57">
        <f>O10/O17</f>
        <v>2.7444977134794719E-2</v>
      </c>
    </row>
    <row r="20" spans="1:15" ht="12.75" customHeight="1" x14ac:dyDescent="0.15">
      <c r="A20" s="19">
        <v>12</v>
      </c>
      <c r="B20" s="22">
        <v>1.2E-4</v>
      </c>
      <c r="C20" s="25">
        <v>99427</v>
      </c>
      <c r="D20" s="24">
        <v>12</v>
      </c>
      <c r="E20" s="21">
        <v>99421</v>
      </c>
      <c r="F20" s="21">
        <v>5981181</v>
      </c>
      <c r="G20" s="23">
        <v>60.16</v>
      </c>
      <c r="H20" s="22"/>
      <c r="I20" s="48">
        <v>10</v>
      </c>
      <c r="J20" s="55">
        <f t="shared" si="0"/>
        <v>0.35049389948139231</v>
      </c>
      <c r="K20" s="55">
        <f t="shared" si="1"/>
        <v>0.85623199410411599</v>
      </c>
      <c r="L20" s="55">
        <f t="shared" si="2"/>
        <v>2.4649999999999998E-2</v>
      </c>
      <c r="M20" s="55">
        <f t="shared" si="3"/>
        <v>7.1445671057046818</v>
      </c>
      <c r="N20" s="51"/>
      <c r="O20" s="57"/>
    </row>
    <row r="21" spans="1:15" ht="12.75" customHeight="1" x14ac:dyDescent="0.15">
      <c r="A21" s="19">
        <v>13</v>
      </c>
      <c r="B21" s="22">
        <v>1.4999999999999999E-4</v>
      </c>
      <c r="C21" s="25">
        <v>99415</v>
      </c>
      <c r="D21" s="24">
        <v>14</v>
      </c>
      <c r="E21" s="21">
        <v>99408</v>
      </c>
      <c r="F21" s="21">
        <v>5881760</v>
      </c>
      <c r="G21" s="23">
        <v>59.16</v>
      </c>
      <c r="H21" s="22"/>
      <c r="I21" s="48">
        <v>11</v>
      </c>
      <c r="J21" s="55">
        <f t="shared" si="0"/>
        <v>0.31863081771035662</v>
      </c>
      <c r="K21" s="55">
        <f t="shared" si="1"/>
        <v>0.83511624271389329</v>
      </c>
      <c r="L21" s="55">
        <f t="shared" si="2"/>
        <v>2.6980000000000001E-2</v>
      </c>
      <c r="M21" s="55">
        <f t="shared" si="3"/>
        <v>7.4950610051860744</v>
      </c>
      <c r="N21" s="52" t="s">
        <v>40</v>
      </c>
      <c r="O21" s="75">
        <f>O19*150000</f>
        <v>4116.7465702192076</v>
      </c>
    </row>
    <row r="22" spans="1:15" ht="12.75" customHeight="1" x14ac:dyDescent="0.15">
      <c r="A22" s="19">
        <v>14</v>
      </c>
      <c r="B22" s="22">
        <v>1.9000000000000001E-4</v>
      </c>
      <c r="C22" s="25">
        <v>99401</v>
      </c>
      <c r="D22" s="24">
        <v>19</v>
      </c>
      <c r="E22" s="21">
        <v>99392</v>
      </c>
      <c r="F22" s="21">
        <v>5782352</v>
      </c>
      <c r="G22" s="23">
        <v>58.17</v>
      </c>
      <c r="H22" s="22"/>
      <c r="I22" s="48">
        <v>12</v>
      </c>
      <c r="J22" s="55">
        <f t="shared" si="0"/>
        <v>0.28966437973668779</v>
      </c>
      <c r="K22" s="55">
        <f t="shared" si="1"/>
        <v>0.81259351899412646</v>
      </c>
      <c r="L22" s="55">
        <f t="shared" si="2"/>
        <v>2.9430000000000001E-2</v>
      </c>
      <c r="M22" s="55">
        <f t="shared" si="3"/>
        <v>7.8136918228964314</v>
      </c>
      <c r="N22" s="51"/>
      <c r="O22" s="57"/>
    </row>
    <row r="23" spans="1:15" ht="12.75" customHeight="1" x14ac:dyDescent="0.15">
      <c r="A23" s="19">
        <v>15</v>
      </c>
      <c r="B23" s="22">
        <v>2.5000000000000001E-4</v>
      </c>
      <c r="C23" s="25">
        <v>99382</v>
      </c>
      <c r="D23" s="24">
        <v>25</v>
      </c>
      <c r="E23" s="21">
        <v>99370</v>
      </c>
      <c r="F23" s="21">
        <v>5682960</v>
      </c>
      <c r="G23" s="23">
        <v>57.18</v>
      </c>
      <c r="H23" s="22"/>
      <c r="I23" s="48">
        <v>13</v>
      </c>
      <c r="J23" s="55">
        <f t="shared" si="0"/>
        <v>0.26333125430607979</v>
      </c>
      <c r="K23" s="55">
        <f t="shared" si="1"/>
        <v>0.7886749893918753</v>
      </c>
      <c r="L23" s="55">
        <f t="shared" si="2"/>
        <v>3.1969999999999998E-2</v>
      </c>
      <c r="M23" s="55">
        <f t="shared" si="3"/>
        <v>8.103356202633119</v>
      </c>
      <c r="N23" s="51"/>
      <c r="O23" s="57"/>
    </row>
    <row r="24" spans="1:15" ht="12.75" customHeight="1" x14ac:dyDescent="0.15">
      <c r="A24" s="19">
        <v>16</v>
      </c>
      <c r="B24" s="22">
        <v>3.3E-4</v>
      </c>
      <c r="C24" s="25">
        <v>99357</v>
      </c>
      <c r="D24" s="24">
        <v>33</v>
      </c>
      <c r="E24" s="21">
        <v>99341</v>
      </c>
      <c r="F24" s="21">
        <v>5583591</v>
      </c>
      <c r="G24" s="23">
        <v>56.2</v>
      </c>
      <c r="H24" s="22"/>
      <c r="I24" s="48">
        <v>14</v>
      </c>
      <c r="J24" s="55">
        <f t="shared" si="0"/>
        <v>0.23939204936916345</v>
      </c>
      <c r="K24" s="55">
        <f t="shared" si="1"/>
        <v>0.76346115193067865</v>
      </c>
      <c r="L24" s="55">
        <f t="shared" si="2"/>
        <v>3.4599999999999999E-2</v>
      </c>
      <c r="M24" s="55">
        <f t="shared" si="3"/>
        <v>8.3666874569391982</v>
      </c>
      <c r="N24" s="51"/>
      <c r="O24" s="57"/>
    </row>
    <row r="25" spans="1:15" ht="12.75" customHeight="1" x14ac:dyDescent="0.15">
      <c r="A25" s="19">
        <v>17</v>
      </c>
      <c r="B25" s="22">
        <v>4.2000000000000002E-4</v>
      </c>
      <c r="C25" s="25">
        <v>99324</v>
      </c>
      <c r="D25" s="24">
        <v>42</v>
      </c>
      <c r="E25" s="21">
        <v>99303</v>
      </c>
      <c r="F25" s="21">
        <v>5484250</v>
      </c>
      <c r="G25" s="23">
        <v>55.22</v>
      </c>
      <c r="H25" s="22"/>
      <c r="I25" s="48">
        <v>15</v>
      </c>
      <c r="J25" s="55">
        <f t="shared" si="0"/>
        <v>0.21762913579014859</v>
      </c>
      <c r="K25" s="55">
        <f t="shared" si="1"/>
        <v>0.73705250463407557</v>
      </c>
      <c r="L25" s="55">
        <f t="shared" si="2"/>
        <v>3.7240000000000002E-2</v>
      </c>
      <c r="M25" s="55">
        <f t="shared" si="3"/>
        <v>8.6060795063083617</v>
      </c>
      <c r="N25" s="51"/>
      <c r="O25" s="57"/>
    </row>
    <row r="26" spans="1:15" ht="12.75" customHeight="1" x14ac:dyDescent="0.15">
      <c r="A26" s="19">
        <v>18</v>
      </c>
      <c r="B26" s="22">
        <v>5.2999999999999998E-4</v>
      </c>
      <c r="C26" s="25">
        <v>99282</v>
      </c>
      <c r="D26" s="24">
        <v>52</v>
      </c>
      <c r="E26" s="21">
        <v>99256</v>
      </c>
      <c r="F26" s="21">
        <v>5384947</v>
      </c>
      <c r="G26" s="23">
        <v>54.24</v>
      </c>
      <c r="H26" s="22"/>
      <c r="I26" s="48">
        <v>16</v>
      </c>
      <c r="J26" s="55">
        <f t="shared" si="0"/>
        <v>0.19784466890013508</v>
      </c>
      <c r="K26" s="55">
        <f t="shared" si="1"/>
        <v>0.70959421131384415</v>
      </c>
      <c r="L26" s="55">
        <f t="shared" si="2"/>
        <v>3.9960000000000002E-2</v>
      </c>
      <c r="M26" s="55">
        <f t="shared" si="3"/>
        <v>8.8237086420985111</v>
      </c>
      <c r="N26" s="51"/>
      <c r="O26" s="57"/>
    </row>
    <row r="27" spans="1:15" ht="12.75" customHeight="1" x14ac:dyDescent="0.15">
      <c r="A27" s="19">
        <v>19</v>
      </c>
      <c r="B27" s="22">
        <v>6.3000000000000003E-4</v>
      </c>
      <c r="C27" s="25">
        <v>99230</v>
      </c>
      <c r="D27" s="24">
        <v>63</v>
      </c>
      <c r="E27" s="21">
        <v>99199</v>
      </c>
      <c r="F27" s="21">
        <v>5285691</v>
      </c>
      <c r="G27" s="23">
        <v>53.27</v>
      </c>
      <c r="H27" s="22"/>
      <c r="I27" s="48">
        <v>17</v>
      </c>
      <c r="J27" s="55">
        <f t="shared" si="0"/>
        <v>0.1798587899092137</v>
      </c>
      <c r="K27" s="55">
        <f t="shared" si="1"/>
        <v>0.68124260222882282</v>
      </c>
      <c r="L27" s="55">
        <f t="shared" si="2"/>
        <v>4.2779999999999999E-2</v>
      </c>
      <c r="M27" s="55">
        <f t="shared" si="3"/>
        <v>9.0215533109986463</v>
      </c>
      <c r="N27" s="51"/>
      <c r="O27" s="57"/>
    </row>
    <row r="28" spans="1:15" ht="12.75" customHeight="1" x14ac:dyDescent="0.15">
      <c r="A28" s="19">
        <v>20</v>
      </c>
      <c r="B28" s="22">
        <v>7.2999999999999996E-4</v>
      </c>
      <c r="C28" s="25">
        <v>99167</v>
      </c>
      <c r="D28" s="24">
        <v>73</v>
      </c>
      <c r="E28" s="21">
        <v>99131</v>
      </c>
      <c r="F28" s="21">
        <v>5186493</v>
      </c>
      <c r="G28" s="23">
        <v>52.3</v>
      </c>
      <c r="H28" s="22"/>
      <c r="I28" s="48">
        <v>18</v>
      </c>
      <c r="J28" s="55">
        <f t="shared" si="0"/>
        <v>0.1635079908265579</v>
      </c>
      <c r="K28" s="55">
        <f t="shared" si="1"/>
        <v>0.65209817540255044</v>
      </c>
      <c r="L28" s="55">
        <f t="shared" si="2"/>
        <v>4.5809999999999997E-2</v>
      </c>
      <c r="M28" s="55">
        <f t="shared" si="3"/>
        <v>9.2014121009078593</v>
      </c>
      <c r="N28" s="51"/>
      <c r="O28" s="57"/>
    </row>
    <row r="29" spans="1:15" ht="12.75" customHeight="1" x14ac:dyDescent="0.15">
      <c r="A29" s="19">
        <v>21</v>
      </c>
      <c r="B29" s="22">
        <v>8.0999999999999996E-4</v>
      </c>
      <c r="C29" s="25">
        <v>99094</v>
      </c>
      <c r="D29" s="24">
        <v>80</v>
      </c>
      <c r="E29" s="21">
        <v>99054</v>
      </c>
      <c r="F29" s="21">
        <v>5087362</v>
      </c>
      <c r="G29" s="23">
        <v>51.34</v>
      </c>
      <c r="H29" s="22"/>
      <c r="I29" s="48">
        <v>19</v>
      </c>
      <c r="J29" s="55">
        <f t="shared" si="0"/>
        <v>0.14864362802414352</v>
      </c>
      <c r="K29" s="55">
        <f t="shared" si="1"/>
        <v>0.62222792951738615</v>
      </c>
      <c r="L29" s="55">
        <f t="shared" si="2"/>
        <v>4.9099999999999998E-2</v>
      </c>
      <c r="M29" s="55">
        <f t="shared" si="3"/>
        <v>9.3649200917344171</v>
      </c>
      <c r="N29" s="51"/>
      <c r="O29" s="57"/>
    </row>
    <row r="30" spans="1:15" ht="12.75" customHeight="1" thickBot="1" x14ac:dyDescent="0.2">
      <c r="A30" s="19">
        <v>22</v>
      </c>
      <c r="B30" s="22">
        <v>8.8000000000000003E-4</v>
      </c>
      <c r="C30" s="25">
        <v>99014</v>
      </c>
      <c r="D30" s="24">
        <v>87</v>
      </c>
      <c r="E30" s="21">
        <v>98971</v>
      </c>
      <c r="F30" s="21">
        <v>4988308</v>
      </c>
      <c r="G30" s="23">
        <v>50.38</v>
      </c>
      <c r="H30" s="22"/>
      <c r="I30" s="59">
        <v>20</v>
      </c>
      <c r="J30" s="66"/>
      <c r="K30" s="60">
        <f>C81/$C$61</f>
        <v>0.59167653036156953</v>
      </c>
      <c r="L30" s="61"/>
      <c r="M30" s="60"/>
      <c r="N30" s="61"/>
      <c r="O30" s="62"/>
    </row>
    <row r="31" spans="1:15" ht="12.75" customHeight="1" x14ac:dyDescent="0.15">
      <c r="A31" s="19">
        <v>23</v>
      </c>
      <c r="B31" s="22">
        <v>9.3999999999999997E-4</v>
      </c>
      <c r="C31" s="25">
        <v>98927</v>
      </c>
      <c r="D31" s="24">
        <v>93</v>
      </c>
      <c r="E31" s="21">
        <v>98881</v>
      </c>
      <c r="F31" s="21">
        <v>4889338</v>
      </c>
      <c r="G31" s="23">
        <v>49.42</v>
      </c>
      <c r="H31" s="22"/>
      <c r="I31" s="21"/>
      <c r="J31" s="21"/>
      <c r="K31" s="23"/>
    </row>
    <row r="32" spans="1:15" ht="12.75" customHeight="1" x14ac:dyDescent="0.15">
      <c r="A32" s="19">
        <v>24</v>
      </c>
      <c r="B32" s="22">
        <v>9.8999999999999999E-4</v>
      </c>
      <c r="C32" s="25">
        <v>98834</v>
      </c>
      <c r="D32" s="24">
        <v>98</v>
      </c>
      <c r="E32" s="21">
        <v>98785</v>
      </c>
      <c r="F32" s="21">
        <v>4790457</v>
      </c>
      <c r="G32" s="23">
        <v>48.47</v>
      </c>
      <c r="H32" s="22"/>
      <c r="I32" s="21"/>
      <c r="J32" s="21"/>
      <c r="K32" s="23"/>
    </row>
    <row r="33" spans="1:13" ht="12.75" customHeight="1" x14ac:dyDescent="0.15">
      <c r="A33" s="19">
        <v>25</v>
      </c>
      <c r="B33" s="22">
        <v>1.0499999999999999E-3</v>
      </c>
      <c r="C33" s="25">
        <v>98736</v>
      </c>
      <c r="D33" s="24">
        <v>103</v>
      </c>
      <c r="E33" s="21">
        <v>98685</v>
      </c>
      <c r="F33" s="21">
        <v>4691672</v>
      </c>
      <c r="G33" s="23">
        <v>47.52</v>
      </c>
      <c r="H33" s="22"/>
      <c r="I33" s="38"/>
      <c r="J33" s="21"/>
      <c r="K33" s="23"/>
    </row>
    <row r="34" spans="1:13" ht="12.75" customHeight="1" thickBot="1" x14ac:dyDescent="0.2">
      <c r="A34" s="19">
        <v>26</v>
      </c>
      <c r="B34" s="22">
        <v>1.1100000000000001E-3</v>
      </c>
      <c r="C34" s="25">
        <v>98633</v>
      </c>
      <c r="D34" s="24">
        <v>110</v>
      </c>
      <c r="E34" s="21">
        <v>98578</v>
      </c>
      <c r="F34" s="21">
        <v>4592988</v>
      </c>
      <c r="G34" s="23">
        <v>46.57</v>
      </c>
      <c r="H34" s="22"/>
      <c r="I34" s="38"/>
      <c r="J34" s="39"/>
      <c r="K34" s="23"/>
    </row>
    <row r="35" spans="1:13" ht="12.75" customHeight="1" x14ac:dyDescent="0.15">
      <c r="A35" s="19">
        <v>27</v>
      </c>
      <c r="B35" s="22">
        <v>1.1800000000000001E-3</v>
      </c>
      <c r="C35" s="25">
        <v>98523</v>
      </c>
      <c r="D35" s="24">
        <v>116</v>
      </c>
      <c r="E35" s="21">
        <v>98465</v>
      </c>
      <c r="F35" s="21">
        <v>4494410</v>
      </c>
      <c r="G35" s="23">
        <v>45.62</v>
      </c>
      <c r="H35" s="22"/>
      <c r="I35" s="41" t="s">
        <v>56</v>
      </c>
      <c r="J35" s="42"/>
      <c r="K35" s="67"/>
      <c r="L35" s="45"/>
      <c r="M35" s="64"/>
    </row>
    <row r="36" spans="1:13" ht="12.75" customHeight="1" x14ac:dyDescent="0.15">
      <c r="A36" s="19">
        <v>28</v>
      </c>
      <c r="B36" s="22">
        <v>1.25E-3</v>
      </c>
      <c r="C36" s="25">
        <v>98407</v>
      </c>
      <c r="D36" s="24">
        <v>122</v>
      </c>
      <c r="E36" s="21">
        <v>98346</v>
      </c>
      <c r="F36" s="21">
        <v>4395945</v>
      </c>
      <c r="G36" s="23">
        <v>44.67</v>
      </c>
      <c r="H36" s="22"/>
      <c r="I36" s="54" t="s">
        <v>43</v>
      </c>
      <c r="J36" s="68">
        <f>1/1.1</f>
        <v>0.90909090909090906</v>
      </c>
      <c r="K36" s="50"/>
      <c r="L36" s="51"/>
      <c r="M36" s="57"/>
    </row>
    <row r="37" spans="1:13" ht="12.75" customHeight="1" x14ac:dyDescent="0.15">
      <c r="A37" s="19">
        <v>29</v>
      </c>
      <c r="B37" s="22">
        <v>1.33E-3</v>
      </c>
      <c r="C37" s="25">
        <v>98285</v>
      </c>
      <c r="D37" s="24">
        <v>131</v>
      </c>
      <c r="E37" s="21">
        <v>98220</v>
      </c>
      <c r="F37" s="21">
        <v>4297599</v>
      </c>
      <c r="G37" s="23">
        <v>43.73</v>
      </c>
      <c r="H37" s="22"/>
      <c r="I37" s="48"/>
      <c r="J37" s="49"/>
      <c r="K37" s="56"/>
      <c r="L37" s="51"/>
      <c r="M37" s="57"/>
    </row>
    <row r="38" spans="1:13" ht="12.75" customHeight="1" x14ac:dyDescent="0.15">
      <c r="A38" s="19">
        <v>30</v>
      </c>
      <c r="B38" s="22">
        <v>1.42E-3</v>
      </c>
      <c r="C38" s="25">
        <v>98154</v>
      </c>
      <c r="D38" s="24">
        <v>140</v>
      </c>
      <c r="E38" s="21">
        <v>98084</v>
      </c>
      <c r="F38" s="21">
        <v>4199379</v>
      </c>
      <c r="G38" s="23">
        <v>42.78</v>
      </c>
      <c r="H38" s="22"/>
      <c r="I38" s="54" t="s">
        <v>31</v>
      </c>
      <c r="J38" s="68" t="s">
        <v>32</v>
      </c>
      <c r="K38" s="50" t="s">
        <v>51</v>
      </c>
      <c r="L38" s="52" t="s">
        <v>42</v>
      </c>
      <c r="M38" s="69" t="s">
        <v>57</v>
      </c>
    </row>
    <row r="39" spans="1:13" ht="12.75" customHeight="1" x14ac:dyDescent="0.15">
      <c r="A39" s="19">
        <v>31</v>
      </c>
      <c r="B39" s="22">
        <v>1.5200000000000001E-3</v>
      </c>
      <c r="C39" s="25">
        <v>98014</v>
      </c>
      <c r="D39" s="24">
        <v>149</v>
      </c>
      <c r="E39" s="21">
        <v>97940</v>
      </c>
      <c r="F39" s="21">
        <v>4101295</v>
      </c>
      <c r="G39" s="23">
        <v>41.84</v>
      </c>
      <c r="H39" s="22"/>
      <c r="I39" s="48">
        <v>0</v>
      </c>
      <c r="J39" s="55">
        <f>$J$36^(I39+1)</f>
        <v>0.90909090909090906</v>
      </c>
      <c r="K39" s="55">
        <f>C58/$C$58</f>
        <v>1</v>
      </c>
      <c r="L39" s="70">
        <f>B58</f>
        <v>7.4599999999999996E-3</v>
      </c>
      <c r="M39" s="57">
        <f>100000 + (I39*5000)</f>
        <v>100000</v>
      </c>
    </row>
    <row r="40" spans="1:13" ht="12.75" customHeight="1" x14ac:dyDescent="0.15">
      <c r="A40" s="19">
        <v>32</v>
      </c>
      <c r="B40" s="22">
        <v>1.6299999999999999E-3</v>
      </c>
      <c r="C40" s="25">
        <v>97865</v>
      </c>
      <c r="D40" s="24">
        <v>160</v>
      </c>
      <c r="E40" s="21">
        <v>97785</v>
      </c>
      <c r="F40" s="21">
        <v>4003356</v>
      </c>
      <c r="G40" s="23">
        <v>40.909999999999997</v>
      </c>
      <c r="H40" s="22"/>
      <c r="I40" s="48">
        <v>1</v>
      </c>
      <c r="J40" s="55">
        <f t="shared" ref="J40:J58" si="4">$J$36^(I40+1)</f>
        <v>0.82644628099173545</v>
      </c>
      <c r="K40" s="55">
        <f t="shared" ref="K40:K58" si="5">C59/$C$58</f>
        <v>0.99253828892616713</v>
      </c>
      <c r="L40" s="70">
        <f t="shared" ref="L40:L58" si="6">B59</f>
        <v>8.2100000000000003E-3</v>
      </c>
      <c r="M40" s="57">
        <f t="shared" ref="M40:M58" si="7">100000 + (I40*5000)</f>
        <v>105000</v>
      </c>
    </row>
    <row r="41" spans="1:13" ht="12.75" customHeight="1" x14ac:dyDescent="0.15">
      <c r="A41" s="19">
        <v>33</v>
      </c>
      <c r="B41" s="22">
        <v>1.7600000000000001E-3</v>
      </c>
      <c r="C41" s="25">
        <v>97705</v>
      </c>
      <c r="D41" s="24">
        <v>171</v>
      </c>
      <c r="E41" s="21">
        <v>97620</v>
      </c>
      <c r="F41" s="21">
        <v>3905571</v>
      </c>
      <c r="G41" s="23">
        <v>39.97</v>
      </c>
      <c r="H41" s="22"/>
      <c r="I41" s="48">
        <v>2</v>
      </c>
      <c r="J41" s="55">
        <f t="shared" si="4"/>
        <v>0.75131480090157765</v>
      </c>
      <c r="K41" s="55">
        <f t="shared" si="5"/>
        <v>0.98440121130258595</v>
      </c>
      <c r="L41" s="70">
        <f t="shared" si="6"/>
        <v>9.0200000000000002E-3</v>
      </c>
      <c r="M41" s="57">
        <f t="shared" si="7"/>
        <v>110000</v>
      </c>
    </row>
    <row r="42" spans="1:13" ht="12.75" customHeight="1" x14ac:dyDescent="0.15">
      <c r="A42" s="19">
        <v>34</v>
      </c>
      <c r="B42" s="22">
        <v>1.9E-3</v>
      </c>
      <c r="C42" s="25">
        <v>97534</v>
      </c>
      <c r="D42" s="24">
        <v>186</v>
      </c>
      <c r="E42" s="21">
        <v>97441</v>
      </c>
      <c r="F42" s="21">
        <v>3807951</v>
      </c>
      <c r="G42" s="23">
        <v>39.04</v>
      </c>
      <c r="H42" s="22"/>
      <c r="I42" s="48">
        <v>3</v>
      </c>
      <c r="J42" s="55">
        <f t="shared" si="4"/>
        <v>0.68301345536507052</v>
      </c>
      <c r="K42" s="55">
        <f t="shared" si="5"/>
        <v>0.97551251606718803</v>
      </c>
      <c r="L42" s="70">
        <f t="shared" si="6"/>
        <v>9.9000000000000008E-3</v>
      </c>
      <c r="M42" s="57">
        <f t="shared" si="7"/>
        <v>115000</v>
      </c>
    </row>
    <row r="43" spans="1:13" ht="12.75" customHeight="1" x14ac:dyDescent="0.15">
      <c r="A43" s="19">
        <v>35</v>
      </c>
      <c r="B43" s="22">
        <v>2.0500000000000002E-3</v>
      </c>
      <c r="C43" s="25">
        <v>97348</v>
      </c>
      <c r="D43" s="24">
        <v>200</v>
      </c>
      <c r="E43" s="21">
        <v>97248</v>
      </c>
      <c r="F43" s="21">
        <v>3710510</v>
      </c>
      <c r="G43" s="23">
        <v>38.119999999999997</v>
      </c>
      <c r="H43" s="22"/>
      <c r="I43" s="48">
        <v>4</v>
      </c>
      <c r="J43" s="55">
        <f t="shared" si="4"/>
        <v>0.62092132305915504</v>
      </c>
      <c r="K43" s="55">
        <f t="shared" si="5"/>
        <v>0.96586131021110655</v>
      </c>
      <c r="L43" s="70">
        <f t="shared" si="6"/>
        <v>1.0840000000000001E-2</v>
      </c>
      <c r="M43" s="57">
        <f t="shared" si="7"/>
        <v>120000</v>
      </c>
    </row>
    <row r="44" spans="1:13" ht="12.75" customHeight="1" x14ac:dyDescent="0.15">
      <c r="A44" s="19">
        <v>36</v>
      </c>
      <c r="B44" s="22">
        <v>2.2200000000000002E-3</v>
      </c>
      <c r="C44" s="25">
        <v>97148</v>
      </c>
      <c r="D44" s="24">
        <v>215</v>
      </c>
      <c r="E44" s="21">
        <v>97041</v>
      </c>
      <c r="F44" s="21">
        <v>3613262</v>
      </c>
      <c r="G44" s="23">
        <v>37.19</v>
      </c>
      <c r="H44" s="22"/>
      <c r="I44" s="48">
        <v>5</v>
      </c>
      <c r="J44" s="55">
        <f t="shared" si="4"/>
        <v>0.56447393005377722</v>
      </c>
      <c r="K44" s="55">
        <f t="shared" si="5"/>
        <v>0.9553931286900067</v>
      </c>
      <c r="L44" s="70">
        <f t="shared" si="6"/>
        <v>1.1849999999999999E-2</v>
      </c>
      <c r="M44" s="57">
        <f t="shared" si="7"/>
        <v>125000</v>
      </c>
    </row>
    <row r="45" spans="1:13" ht="12.75" customHeight="1" x14ac:dyDescent="0.15">
      <c r="A45" s="19">
        <v>37</v>
      </c>
      <c r="B45" s="22">
        <v>2.3999999999999998E-3</v>
      </c>
      <c r="C45" s="25">
        <v>96933</v>
      </c>
      <c r="D45" s="24">
        <v>233</v>
      </c>
      <c r="E45" s="21">
        <v>96817</v>
      </c>
      <c r="F45" s="21">
        <v>3516222</v>
      </c>
      <c r="G45" s="23">
        <v>36.270000000000003</v>
      </c>
      <c r="H45" s="22"/>
      <c r="I45" s="48">
        <v>6</v>
      </c>
      <c r="J45" s="55">
        <f t="shared" si="4"/>
        <v>0.51315811823070656</v>
      </c>
      <c r="K45" s="55">
        <f t="shared" si="5"/>
        <v>0.94406439946842113</v>
      </c>
      <c r="L45" s="70">
        <f t="shared" si="6"/>
        <v>1.2959999999999999E-2</v>
      </c>
      <c r="M45" s="57">
        <f t="shared" si="7"/>
        <v>130000</v>
      </c>
    </row>
    <row r="46" spans="1:13" ht="12.75" customHeight="1" x14ac:dyDescent="0.15">
      <c r="A46" s="19">
        <v>38</v>
      </c>
      <c r="B46" s="22">
        <v>2.5899999999999999E-3</v>
      </c>
      <c r="C46" s="25">
        <v>96700</v>
      </c>
      <c r="D46" s="24">
        <v>251</v>
      </c>
      <c r="E46" s="21">
        <v>96575</v>
      </c>
      <c r="F46" s="21">
        <v>3419405</v>
      </c>
      <c r="G46" s="23">
        <v>35.36</v>
      </c>
      <c r="H46" s="22"/>
      <c r="I46" s="48">
        <v>7</v>
      </c>
      <c r="J46" s="55">
        <f t="shared" si="4"/>
        <v>0.4665073802097332</v>
      </c>
      <c r="K46" s="55">
        <f t="shared" si="5"/>
        <v>0.93182065750201526</v>
      </c>
      <c r="L46" s="70">
        <f t="shared" si="6"/>
        <v>1.418E-2</v>
      </c>
      <c r="M46" s="57">
        <f t="shared" si="7"/>
        <v>135000</v>
      </c>
    </row>
    <row r="47" spans="1:13" ht="12.75" customHeight="1" x14ac:dyDescent="0.15">
      <c r="A47" s="19">
        <v>39</v>
      </c>
      <c r="B47" s="22">
        <v>2.8E-3</v>
      </c>
      <c r="C47" s="25">
        <v>96449</v>
      </c>
      <c r="D47" s="24">
        <v>270</v>
      </c>
      <c r="E47" s="21">
        <v>96314</v>
      </c>
      <c r="F47" s="21">
        <v>3322831</v>
      </c>
      <c r="G47" s="23">
        <v>34.450000000000003</v>
      </c>
      <c r="H47" s="22"/>
      <c r="I47" s="48">
        <v>8</v>
      </c>
      <c r="J47" s="55">
        <f t="shared" si="4"/>
        <v>0.42409761837248472</v>
      </c>
      <c r="K47" s="55">
        <f t="shared" si="5"/>
        <v>0.91860743774645437</v>
      </c>
      <c r="L47" s="70">
        <f t="shared" si="6"/>
        <v>1.5520000000000001E-2</v>
      </c>
      <c r="M47" s="57">
        <f t="shared" si="7"/>
        <v>140000</v>
      </c>
    </row>
    <row r="48" spans="1:13" ht="12.75" customHeight="1" x14ac:dyDescent="0.15">
      <c r="A48" s="19">
        <v>40</v>
      </c>
      <c r="B48" s="22">
        <v>3.0300000000000001E-3</v>
      </c>
      <c r="C48" s="25">
        <v>96179</v>
      </c>
      <c r="D48" s="24">
        <v>291</v>
      </c>
      <c r="E48" s="21">
        <v>96034</v>
      </c>
      <c r="F48" s="21">
        <v>3226517</v>
      </c>
      <c r="G48" s="23">
        <v>33.549999999999997</v>
      </c>
      <c r="H48" s="22"/>
      <c r="I48" s="48">
        <v>9</v>
      </c>
      <c r="J48" s="55">
        <f t="shared" si="4"/>
        <v>0.38554328942953153</v>
      </c>
      <c r="K48" s="55">
        <f t="shared" si="5"/>
        <v>0.90434848913967014</v>
      </c>
      <c r="L48" s="70">
        <f t="shared" si="6"/>
        <v>1.702E-2</v>
      </c>
      <c r="M48" s="57">
        <f t="shared" si="7"/>
        <v>145000</v>
      </c>
    </row>
    <row r="49" spans="1:13" ht="12.75" customHeight="1" x14ac:dyDescent="0.15">
      <c r="A49" s="19">
        <v>41</v>
      </c>
      <c r="B49" s="22">
        <v>3.29E-3</v>
      </c>
      <c r="C49" s="25">
        <v>95888</v>
      </c>
      <c r="D49" s="24">
        <v>315</v>
      </c>
      <c r="E49" s="21">
        <v>95731</v>
      </c>
      <c r="F49" s="21">
        <v>3130483</v>
      </c>
      <c r="G49" s="23">
        <v>32.65</v>
      </c>
      <c r="H49" s="22"/>
      <c r="I49" s="48">
        <v>10</v>
      </c>
      <c r="J49" s="55">
        <f t="shared" si="4"/>
        <v>0.35049389948139231</v>
      </c>
      <c r="K49" s="55">
        <f t="shared" si="5"/>
        <v>0.88895666761072745</v>
      </c>
      <c r="L49" s="70">
        <f t="shared" si="6"/>
        <v>1.8679999999999999E-2</v>
      </c>
      <c r="M49" s="57">
        <f t="shared" si="7"/>
        <v>150000</v>
      </c>
    </row>
    <row r="50" spans="1:13" ht="12.75" customHeight="1" x14ac:dyDescent="0.15">
      <c r="A50" s="19">
        <v>42</v>
      </c>
      <c r="B50" s="22">
        <v>3.5799999999999998E-3</v>
      </c>
      <c r="C50" s="25">
        <v>95573</v>
      </c>
      <c r="D50" s="24">
        <v>343</v>
      </c>
      <c r="E50" s="21">
        <v>95402</v>
      </c>
      <c r="F50" s="21">
        <v>3034753</v>
      </c>
      <c r="G50" s="23">
        <v>31.75</v>
      </c>
      <c r="H50" s="22"/>
      <c r="I50" s="48">
        <v>11</v>
      </c>
      <c r="J50" s="55">
        <f t="shared" si="4"/>
        <v>0.31863081771035662</v>
      </c>
      <c r="K50" s="55">
        <f t="shared" si="5"/>
        <v>0.87234482908869093</v>
      </c>
      <c r="L50" s="70">
        <f t="shared" si="6"/>
        <v>2.0500000000000001E-2</v>
      </c>
      <c r="M50" s="57">
        <f t="shared" si="7"/>
        <v>155000</v>
      </c>
    </row>
    <row r="51" spans="1:13" ht="12.75" customHeight="1" x14ac:dyDescent="0.15">
      <c r="A51" s="19">
        <v>43</v>
      </c>
      <c r="B51" s="22">
        <v>3.9100000000000003E-3</v>
      </c>
      <c r="C51" s="25">
        <v>95230</v>
      </c>
      <c r="D51" s="24">
        <v>372</v>
      </c>
      <c r="E51" s="21">
        <v>95044</v>
      </c>
      <c r="F51" s="21">
        <v>2939351</v>
      </c>
      <c r="G51" s="23">
        <v>30.87</v>
      </c>
      <c r="H51" s="22"/>
      <c r="I51" s="48">
        <v>12</v>
      </c>
      <c r="J51" s="55">
        <f t="shared" si="4"/>
        <v>0.28966437973668779</v>
      </c>
      <c r="K51" s="55">
        <f t="shared" si="5"/>
        <v>0.85446940153809281</v>
      </c>
      <c r="L51" s="70">
        <f t="shared" si="6"/>
        <v>2.248E-2</v>
      </c>
      <c r="M51" s="57">
        <f t="shared" si="7"/>
        <v>160000</v>
      </c>
    </row>
    <row r="52" spans="1:13" ht="12.75" customHeight="1" x14ac:dyDescent="0.15">
      <c r="A52" s="19">
        <v>44</v>
      </c>
      <c r="B52" s="22">
        <v>4.28E-3</v>
      </c>
      <c r="C52" s="25">
        <v>94858</v>
      </c>
      <c r="D52" s="24">
        <v>405</v>
      </c>
      <c r="E52" s="21">
        <v>94656</v>
      </c>
      <c r="F52" s="21">
        <v>2844307</v>
      </c>
      <c r="G52" s="23">
        <v>29.98</v>
      </c>
      <c r="H52" s="22"/>
      <c r="I52" s="48">
        <v>13</v>
      </c>
      <c r="J52" s="55">
        <f t="shared" si="4"/>
        <v>0.26333125430607979</v>
      </c>
      <c r="K52" s="55">
        <f t="shared" si="5"/>
        <v>0.8352650269057319</v>
      </c>
      <c r="L52" s="70">
        <f t="shared" si="6"/>
        <v>2.4649999999999998E-2</v>
      </c>
      <c r="M52" s="57">
        <f t="shared" si="7"/>
        <v>165000</v>
      </c>
    </row>
    <row r="53" spans="1:13" ht="12.75" customHeight="1" x14ac:dyDescent="0.15">
      <c r="A53" s="19">
        <v>45</v>
      </c>
      <c r="B53" s="22">
        <v>4.6800000000000001E-3</v>
      </c>
      <c r="C53" s="25">
        <v>94453</v>
      </c>
      <c r="D53" s="24">
        <v>443</v>
      </c>
      <c r="E53" s="21">
        <v>94232</v>
      </c>
      <c r="F53" s="21">
        <v>2749652</v>
      </c>
      <c r="G53" s="23">
        <v>29.11</v>
      </c>
      <c r="H53" s="22"/>
      <c r="I53" s="48">
        <v>14</v>
      </c>
      <c r="J53" s="55">
        <f t="shared" si="4"/>
        <v>0.23939204936916345</v>
      </c>
      <c r="K53" s="55">
        <f t="shared" si="5"/>
        <v>0.81466634713840658</v>
      </c>
      <c r="L53" s="70">
        <f t="shared" si="6"/>
        <v>2.6980000000000001E-2</v>
      </c>
      <c r="M53" s="57">
        <f t="shared" si="7"/>
        <v>170000</v>
      </c>
    </row>
    <row r="54" spans="1:13" ht="12.75" customHeight="1" x14ac:dyDescent="0.15">
      <c r="A54" s="19">
        <v>46</v>
      </c>
      <c r="B54" s="22">
        <v>5.13E-3</v>
      </c>
      <c r="C54" s="25">
        <v>94010</v>
      </c>
      <c r="D54" s="24">
        <v>482</v>
      </c>
      <c r="E54" s="21">
        <v>93769</v>
      </c>
      <c r="F54" s="21">
        <v>2655420</v>
      </c>
      <c r="G54" s="23">
        <v>28.25</v>
      </c>
      <c r="H54" s="22"/>
      <c r="I54" s="48">
        <v>15</v>
      </c>
      <c r="J54" s="55">
        <f t="shared" si="4"/>
        <v>0.21762913579014859</v>
      </c>
      <c r="K54" s="55">
        <f t="shared" si="5"/>
        <v>0.79269514825385068</v>
      </c>
      <c r="L54" s="70">
        <f t="shared" si="6"/>
        <v>2.9430000000000001E-2</v>
      </c>
      <c r="M54" s="57">
        <f t="shared" si="7"/>
        <v>175000</v>
      </c>
    </row>
    <row r="55" spans="1:13" ht="12.75" customHeight="1" x14ac:dyDescent="0.15">
      <c r="A55" s="19">
        <v>47</v>
      </c>
      <c r="B55" s="22">
        <v>5.62E-3</v>
      </c>
      <c r="C55" s="25">
        <v>93528</v>
      </c>
      <c r="D55" s="24">
        <v>525</v>
      </c>
      <c r="E55" s="21">
        <v>93266</v>
      </c>
      <c r="F55" s="21">
        <v>2561651</v>
      </c>
      <c r="G55" s="23">
        <v>27.39</v>
      </c>
      <c r="H55" s="22"/>
      <c r="I55" s="48">
        <v>16</v>
      </c>
      <c r="J55" s="55">
        <f t="shared" si="4"/>
        <v>0.19784466890013508</v>
      </c>
      <c r="K55" s="55">
        <f t="shared" si="5"/>
        <v>0.76936232326093112</v>
      </c>
      <c r="L55" s="70">
        <f t="shared" si="6"/>
        <v>3.1969999999999998E-2</v>
      </c>
      <c r="M55" s="57">
        <f t="shared" si="7"/>
        <v>180000</v>
      </c>
    </row>
    <row r="56" spans="1:13" ht="12.75" customHeight="1" x14ac:dyDescent="0.15">
      <c r="A56" s="19">
        <v>48</v>
      </c>
      <c r="B56" s="22">
        <v>6.1700000000000001E-3</v>
      </c>
      <c r="C56" s="25">
        <v>93003</v>
      </c>
      <c r="D56" s="24">
        <v>574</v>
      </c>
      <c r="E56" s="21">
        <v>92716</v>
      </c>
      <c r="F56" s="21">
        <v>2468386</v>
      </c>
      <c r="G56" s="23">
        <v>26.54</v>
      </c>
      <c r="H56" s="22"/>
      <c r="I56" s="48">
        <v>17</v>
      </c>
      <c r="J56" s="55">
        <f t="shared" si="4"/>
        <v>0.1798587899092137</v>
      </c>
      <c r="K56" s="55">
        <f t="shared" si="5"/>
        <v>0.74476590923945007</v>
      </c>
      <c r="L56" s="70">
        <f t="shared" si="6"/>
        <v>3.4599999999999999E-2</v>
      </c>
      <c r="M56" s="57">
        <f t="shared" si="7"/>
        <v>185000</v>
      </c>
    </row>
    <row r="57" spans="1:13" ht="12.75" customHeight="1" x14ac:dyDescent="0.15">
      <c r="A57" s="19">
        <v>49</v>
      </c>
      <c r="B57" s="22">
        <v>6.7799999999999996E-3</v>
      </c>
      <c r="C57" s="25">
        <v>92429</v>
      </c>
      <c r="D57" s="24">
        <v>627</v>
      </c>
      <c r="E57" s="21">
        <v>92116</v>
      </c>
      <c r="F57" s="21">
        <v>2375670</v>
      </c>
      <c r="G57" s="23">
        <v>25.7</v>
      </c>
      <c r="H57" s="22"/>
      <c r="I57" s="48">
        <v>18</v>
      </c>
      <c r="J57" s="55">
        <f t="shared" si="4"/>
        <v>0.1635079908265579</v>
      </c>
      <c r="K57" s="55">
        <f t="shared" si="5"/>
        <v>0.7190039432692098</v>
      </c>
      <c r="L57" s="70">
        <f t="shared" si="6"/>
        <v>3.7240000000000002E-2</v>
      </c>
      <c r="M57" s="57">
        <f t="shared" si="7"/>
        <v>190000</v>
      </c>
    </row>
    <row r="58" spans="1:13" ht="12.75" customHeight="1" x14ac:dyDescent="0.15">
      <c r="A58" s="19">
        <v>50</v>
      </c>
      <c r="B58" s="22">
        <v>7.4599999999999996E-3</v>
      </c>
      <c r="C58" s="25">
        <v>91802</v>
      </c>
      <c r="D58" s="24">
        <v>685</v>
      </c>
      <c r="E58" s="21">
        <v>91460</v>
      </c>
      <c r="F58" s="21">
        <v>2283554</v>
      </c>
      <c r="G58" s="23">
        <v>24.87</v>
      </c>
      <c r="H58" s="22"/>
      <c r="I58" s="48">
        <v>19</v>
      </c>
      <c r="J58" s="55">
        <f t="shared" si="4"/>
        <v>0.14864362802414352</v>
      </c>
      <c r="K58" s="55">
        <f t="shared" si="5"/>
        <v>0.69221803446548003</v>
      </c>
      <c r="L58" s="70">
        <f t="shared" si="6"/>
        <v>3.9960000000000002E-2</v>
      </c>
      <c r="M58" s="57">
        <f t="shared" si="7"/>
        <v>195000</v>
      </c>
    </row>
    <row r="59" spans="1:13" ht="15" customHeight="1" x14ac:dyDescent="0.15">
      <c r="A59" s="19">
        <v>51</v>
      </c>
      <c r="B59" s="22">
        <v>8.2100000000000003E-3</v>
      </c>
      <c r="C59" s="25">
        <v>91117</v>
      </c>
      <c r="D59" s="24">
        <v>747</v>
      </c>
      <c r="E59" s="21">
        <v>90744</v>
      </c>
      <c r="F59" s="21">
        <v>2192095</v>
      </c>
      <c r="G59" s="23">
        <v>24.06</v>
      </c>
      <c r="H59" s="22"/>
      <c r="I59" s="48"/>
      <c r="J59" s="55"/>
      <c r="K59" s="56"/>
      <c r="L59" s="51"/>
      <c r="M59" s="57"/>
    </row>
    <row r="60" spans="1:13" ht="12.75" customHeight="1" x14ac:dyDescent="0.15">
      <c r="A60" s="19">
        <v>52</v>
      </c>
      <c r="B60" s="22">
        <v>9.0200000000000002E-3</v>
      </c>
      <c r="C60" s="25">
        <v>90370</v>
      </c>
      <c r="D60" s="24">
        <v>816</v>
      </c>
      <c r="E60" s="21">
        <v>89962</v>
      </c>
      <c r="F60" s="21">
        <v>2101351</v>
      </c>
      <c r="G60" s="23">
        <v>23.25</v>
      </c>
      <c r="H60" s="22"/>
      <c r="I60" s="48"/>
      <c r="J60" s="55"/>
      <c r="K60" s="56"/>
      <c r="L60" s="51"/>
      <c r="M60" s="57"/>
    </row>
    <row r="61" spans="1:13" ht="12.75" customHeight="1" thickBot="1" x14ac:dyDescent="0.2">
      <c r="A61" s="19">
        <v>53</v>
      </c>
      <c r="B61" s="22">
        <v>9.9000000000000008E-3</v>
      </c>
      <c r="C61" s="25">
        <v>89554</v>
      </c>
      <c r="D61" s="24">
        <v>886</v>
      </c>
      <c r="E61" s="21">
        <v>89111</v>
      </c>
      <c r="F61" s="21">
        <v>2011389</v>
      </c>
      <c r="G61" s="23">
        <v>22.46</v>
      </c>
      <c r="H61" s="22"/>
      <c r="I61" s="59"/>
      <c r="J61" s="71" t="s">
        <v>55</v>
      </c>
      <c r="K61" s="77">
        <f>SUMPRODUCT(J39:J58,K39:K58,L39:L58,M39:M58)</f>
        <v>16502.978819541502</v>
      </c>
      <c r="L61" s="61"/>
      <c r="M61" s="62"/>
    </row>
    <row r="62" spans="1:13" ht="12.75" customHeight="1" x14ac:dyDescent="0.15">
      <c r="A62" s="19">
        <v>54</v>
      </c>
      <c r="B62" s="22">
        <v>1.0840000000000001E-2</v>
      </c>
      <c r="C62" s="25">
        <v>88668</v>
      </c>
      <c r="D62" s="24">
        <v>961</v>
      </c>
      <c r="E62" s="21">
        <v>88188</v>
      </c>
      <c r="F62" s="21">
        <v>1922278</v>
      </c>
      <c r="G62" s="23">
        <v>21.68</v>
      </c>
      <c r="H62" s="22"/>
      <c r="I62" s="21"/>
      <c r="J62" s="39"/>
      <c r="K62" s="40"/>
    </row>
    <row r="63" spans="1:13" ht="12.75" customHeight="1" x14ac:dyDescent="0.15">
      <c r="A63" s="19">
        <v>55</v>
      </c>
      <c r="B63" s="22">
        <v>1.1849999999999999E-2</v>
      </c>
      <c r="C63" s="25">
        <v>87707</v>
      </c>
      <c r="D63" s="24">
        <v>1040</v>
      </c>
      <c r="E63" s="21">
        <v>87187</v>
      </c>
      <c r="F63" s="21">
        <v>1834091</v>
      </c>
      <c r="G63" s="23">
        <v>20.91</v>
      </c>
      <c r="H63" s="22"/>
      <c r="I63" s="21"/>
      <c r="J63" s="39"/>
      <c r="K63" s="23"/>
    </row>
    <row r="64" spans="1:13" ht="12.75" customHeight="1" x14ac:dyDescent="0.15">
      <c r="A64" s="19">
        <v>56</v>
      </c>
      <c r="B64" s="22">
        <v>1.2959999999999999E-2</v>
      </c>
      <c r="C64" s="25">
        <v>86667</v>
      </c>
      <c r="D64" s="24">
        <v>1124</v>
      </c>
      <c r="E64" s="21">
        <v>86105</v>
      </c>
      <c r="F64" s="21">
        <v>1746904</v>
      </c>
      <c r="G64" s="23">
        <v>20.16</v>
      </c>
      <c r="H64" s="22"/>
      <c r="I64" s="21"/>
      <c r="J64" s="39"/>
      <c r="K64" s="23"/>
    </row>
    <row r="65" spans="1:11" ht="12.75" customHeight="1" x14ac:dyDescent="0.15">
      <c r="A65" s="19">
        <v>57</v>
      </c>
      <c r="B65" s="22">
        <v>1.418E-2</v>
      </c>
      <c r="C65" s="25">
        <v>85543</v>
      </c>
      <c r="D65" s="24">
        <v>1213</v>
      </c>
      <c r="E65" s="21">
        <v>84937</v>
      </c>
      <c r="F65" s="21">
        <v>1660799</v>
      </c>
      <c r="G65" s="23">
        <v>19.41</v>
      </c>
      <c r="H65" s="22"/>
      <c r="I65" s="21"/>
      <c r="J65" s="39"/>
      <c r="K65" s="23"/>
    </row>
    <row r="66" spans="1:11" ht="12.75" customHeight="1" x14ac:dyDescent="0.15">
      <c r="A66" s="19">
        <v>58</v>
      </c>
      <c r="B66" s="22">
        <v>1.5520000000000001E-2</v>
      </c>
      <c r="C66" s="25">
        <v>84330</v>
      </c>
      <c r="D66" s="24">
        <v>1309</v>
      </c>
      <c r="E66" s="21">
        <v>83676</v>
      </c>
      <c r="F66" s="21">
        <v>1575862</v>
      </c>
      <c r="G66" s="23">
        <v>18.690000000000001</v>
      </c>
      <c r="H66" s="22"/>
      <c r="I66" s="21"/>
      <c r="J66" s="39"/>
      <c r="K66" s="23"/>
    </row>
    <row r="67" spans="1:11" ht="12.75" customHeight="1" x14ac:dyDescent="0.15">
      <c r="A67" s="19">
        <v>59</v>
      </c>
      <c r="B67" s="22">
        <v>1.702E-2</v>
      </c>
      <c r="C67" s="25">
        <v>83021</v>
      </c>
      <c r="D67" s="24">
        <v>1413</v>
      </c>
      <c r="E67" s="21">
        <v>82315</v>
      </c>
      <c r="F67" s="21">
        <v>1492187</v>
      </c>
      <c r="G67" s="23">
        <v>17.97</v>
      </c>
      <c r="H67" s="22"/>
      <c r="I67" s="21"/>
      <c r="J67" s="39"/>
      <c r="K67" s="23"/>
    </row>
    <row r="68" spans="1:11" ht="12.75" customHeight="1" x14ac:dyDescent="0.15">
      <c r="A68" s="19">
        <v>60</v>
      </c>
      <c r="B68" s="22">
        <v>1.8679999999999999E-2</v>
      </c>
      <c r="C68" s="25">
        <v>81608</v>
      </c>
      <c r="D68" s="24">
        <v>1525</v>
      </c>
      <c r="E68" s="21">
        <v>80846</v>
      </c>
      <c r="F68" s="21">
        <v>1409872</v>
      </c>
      <c r="G68" s="23">
        <v>17.28</v>
      </c>
      <c r="H68" s="22"/>
      <c r="I68" s="21"/>
      <c r="J68" s="39"/>
      <c r="K68" s="23"/>
    </row>
    <row r="69" spans="1:11" ht="12.75" customHeight="1" x14ac:dyDescent="0.15">
      <c r="A69" s="19">
        <v>61</v>
      </c>
      <c r="B69" s="22">
        <v>2.0500000000000001E-2</v>
      </c>
      <c r="C69" s="25">
        <v>80083</v>
      </c>
      <c r="D69" s="24">
        <v>1641</v>
      </c>
      <c r="E69" s="21">
        <v>79263</v>
      </c>
      <c r="F69" s="21">
        <v>1329027</v>
      </c>
      <c r="G69" s="23">
        <v>16.600000000000001</v>
      </c>
      <c r="H69" s="22"/>
      <c r="I69" s="21"/>
      <c r="J69" s="39"/>
      <c r="K69" s="23"/>
    </row>
    <row r="70" spans="1:11" ht="12.75" customHeight="1" x14ac:dyDescent="0.15">
      <c r="A70" s="19">
        <v>62</v>
      </c>
      <c r="B70" s="22">
        <v>2.248E-2</v>
      </c>
      <c r="C70" s="25">
        <v>78442</v>
      </c>
      <c r="D70" s="24">
        <v>1763</v>
      </c>
      <c r="E70" s="21">
        <v>77561</v>
      </c>
      <c r="F70" s="21">
        <v>1249764</v>
      </c>
      <c r="G70" s="23">
        <v>15.93</v>
      </c>
      <c r="H70" s="22"/>
      <c r="I70" s="21"/>
      <c r="J70" s="39"/>
      <c r="K70" s="23"/>
    </row>
    <row r="71" spans="1:11" ht="12.75" customHeight="1" x14ac:dyDescent="0.15">
      <c r="A71" s="19">
        <v>63</v>
      </c>
      <c r="B71" s="22">
        <v>2.4649999999999998E-2</v>
      </c>
      <c r="C71" s="25">
        <v>76679</v>
      </c>
      <c r="D71" s="24">
        <v>1891</v>
      </c>
      <c r="E71" s="21">
        <v>75734</v>
      </c>
      <c r="F71" s="21">
        <v>1172204</v>
      </c>
      <c r="G71" s="23">
        <v>15.29</v>
      </c>
      <c r="H71" s="22"/>
      <c r="I71" s="21"/>
      <c r="J71" s="39"/>
      <c r="K71" s="23"/>
    </row>
    <row r="72" spans="1:11" ht="12.75" customHeight="1" x14ac:dyDescent="0.15">
      <c r="A72" s="19">
        <v>64</v>
      </c>
      <c r="B72" s="22">
        <v>2.6980000000000001E-2</v>
      </c>
      <c r="C72" s="25">
        <v>74788</v>
      </c>
      <c r="D72" s="24">
        <v>2017</v>
      </c>
      <c r="E72" s="21">
        <v>73780</v>
      </c>
      <c r="F72" s="21">
        <v>1096470</v>
      </c>
      <c r="G72" s="23">
        <v>14.66</v>
      </c>
      <c r="H72" s="22"/>
      <c r="I72" s="21"/>
      <c r="J72" s="39"/>
      <c r="K72" s="23"/>
    </row>
    <row r="73" spans="1:11" ht="12.75" customHeight="1" x14ac:dyDescent="0.15">
      <c r="A73" s="19">
        <v>65</v>
      </c>
      <c r="B73" s="22">
        <v>2.9430000000000001E-2</v>
      </c>
      <c r="C73" s="25">
        <v>72771</v>
      </c>
      <c r="D73" s="24">
        <v>2142</v>
      </c>
      <c r="E73" s="21">
        <v>71700</v>
      </c>
      <c r="F73" s="21">
        <v>1022691</v>
      </c>
      <c r="G73" s="23">
        <v>14.05</v>
      </c>
      <c r="H73" s="22"/>
      <c r="I73" s="21"/>
      <c r="J73" s="39"/>
      <c r="K73" s="23"/>
    </row>
    <row r="74" spans="1:11" ht="12.75" customHeight="1" x14ac:dyDescent="0.15">
      <c r="A74" s="19">
        <v>66</v>
      </c>
      <c r="B74" s="22">
        <v>3.1969999999999998E-2</v>
      </c>
      <c r="C74" s="25">
        <v>70629</v>
      </c>
      <c r="D74" s="24">
        <v>2258</v>
      </c>
      <c r="E74" s="21">
        <v>69500</v>
      </c>
      <c r="F74" s="21">
        <v>950991</v>
      </c>
      <c r="G74" s="23">
        <v>13.46</v>
      </c>
      <c r="H74" s="22"/>
      <c r="I74" s="21"/>
      <c r="J74" s="39"/>
      <c r="K74" s="23"/>
    </row>
    <row r="75" spans="1:11" ht="12.75" customHeight="1" x14ac:dyDescent="0.15">
      <c r="A75" s="19">
        <v>67</v>
      </c>
      <c r="B75" s="22">
        <v>3.4599999999999999E-2</v>
      </c>
      <c r="C75" s="25">
        <v>68371</v>
      </c>
      <c r="D75" s="24">
        <v>2365</v>
      </c>
      <c r="E75" s="21">
        <v>67189</v>
      </c>
      <c r="F75" s="21">
        <v>881491</v>
      </c>
      <c r="G75" s="23">
        <v>12.89</v>
      </c>
      <c r="H75" s="22"/>
      <c r="I75" s="21"/>
      <c r="J75" s="39"/>
      <c r="K75" s="23"/>
    </row>
    <row r="76" spans="1:11" ht="12.75" customHeight="1" x14ac:dyDescent="0.15">
      <c r="A76" s="19">
        <v>68</v>
      </c>
      <c r="B76" s="22">
        <v>3.7240000000000002E-2</v>
      </c>
      <c r="C76" s="25">
        <v>66006</v>
      </c>
      <c r="D76" s="24">
        <v>2459</v>
      </c>
      <c r="E76" s="21">
        <v>64777</v>
      </c>
      <c r="F76" s="21">
        <v>814302</v>
      </c>
      <c r="G76" s="23">
        <v>12.34</v>
      </c>
      <c r="H76" s="22"/>
      <c r="I76" s="21"/>
      <c r="J76" s="39"/>
      <c r="K76" s="23"/>
    </row>
    <row r="77" spans="1:11" ht="12.75" customHeight="1" x14ac:dyDescent="0.15">
      <c r="A77" s="19">
        <v>69</v>
      </c>
      <c r="B77" s="22">
        <v>3.9960000000000002E-2</v>
      </c>
      <c r="C77" s="25">
        <v>63547</v>
      </c>
      <c r="D77" s="24">
        <v>2539</v>
      </c>
      <c r="E77" s="21">
        <v>62278</v>
      </c>
      <c r="F77" s="21">
        <v>749526</v>
      </c>
      <c r="G77" s="23">
        <v>11.79</v>
      </c>
      <c r="H77" s="22"/>
      <c r="I77" s="21"/>
      <c r="J77" s="39"/>
      <c r="K77" s="23"/>
    </row>
    <row r="78" spans="1:11" ht="12.75" customHeight="1" x14ac:dyDescent="0.15">
      <c r="A78" s="19">
        <v>70</v>
      </c>
      <c r="B78" s="22">
        <v>4.2779999999999999E-2</v>
      </c>
      <c r="C78" s="25">
        <v>61008</v>
      </c>
      <c r="D78" s="24">
        <v>2610</v>
      </c>
      <c r="E78" s="21">
        <v>59703</v>
      </c>
      <c r="F78" s="21">
        <v>687248</v>
      </c>
      <c r="G78" s="23">
        <v>11.26</v>
      </c>
      <c r="H78" s="22"/>
      <c r="I78" s="21"/>
      <c r="J78" s="39"/>
      <c r="K78" s="23"/>
    </row>
    <row r="79" spans="1:11" ht="12.75" customHeight="1" x14ac:dyDescent="0.15">
      <c r="A79" s="19">
        <v>71</v>
      </c>
      <c r="B79" s="22">
        <v>4.5809999999999997E-2</v>
      </c>
      <c r="C79" s="25">
        <v>58398</v>
      </c>
      <c r="D79" s="24">
        <v>2675</v>
      </c>
      <c r="E79" s="21">
        <v>57061</v>
      </c>
      <c r="F79" s="21">
        <v>627545</v>
      </c>
      <c r="G79" s="23">
        <v>10.75</v>
      </c>
      <c r="H79" s="22"/>
      <c r="I79" s="21"/>
      <c r="J79" s="39"/>
      <c r="K79" s="23"/>
    </row>
    <row r="80" spans="1:11" ht="12.75" customHeight="1" x14ac:dyDescent="0.15">
      <c r="A80" s="19">
        <v>72</v>
      </c>
      <c r="B80" s="22">
        <v>4.9099999999999998E-2</v>
      </c>
      <c r="C80" s="25">
        <v>55723</v>
      </c>
      <c r="D80" s="24">
        <v>2736</v>
      </c>
      <c r="E80" s="21">
        <v>54355</v>
      </c>
      <c r="F80" s="21">
        <v>570485</v>
      </c>
      <c r="G80" s="23">
        <v>10.24</v>
      </c>
      <c r="H80" s="22"/>
      <c r="I80" s="21"/>
      <c r="J80" s="39"/>
      <c r="K80" s="23"/>
    </row>
    <row r="81" spans="1:11" ht="12.75" customHeight="1" x14ac:dyDescent="0.15">
      <c r="A81" s="19">
        <v>73</v>
      </c>
      <c r="B81" s="22">
        <v>5.2749999999999998E-2</v>
      </c>
      <c r="C81" s="25">
        <v>52987</v>
      </c>
      <c r="D81" s="24">
        <v>2795</v>
      </c>
      <c r="E81" s="21">
        <v>51590</v>
      </c>
      <c r="F81" s="21">
        <v>516130</v>
      </c>
      <c r="G81" s="23">
        <v>9.74</v>
      </c>
      <c r="H81" s="22"/>
      <c r="I81" s="21"/>
      <c r="J81" s="39"/>
      <c r="K81" s="23"/>
    </row>
    <row r="82" spans="1:11" ht="12.75" customHeight="1" x14ac:dyDescent="0.15">
      <c r="A82" s="19">
        <v>74</v>
      </c>
      <c r="B82" s="22">
        <v>5.6770000000000001E-2</v>
      </c>
      <c r="C82" s="25">
        <v>50192</v>
      </c>
      <c r="D82" s="24">
        <v>2849</v>
      </c>
      <c r="E82" s="21">
        <v>48768</v>
      </c>
      <c r="F82" s="21">
        <v>464540</v>
      </c>
      <c r="G82" s="23">
        <v>9.26</v>
      </c>
      <c r="H82" s="22"/>
      <c r="I82" s="21"/>
      <c r="J82" s="39"/>
      <c r="K82" s="23"/>
    </row>
    <row r="83" spans="1:11" ht="12.75" customHeight="1" x14ac:dyDescent="0.15">
      <c r="A83" s="19">
        <v>75</v>
      </c>
      <c r="B83" s="22">
        <v>6.123E-2</v>
      </c>
      <c r="C83" s="25">
        <v>47343</v>
      </c>
      <c r="D83" s="24">
        <v>2899</v>
      </c>
      <c r="E83" s="21">
        <v>45894</v>
      </c>
      <c r="F83" s="21">
        <v>415773</v>
      </c>
      <c r="G83" s="23">
        <v>8.7799999999999994</v>
      </c>
      <c r="H83" s="22"/>
      <c r="I83" s="21"/>
      <c r="J83" s="39"/>
      <c r="K83" s="23"/>
    </row>
    <row r="84" spans="1:11" ht="12.75" customHeight="1" x14ac:dyDescent="0.15">
      <c r="A84" s="19">
        <v>76</v>
      </c>
      <c r="B84" s="22">
        <v>6.608E-2</v>
      </c>
      <c r="C84" s="25">
        <v>44444</v>
      </c>
      <c r="D84" s="24">
        <v>2937</v>
      </c>
      <c r="E84" s="21">
        <v>42976</v>
      </c>
      <c r="F84" s="21">
        <v>369879</v>
      </c>
      <c r="G84" s="23">
        <v>8.32</v>
      </c>
      <c r="H84" s="22"/>
      <c r="I84" s="21"/>
      <c r="J84" s="39"/>
      <c r="K84" s="23"/>
    </row>
    <row r="85" spans="1:11" ht="12.75" customHeight="1" x14ac:dyDescent="0.15">
      <c r="A85" s="19">
        <v>77</v>
      </c>
      <c r="B85" s="22">
        <v>7.1349999999999997E-2</v>
      </c>
      <c r="C85" s="25">
        <v>41507</v>
      </c>
      <c r="D85" s="24">
        <v>2962</v>
      </c>
      <c r="E85" s="21">
        <v>40026</v>
      </c>
      <c r="F85" s="21">
        <v>326904</v>
      </c>
      <c r="G85" s="23">
        <v>7.88</v>
      </c>
      <c r="H85" s="22"/>
      <c r="I85" s="21"/>
      <c r="J85" s="39"/>
      <c r="K85" s="23"/>
    </row>
    <row r="86" spans="1:11" ht="12.75" customHeight="1" x14ac:dyDescent="0.15">
      <c r="A86" s="19">
        <v>78</v>
      </c>
      <c r="B86" s="22">
        <v>7.707E-2</v>
      </c>
      <c r="C86" s="25">
        <v>38545</v>
      </c>
      <c r="D86" s="24">
        <v>2971</v>
      </c>
      <c r="E86" s="21">
        <v>37060</v>
      </c>
      <c r="F86" s="21">
        <v>286878</v>
      </c>
      <c r="G86" s="23">
        <v>7.44</v>
      </c>
      <c r="H86" s="22"/>
      <c r="I86" s="21"/>
      <c r="J86" s="39"/>
      <c r="K86" s="23"/>
    </row>
    <row r="87" spans="1:11" ht="12.75" customHeight="1" x14ac:dyDescent="0.15">
      <c r="A87" s="19">
        <v>79</v>
      </c>
      <c r="B87" s="22">
        <v>8.337E-2</v>
      </c>
      <c r="C87" s="25">
        <v>35574</v>
      </c>
      <c r="D87" s="24">
        <v>2966</v>
      </c>
      <c r="E87" s="21">
        <v>34091</v>
      </c>
      <c r="F87" s="21">
        <v>249818</v>
      </c>
      <c r="G87" s="23">
        <v>7.02</v>
      </c>
      <c r="H87" s="22"/>
      <c r="I87" s="21"/>
      <c r="J87" s="39"/>
      <c r="K87" s="23"/>
    </row>
    <row r="88" spans="1:11" ht="12.75" customHeight="1" x14ac:dyDescent="0.15">
      <c r="A88" s="19">
        <v>80</v>
      </c>
      <c r="B88" s="22">
        <v>9.0329999999999994E-2</v>
      </c>
      <c r="C88" s="25">
        <v>32608</v>
      </c>
      <c r="D88" s="24">
        <v>2945</v>
      </c>
      <c r="E88" s="21">
        <v>31136</v>
      </c>
      <c r="F88" s="21">
        <v>215727</v>
      </c>
      <c r="G88" s="23">
        <v>6.62</v>
      </c>
      <c r="H88" s="22"/>
      <c r="I88" s="21"/>
      <c r="J88" s="39"/>
      <c r="K88" s="23"/>
    </row>
    <row r="89" spans="1:11" ht="12.75" customHeight="1" x14ac:dyDescent="0.15">
      <c r="A89" s="19">
        <v>81</v>
      </c>
      <c r="B89" s="22">
        <v>9.8169999999999993E-2</v>
      </c>
      <c r="C89" s="25">
        <v>29663</v>
      </c>
      <c r="D89" s="24">
        <v>2912</v>
      </c>
      <c r="E89" s="21">
        <v>28207</v>
      </c>
      <c r="F89" s="21">
        <v>184592</v>
      </c>
      <c r="G89" s="23">
        <v>6.22</v>
      </c>
      <c r="H89" s="22"/>
      <c r="I89" s="21"/>
      <c r="J89" s="39"/>
      <c r="K89" s="23"/>
    </row>
    <row r="90" spans="1:11" ht="12.75" customHeight="1" x14ac:dyDescent="0.15">
      <c r="A90" s="19">
        <v>82</v>
      </c>
      <c r="B90" s="22">
        <v>0.10707</v>
      </c>
      <c r="C90" s="25">
        <v>26751</v>
      </c>
      <c r="D90" s="24">
        <v>2864</v>
      </c>
      <c r="E90" s="21">
        <v>25319</v>
      </c>
      <c r="F90" s="21">
        <v>156385</v>
      </c>
      <c r="G90" s="23">
        <v>5.85</v>
      </c>
      <c r="H90" s="22"/>
      <c r="I90" s="21"/>
      <c r="J90" s="39"/>
      <c r="K90" s="23"/>
    </row>
    <row r="91" spans="1:11" ht="12.75" customHeight="1" x14ac:dyDescent="0.15">
      <c r="A91" s="19">
        <v>83</v>
      </c>
      <c r="B91" s="22">
        <v>0.11713</v>
      </c>
      <c r="C91" s="25">
        <v>23887</v>
      </c>
      <c r="D91" s="24">
        <v>2798</v>
      </c>
      <c r="E91" s="21">
        <v>22488</v>
      </c>
      <c r="F91" s="21">
        <v>131066</v>
      </c>
      <c r="G91" s="23">
        <v>5.49</v>
      </c>
      <c r="H91" s="22"/>
      <c r="I91" s="21"/>
      <c r="J91" s="21"/>
      <c r="K91" s="23"/>
    </row>
    <row r="92" spans="1:11" ht="12.75" customHeight="1" x14ac:dyDescent="0.15">
      <c r="A92" s="19">
        <v>84</v>
      </c>
      <c r="B92" s="22">
        <v>0.12822</v>
      </c>
      <c r="C92" s="25">
        <v>21089</v>
      </c>
      <c r="D92" s="24">
        <v>2704</v>
      </c>
      <c r="E92" s="21">
        <v>19737</v>
      </c>
      <c r="F92" s="21">
        <v>108578</v>
      </c>
      <c r="G92" s="23">
        <v>5.15</v>
      </c>
      <c r="H92" s="22"/>
      <c r="I92" s="21"/>
      <c r="J92" s="21"/>
      <c r="K92" s="23"/>
    </row>
    <row r="93" spans="1:11" ht="12.75" customHeight="1" x14ac:dyDescent="0.15">
      <c r="A93" s="19">
        <v>85</v>
      </c>
      <c r="B93" s="22">
        <v>0.14025000000000001</v>
      </c>
      <c r="C93" s="25">
        <v>18385</v>
      </c>
      <c r="D93" s="24">
        <v>2579</v>
      </c>
      <c r="E93" s="21">
        <v>17096</v>
      </c>
      <c r="F93" s="21">
        <v>88841</v>
      </c>
      <c r="G93" s="23">
        <v>4.83</v>
      </c>
      <c r="H93" s="22"/>
      <c r="I93" s="21"/>
      <c r="J93" s="21"/>
      <c r="K93" s="23"/>
    </row>
    <row r="94" spans="1:11" ht="12.75" customHeight="1" x14ac:dyDescent="0.15">
      <c r="A94" s="19">
        <v>86</v>
      </c>
      <c r="B94" s="22">
        <v>0.15296999999999999</v>
      </c>
      <c r="C94" s="25">
        <v>15806</v>
      </c>
      <c r="D94" s="24">
        <v>2418</v>
      </c>
      <c r="E94" s="21">
        <v>14597</v>
      </c>
      <c r="F94" s="21">
        <v>71745</v>
      </c>
      <c r="G94" s="23">
        <v>4.54</v>
      </c>
      <c r="H94" s="22"/>
      <c r="I94" s="21"/>
      <c r="J94" s="21"/>
      <c r="K94" s="23"/>
    </row>
    <row r="95" spans="1:11" ht="12.75" customHeight="1" x14ac:dyDescent="0.15">
      <c r="A95" s="19">
        <v>87</v>
      </c>
      <c r="B95" s="22">
        <v>0.16613</v>
      </c>
      <c r="C95" s="25">
        <v>13388</v>
      </c>
      <c r="D95" s="24">
        <v>2224</v>
      </c>
      <c r="E95" s="21">
        <v>12276</v>
      </c>
      <c r="F95" s="21">
        <v>57148</v>
      </c>
      <c r="G95" s="23">
        <v>4.2699999999999996</v>
      </c>
      <c r="H95" s="22"/>
      <c r="I95" s="21"/>
      <c r="J95" s="21"/>
      <c r="K95" s="23"/>
    </row>
    <row r="96" spans="1:11" ht="12.75" customHeight="1" x14ac:dyDescent="0.15">
      <c r="A96" s="19">
        <v>88</v>
      </c>
      <c r="B96" s="22">
        <v>0.17949999999999999</v>
      </c>
      <c r="C96" s="25">
        <v>11164</v>
      </c>
      <c r="D96" s="24">
        <v>2004</v>
      </c>
      <c r="E96" s="21">
        <v>10162</v>
      </c>
      <c r="F96" s="21">
        <v>44872</v>
      </c>
      <c r="G96" s="23">
        <v>4.0199999999999996</v>
      </c>
      <c r="H96" s="22"/>
      <c r="I96" s="21"/>
      <c r="J96" s="21"/>
      <c r="K96" s="23"/>
    </row>
    <row r="97" spans="1:11" ht="12.75" customHeight="1" x14ac:dyDescent="0.15">
      <c r="A97" s="19">
        <v>89</v>
      </c>
      <c r="B97" s="22">
        <v>0.19309999999999999</v>
      </c>
      <c r="C97" s="25">
        <v>9160</v>
      </c>
      <c r="D97" s="24">
        <v>1769</v>
      </c>
      <c r="E97" s="21">
        <v>8276</v>
      </c>
      <c r="F97" s="21">
        <v>34710</v>
      </c>
      <c r="G97" s="23">
        <v>3.79</v>
      </c>
      <c r="H97" s="22"/>
      <c r="I97" s="21"/>
      <c r="J97" s="21"/>
      <c r="K97" s="23"/>
    </row>
    <row r="98" spans="1:11" ht="12.75" customHeight="1" x14ac:dyDescent="0.15">
      <c r="A98" s="19">
        <v>90</v>
      </c>
      <c r="B98" s="22">
        <v>0.20691999999999999</v>
      </c>
      <c r="C98" s="25">
        <v>7391</v>
      </c>
      <c r="D98" s="24">
        <v>1529</v>
      </c>
      <c r="E98" s="21">
        <v>6627</v>
      </c>
      <c r="F98" s="21">
        <v>26435</v>
      </c>
      <c r="G98" s="23">
        <v>3.58</v>
      </c>
      <c r="H98" s="22"/>
      <c r="I98" s="21"/>
      <c r="J98" s="21"/>
      <c r="K98" s="23"/>
    </row>
    <row r="99" spans="1:11" ht="12.75" customHeight="1" x14ac:dyDescent="0.15">
      <c r="A99" s="19">
        <v>91</v>
      </c>
      <c r="B99" s="22">
        <v>0.22098999999999999</v>
      </c>
      <c r="C99" s="25">
        <v>5862</v>
      </c>
      <c r="D99" s="24">
        <v>1296</v>
      </c>
      <c r="E99" s="21">
        <v>5214</v>
      </c>
      <c r="F99" s="21">
        <v>19808</v>
      </c>
      <c r="G99" s="23">
        <v>3.38</v>
      </c>
      <c r="H99" s="22"/>
      <c r="I99" s="21"/>
      <c r="J99" s="21"/>
      <c r="K99" s="23"/>
    </row>
    <row r="100" spans="1:11" ht="12.75" customHeight="1" x14ac:dyDescent="0.15">
      <c r="A100" s="19">
        <v>92</v>
      </c>
      <c r="B100" s="22">
        <v>0.23536000000000001</v>
      </c>
      <c r="C100" s="25">
        <v>4566</v>
      </c>
      <c r="D100" s="24">
        <v>1075</v>
      </c>
      <c r="E100" s="21">
        <v>4029</v>
      </c>
      <c r="F100" s="21">
        <v>14594</v>
      </c>
      <c r="G100" s="23">
        <v>3.2</v>
      </c>
      <c r="H100" s="22"/>
      <c r="I100" s="21"/>
      <c r="J100" s="21"/>
      <c r="K100" s="23"/>
    </row>
    <row r="101" spans="1:11" ht="12.75" customHeight="1" x14ac:dyDescent="0.15">
      <c r="A101" s="19">
        <v>93</v>
      </c>
      <c r="B101" s="22">
        <v>0.25002999999999997</v>
      </c>
      <c r="C101" s="25">
        <v>3491</v>
      </c>
      <c r="D101" s="24">
        <v>873</v>
      </c>
      <c r="E101" s="21">
        <v>3055</v>
      </c>
      <c r="F101" s="21">
        <v>10566</v>
      </c>
      <c r="G101" s="23">
        <v>3.03</v>
      </c>
      <c r="H101" s="22"/>
      <c r="I101" s="21"/>
      <c r="J101" s="21"/>
      <c r="K101" s="23"/>
    </row>
    <row r="102" spans="1:11" ht="12.75" customHeight="1" x14ac:dyDescent="0.15">
      <c r="A102" s="19">
        <v>94</v>
      </c>
      <c r="B102" s="22">
        <v>0.26493</v>
      </c>
      <c r="C102" s="25">
        <v>2618</v>
      </c>
      <c r="D102" s="24">
        <v>694</v>
      </c>
      <c r="E102" s="21">
        <v>2271</v>
      </c>
      <c r="F102" s="21">
        <v>7511</v>
      </c>
      <c r="G102" s="23">
        <v>2.87</v>
      </c>
      <c r="H102" s="22"/>
      <c r="I102" s="21"/>
      <c r="J102" s="21"/>
      <c r="K102" s="23"/>
    </row>
    <row r="103" spans="1:11" ht="12.75" customHeight="1" x14ac:dyDescent="0.15">
      <c r="A103" s="19">
        <v>95</v>
      </c>
      <c r="B103" s="22">
        <v>0.27999000000000002</v>
      </c>
      <c r="C103" s="25">
        <v>1924</v>
      </c>
      <c r="D103" s="24">
        <v>538</v>
      </c>
      <c r="E103" s="21">
        <v>1655</v>
      </c>
      <c r="F103" s="21">
        <v>5240</v>
      </c>
      <c r="G103" s="23">
        <v>2.72</v>
      </c>
      <c r="H103" s="22"/>
      <c r="I103" s="21"/>
      <c r="J103" s="21"/>
      <c r="K103" s="23"/>
    </row>
    <row r="104" spans="1:11" ht="12.75" customHeight="1" x14ac:dyDescent="0.15">
      <c r="A104" s="19">
        <v>96</v>
      </c>
      <c r="B104" s="22">
        <v>0.29514000000000001</v>
      </c>
      <c r="C104" s="25">
        <v>1386</v>
      </c>
      <c r="D104" s="24">
        <v>410</v>
      </c>
      <c r="E104" s="21">
        <v>1181</v>
      </c>
      <c r="F104" s="21">
        <v>3585</v>
      </c>
      <c r="G104" s="23">
        <v>2.59</v>
      </c>
      <c r="H104" s="22"/>
      <c r="I104" s="21"/>
      <c r="J104" s="21"/>
      <c r="K104" s="23"/>
    </row>
    <row r="105" spans="1:11" ht="12.75" customHeight="1" x14ac:dyDescent="0.15">
      <c r="A105" s="19">
        <v>97</v>
      </c>
      <c r="B105" s="22">
        <v>0.31029000000000001</v>
      </c>
      <c r="C105" s="25">
        <v>976</v>
      </c>
      <c r="D105" s="24">
        <v>303</v>
      </c>
      <c r="E105" s="21">
        <v>825</v>
      </c>
      <c r="F105" s="21">
        <v>2404</v>
      </c>
      <c r="G105" s="23">
        <v>2.46</v>
      </c>
      <c r="H105" s="22"/>
      <c r="I105" s="21"/>
      <c r="J105" s="21"/>
      <c r="K105" s="23"/>
    </row>
    <row r="106" spans="1:11" ht="12.75" customHeight="1" x14ac:dyDescent="0.15">
      <c r="A106" s="19">
        <v>98</v>
      </c>
      <c r="B106" s="22">
        <v>0.32535999999999998</v>
      </c>
      <c r="C106" s="25">
        <v>673</v>
      </c>
      <c r="D106" s="24">
        <v>219</v>
      </c>
      <c r="E106" s="21">
        <v>564</v>
      </c>
      <c r="F106" s="21">
        <v>1580</v>
      </c>
      <c r="G106" s="23">
        <v>2.35</v>
      </c>
      <c r="H106" s="22"/>
      <c r="I106" s="21"/>
      <c r="J106" s="21"/>
      <c r="K106" s="23"/>
    </row>
    <row r="107" spans="1:11" ht="12.75" customHeight="1" x14ac:dyDescent="0.15">
      <c r="A107" s="19">
        <v>99</v>
      </c>
      <c r="B107" s="22">
        <v>0.34028999999999998</v>
      </c>
      <c r="C107" s="25">
        <v>454</v>
      </c>
      <c r="D107" s="24">
        <v>155</v>
      </c>
      <c r="E107" s="21">
        <v>377</v>
      </c>
      <c r="F107" s="21">
        <v>1016</v>
      </c>
      <c r="G107" s="23">
        <v>2.2400000000000002</v>
      </c>
      <c r="H107" s="22"/>
      <c r="I107" s="21"/>
      <c r="J107" s="21"/>
      <c r="K107" s="23"/>
    </row>
    <row r="108" spans="1:11" ht="12.75" customHeight="1" x14ac:dyDescent="0.15">
      <c r="A108" s="19">
        <v>100</v>
      </c>
      <c r="B108" s="22">
        <v>0.35499999999999998</v>
      </c>
      <c r="C108" s="25">
        <v>299</v>
      </c>
      <c r="D108" s="24">
        <v>106</v>
      </c>
      <c r="E108" s="21">
        <v>246</v>
      </c>
      <c r="F108" s="21">
        <v>640</v>
      </c>
      <c r="G108" s="23">
        <v>2.14</v>
      </c>
      <c r="H108" s="22"/>
      <c r="I108" s="21"/>
      <c r="J108" s="21"/>
      <c r="K108" s="23"/>
    </row>
    <row r="109" spans="1:11" ht="12" customHeight="1" x14ac:dyDescent="0.15">
      <c r="E109" s="21"/>
      <c r="F109" s="21"/>
      <c r="G109" s="23"/>
    </row>
    <row r="110" spans="1:11" ht="12" customHeight="1" x14ac:dyDescent="0.15">
      <c r="E110" s="21"/>
      <c r="F110" s="21"/>
      <c r="G110" s="23"/>
    </row>
    <row r="111" spans="1:11" ht="12" customHeight="1" x14ac:dyDescent="0.15">
      <c r="E111" s="21"/>
      <c r="F111" s="21"/>
      <c r="G111" s="23"/>
    </row>
    <row r="112" spans="1:11" ht="12" customHeight="1" x14ac:dyDescent="0.15">
      <c r="E112" s="21"/>
      <c r="F112" s="21"/>
      <c r="G112" s="23"/>
    </row>
    <row r="113" spans="5:7" ht="12" customHeight="1" x14ac:dyDescent="0.15">
      <c r="E113" s="21"/>
      <c r="F113" s="21"/>
      <c r="G113" s="23"/>
    </row>
    <row r="114" spans="5:7" ht="12" customHeight="1" x14ac:dyDescent="0.15">
      <c r="E114" s="21"/>
      <c r="F114" s="21"/>
      <c r="G114" s="23"/>
    </row>
    <row r="115" spans="5:7" ht="12" customHeight="1" x14ac:dyDescent="0.15">
      <c r="E115" s="21"/>
      <c r="F115" s="21"/>
      <c r="G115" s="23"/>
    </row>
    <row r="116" spans="5:7" x14ac:dyDescent="0.15">
      <c r="E116" s="21"/>
      <c r="F116" s="21"/>
      <c r="G116" s="23"/>
    </row>
    <row r="117" spans="5:7" x14ac:dyDescent="0.15">
      <c r="E117" s="21"/>
      <c r="F117" s="21"/>
      <c r="G117" s="23"/>
    </row>
    <row r="118" spans="5:7" x14ac:dyDescent="0.15">
      <c r="E118" s="21"/>
      <c r="F118" s="21"/>
      <c r="G118" s="23"/>
    </row>
    <row r="119" spans="5:7" x14ac:dyDescent="0.15">
      <c r="E119" s="21"/>
      <c r="F119" s="21"/>
      <c r="G119" s="23"/>
    </row>
    <row r="120" spans="5:7" x14ac:dyDescent="0.15">
      <c r="E120" s="21"/>
      <c r="F120" s="21"/>
      <c r="G120" s="23"/>
    </row>
    <row r="121" spans="5:7" x14ac:dyDescent="0.15">
      <c r="E121" s="21"/>
      <c r="F121" s="21"/>
      <c r="G121" s="23"/>
    </row>
    <row r="122" spans="5:7" x14ac:dyDescent="0.15">
      <c r="E122" s="21"/>
      <c r="F122" s="21"/>
      <c r="G122" s="23"/>
    </row>
    <row r="123" spans="5:7" x14ac:dyDescent="0.15">
      <c r="E123" s="21"/>
      <c r="F123" s="21"/>
      <c r="G123" s="23"/>
    </row>
    <row r="124" spans="5:7" x14ac:dyDescent="0.15">
      <c r="E124" s="21"/>
      <c r="F124" s="21"/>
      <c r="G124" s="23"/>
    </row>
    <row r="125" spans="5:7" x14ac:dyDescent="0.15">
      <c r="E125" s="21"/>
      <c r="F125" s="21"/>
      <c r="G125" s="23"/>
    </row>
    <row r="126" spans="5:7" x14ac:dyDescent="0.15">
      <c r="E126" s="21"/>
      <c r="F126" s="21"/>
      <c r="G126" s="23"/>
    </row>
    <row r="127" spans="5:7" x14ac:dyDescent="0.15">
      <c r="E127" s="21"/>
      <c r="F127" s="21"/>
      <c r="G127" s="23"/>
    </row>
    <row r="128" spans="5:7" x14ac:dyDescent="0.15">
      <c r="E128" s="21"/>
      <c r="F128" s="21"/>
      <c r="G128" s="23"/>
    </row>
  </sheetData>
  <mergeCells count="7">
    <mergeCell ref="B7:G7"/>
    <mergeCell ref="A4:A5"/>
    <mergeCell ref="B4:B5"/>
    <mergeCell ref="D4:D5"/>
    <mergeCell ref="E4:F4"/>
    <mergeCell ref="G4:G5"/>
    <mergeCell ref="C4:C5"/>
  </mergeCells>
  <phoneticPr fontId="17" type="noConversion"/>
  <pageMargins left="0.75" right="0.75" top="0.28999999999999998" bottom="0.26" header="0.25" footer="0.2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33"/>
  <sheetViews>
    <sheetView showGridLines="0" topLeftCell="C101" zoomScale="140" zoomScaleNormal="140" workbookViewId="0">
      <selection activeCell="O92" sqref="O92"/>
    </sheetView>
  </sheetViews>
  <sheetFormatPr baseColWidth="10" defaultColWidth="8.83203125" defaultRowHeight="13" x14ac:dyDescent="0.15"/>
  <cols>
    <col min="2" max="2" width="18.83203125" customWidth="1"/>
    <col min="3" max="3" width="18" customWidth="1"/>
    <col min="5" max="5" width="10.5" customWidth="1"/>
    <col min="6" max="6" width="13.33203125" customWidth="1"/>
    <col min="7" max="7" width="12" customWidth="1"/>
    <col min="12" max="12" width="14.5" bestFit="1" customWidth="1"/>
    <col min="15" max="15" width="14.5" bestFit="1" customWidth="1"/>
  </cols>
  <sheetData>
    <row r="1" spans="1:15" s="4" customFormat="1" ht="14.25" customHeight="1" x14ac:dyDescent="0.15">
      <c r="A1" s="4" t="s">
        <v>27</v>
      </c>
      <c r="F1" s="6"/>
      <c r="G1" s="5"/>
    </row>
    <row r="2" spans="1:15" ht="12.75" customHeight="1" x14ac:dyDescent="0.15">
      <c r="B2" s="3" t="s">
        <v>28</v>
      </c>
      <c r="C2" s="3"/>
      <c r="D2" s="3"/>
      <c r="F2" s="2"/>
      <c r="G2" s="1"/>
    </row>
    <row r="3" spans="1:15" ht="4.5" customHeight="1" x14ac:dyDescent="0.15"/>
    <row r="4" spans="1:15" ht="35.25" customHeight="1" x14ac:dyDescent="0.15">
      <c r="A4" s="29" t="s">
        <v>19</v>
      </c>
      <c r="B4" s="31" t="s">
        <v>12</v>
      </c>
      <c r="C4" s="36" t="s">
        <v>26</v>
      </c>
      <c r="D4" s="31" t="s">
        <v>11</v>
      </c>
      <c r="E4" s="31" t="s">
        <v>18</v>
      </c>
      <c r="F4" s="33"/>
      <c r="G4" s="34" t="s">
        <v>17</v>
      </c>
    </row>
    <row r="5" spans="1:15" ht="42.75" customHeight="1" x14ac:dyDescent="0.15">
      <c r="A5" s="30"/>
      <c r="B5" s="32"/>
      <c r="C5" s="37"/>
      <c r="D5" s="32"/>
      <c r="E5" s="14" t="s">
        <v>16</v>
      </c>
      <c r="F5" s="14" t="s">
        <v>15</v>
      </c>
      <c r="G5" s="35"/>
    </row>
    <row r="6" spans="1:15" ht="16" x14ac:dyDescent="0.2">
      <c r="A6" s="15" t="s">
        <v>7</v>
      </c>
      <c r="B6" s="16" t="s">
        <v>5</v>
      </c>
      <c r="C6" s="15" t="s">
        <v>6</v>
      </c>
      <c r="D6" s="16" t="s">
        <v>4</v>
      </c>
      <c r="E6" s="16" t="s">
        <v>3</v>
      </c>
      <c r="F6" s="16" t="s">
        <v>2</v>
      </c>
      <c r="G6" s="18" t="s">
        <v>1</v>
      </c>
    </row>
    <row r="7" spans="1:15" ht="15" customHeight="1" thickBot="1" x14ac:dyDescent="0.2">
      <c r="A7" s="20"/>
      <c r="B7" s="28" t="s">
        <v>14</v>
      </c>
      <c r="C7" s="28"/>
      <c r="D7" s="28"/>
      <c r="E7" s="28"/>
      <c r="F7" s="28"/>
      <c r="G7" s="28"/>
    </row>
    <row r="8" spans="1:15" ht="15" customHeight="1" x14ac:dyDescent="0.15">
      <c r="A8" s="19">
        <v>0</v>
      </c>
      <c r="B8" s="8">
        <v>3.5000000000000001E-3</v>
      </c>
      <c r="C8" s="26">
        <v>100000</v>
      </c>
      <c r="D8" s="27">
        <v>350</v>
      </c>
      <c r="E8" s="12">
        <v>99685</v>
      </c>
      <c r="F8" s="12">
        <v>7967915</v>
      </c>
      <c r="G8" s="9">
        <v>79.680000000000007</v>
      </c>
      <c r="H8" s="22"/>
      <c r="I8" s="41" t="s">
        <v>29</v>
      </c>
      <c r="J8" s="42"/>
      <c r="K8" s="43" t="s">
        <v>35</v>
      </c>
      <c r="L8" s="44">
        <f>SUMPRODUCT(J13:J71,K13:K71,L13:L71)</f>
        <v>4.9915844854924007E-2</v>
      </c>
      <c r="M8" s="45"/>
      <c r="N8" s="46" t="s">
        <v>38</v>
      </c>
      <c r="O8" s="47">
        <f>SUMPRODUCT(K13:K71,L13:L71,M13:M71)</f>
        <v>10.361375453753391</v>
      </c>
    </row>
    <row r="9" spans="1:15" ht="12.75" customHeight="1" x14ac:dyDescent="0.15">
      <c r="A9" s="19">
        <v>1</v>
      </c>
      <c r="B9" s="8">
        <v>2.0000000000000001E-4</v>
      </c>
      <c r="C9" s="26">
        <v>99650</v>
      </c>
      <c r="D9" s="27">
        <v>21</v>
      </c>
      <c r="E9" s="12">
        <v>99640</v>
      </c>
      <c r="F9" s="12">
        <v>7868230</v>
      </c>
      <c r="G9" s="9">
        <v>78.959999999999994</v>
      </c>
      <c r="H9" s="22"/>
      <c r="I9" s="48"/>
      <c r="J9" s="49"/>
      <c r="K9" s="50" t="s">
        <v>36</v>
      </c>
      <c r="L9" s="76">
        <f>250000*L8</f>
        <v>12478.961213731001</v>
      </c>
      <c r="M9" s="51"/>
      <c r="N9" s="52" t="s">
        <v>39</v>
      </c>
      <c r="O9" s="53">
        <f>L8/O8</f>
        <v>4.817492144524314E-3</v>
      </c>
    </row>
    <row r="10" spans="1:15" ht="12.75" customHeight="1" x14ac:dyDescent="0.15">
      <c r="A10" s="19">
        <v>2</v>
      </c>
      <c r="B10" s="8">
        <v>1.6000000000000001E-4</v>
      </c>
      <c r="C10" s="26">
        <v>99629</v>
      </c>
      <c r="D10" s="27">
        <v>15</v>
      </c>
      <c r="E10" s="12">
        <v>99622</v>
      </c>
      <c r="F10" s="12">
        <v>7768591</v>
      </c>
      <c r="G10" s="9">
        <v>77.98</v>
      </c>
      <c r="H10" s="22"/>
      <c r="I10" s="54" t="s">
        <v>30</v>
      </c>
      <c r="J10" s="55">
        <f>1/1.1</f>
        <v>0.90909090909090906</v>
      </c>
      <c r="K10" s="56"/>
      <c r="L10" s="51"/>
      <c r="M10" s="51"/>
      <c r="N10" s="52" t="s">
        <v>40</v>
      </c>
      <c r="O10" s="75">
        <f>O9*250000</f>
        <v>1204.3730361310786</v>
      </c>
    </row>
    <row r="11" spans="1:15" ht="12.75" customHeight="1" x14ac:dyDescent="0.15">
      <c r="A11" s="19">
        <v>3</v>
      </c>
      <c r="B11" s="8">
        <v>1.2999999999999999E-4</v>
      </c>
      <c r="C11" s="26">
        <v>99614</v>
      </c>
      <c r="D11" s="27">
        <v>14</v>
      </c>
      <c r="E11" s="12">
        <v>99607</v>
      </c>
      <c r="F11" s="12">
        <v>7668969</v>
      </c>
      <c r="G11" s="9">
        <v>76.989999999999995</v>
      </c>
      <c r="H11" s="22"/>
      <c r="I11" s="48"/>
      <c r="J11" s="49"/>
      <c r="K11" s="56"/>
      <c r="L11" s="51"/>
      <c r="M11" s="51"/>
      <c r="N11" s="51"/>
      <c r="O11" s="57"/>
    </row>
    <row r="12" spans="1:15" ht="12.75" customHeight="1" x14ac:dyDescent="0.15">
      <c r="A12" s="19">
        <v>4</v>
      </c>
      <c r="B12" s="8">
        <v>1.1E-4</v>
      </c>
      <c r="C12" s="26">
        <v>99600</v>
      </c>
      <c r="D12" s="27">
        <v>11</v>
      </c>
      <c r="E12" s="12">
        <v>99595</v>
      </c>
      <c r="F12" s="12">
        <v>7569362</v>
      </c>
      <c r="G12" s="9">
        <v>76</v>
      </c>
      <c r="H12" s="22"/>
      <c r="I12" s="54" t="s">
        <v>31</v>
      </c>
      <c r="J12" s="58" t="s">
        <v>32</v>
      </c>
      <c r="K12" s="50" t="s">
        <v>33</v>
      </c>
      <c r="L12" s="52" t="s">
        <v>34</v>
      </c>
      <c r="M12" s="52" t="s">
        <v>37</v>
      </c>
      <c r="N12" s="51"/>
      <c r="O12" s="57"/>
    </row>
    <row r="13" spans="1:15" ht="12.75" customHeight="1" x14ac:dyDescent="0.15">
      <c r="A13" s="19">
        <v>5</v>
      </c>
      <c r="B13" s="8">
        <v>1E-4</v>
      </c>
      <c r="C13" s="26">
        <v>99589</v>
      </c>
      <c r="D13" s="27">
        <v>9</v>
      </c>
      <c r="E13" s="12">
        <v>99585</v>
      </c>
      <c r="F13" s="12">
        <v>7469768</v>
      </c>
      <c r="G13" s="9">
        <v>75.010000000000005</v>
      </c>
      <c r="H13" s="22"/>
      <c r="I13" s="48">
        <v>0</v>
      </c>
      <c r="J13" s="55">
        <f>$J$10^(I13+1)</f>
        <v>0.90909090909090906</v>
      </c>
      <c r="K13" s="55">
        <f>C50/$C$50</f>
        <v>1</v>
      </c>
      <c r="L13" s="55">
        <f>B50</f>
        <v>1.2199999999999999E-3</v>
      </c>
      <c r="M13" s="51">
        <v>1</v>
      </c>
      <c r="N13" s="51"/>
      <c r="O13" s="57"/>
    </row>
    <row r="14" spans="1:15" ht="12.75" customHeight="1" x14ac:dyDescent="0.15">
      <c r="A14" s="19">
        <v>6</v>
      </c>
      <c r="B14" s="8">
        <v>8.0000000000000007E-5</v>
      </c>
      <c r="C14" s="26">
        <v>99580</v>
      </c>
      <c r="D14" s="27">
        <v>8</v>
      </c>
      <c r="E14" s="12">
        <v>99576</v>
      </c>
      <c r="F14" s="12">
        <v>7370183</v>
      </c>
      <c r="G14" s="9">
        <v>74.010000000000005</v>
      </c>
      <c r="H14" s="22"/>
      <c r="I14" s="48">
        <v>1</v>
      </c>
      <c r="J14" s="55">
        <f t="shared" ref="J14:J71" si="0">$J$10^(I14+1)</f>
        <v>0.82644628099173545</v>
      </c>
      <c r="K14" s="55">
        <f t="shared" ref="K14:K71" si="1">C51/$C$50</f>
        <v>0.99877853892898216</v>
      </c>
      <c r="L14" s="55">
        <f t="shared" ref="L14:L77" si="2">B51</f>
        <v>1.3600000000000001E-3</v>
      </c>
      <c r="M14" s="55">
        <f>M13+$J$10^I14</f>
        <v>1.9090909090909092</v>
      </c>
      <c r="N14" s="51"/>
      <c r="O14" s="57"/>
    </row>
    <row r="15" spans="1:15" ht="12.75" customHeight="1" x14ac:dyDescent="0.15">
      <c r="A15" s="19">
        <v>7</v>
      </c>
      <c r="B15" s="8">
        <v>8.0000000000000007E-5</v>
      </c>
      <c r="C15" s="26">
        <v>99572</v>
      </c>
      <c r="D15" s="27">
        <v>8</v>
      </c>
      <c r="E15" s="12">
        <v>99568</v>
      </c>
      <c r="F15" s="12">
        <v>7270607</v>
      </c>
      <c r="G15" s="9">
        <v>73.02</v>
      </c>
      <c r="H15" s="22"/>
      <c r="I15" s="48">
        <v>2</v>
      </c>
      <c r="J15" s="55">
        <f t="shared" si="0"/>
        <v>0.75131480090157765</v>
      </c>
      <c r="K15" s="55">
        <f t="shared" si="1"/>
        <v>0.99742475290860422</v>
      </c>
      <c r="L15" s="55">
        <f t="shared" si="2"/>
        <v>1.5200000000000001E-3</v>
      </c>
      <c r="M15" s="55">
        <f t="shared" ref="M15:M71" si="3">M14+$J$10^I15</f>
        <v>2.7355371900826446</v>
      </c>
      <c r="N15" s="51"/>
      <c r="O15" s="57"/>
    </row>
    <row r="16" spans="1:15" ht="12.75" customHeight="1" x14ac:dyDescent="0.15">
      <c r="A16" s="19">
        <v>8</v>
      </c>
      <c r="B16" s="8">
        <v>8.0000000000000007E-5</v>
      </c>
      <c r="C16" s="26">
        <v>99564</v>
      </c>
      <c r="D16" s="27">
        <v>8</v>
      </c>
      <c r="E16" s="12">
        <v>99560</v>
      </c>
      <c r="F16" s="12">
        <v>7171039</v>
      </c>
      <c r="G16" s="9">
        <v>72.02</v>
      </c>
      <c r="H16" s="22"/>
      <c r="I16" s="48">
        <v>3</v>
      </c>
      <c r="J16" s="55">
        <f t="shared" si="0"/>
        <v>0.68301345536507052</v>
      </c>
      <c r="K16" s="55">
        <f t="shared" si="1"/>
        <v>0.99589792656983189</v>
      </c>
      <c r="L16" s="55">
        <f t="shared" si="2"/>
        <v>1.6999999999999999E-3</v>
      </c>
      <c r="M16" s="55">
        <f t="shared" si="3"/>
        <v>3.4868519909842224</v>
      </c>
      <c r="N16" s="51"/>
      <c r="O16" s="57"/>
    </row>
    <row r="17" spans="1:15" ht="12.75" customHeight="1" x14ac:dyDescent="0.15">
      <c r="A17" s="19">
        <v>9</v>
      </c>
      <c r="B17" s="8">
        <v>8.0000000000000007E-5</v>
      </c>
      <c r="C17" s="26">
        <v>99556</v>
      </c>
      <c r="D17" s="27">
        <v>8</v>
      </c>
      <c r="E17" s="12">
        <v>99552</v>
      </c>
      <c r="F17" s="12">
        <v>7071479</v>
      </c>
      <c r="G17" s="9">
        <v>71.03</v>
      </c>
      <c r="H17" s="22"/>
      <c r="I17" s="48">
        <v>4</v>
      </c>
      <c r="J17" s="55">
        <f t="shared" si="0"/>
        <v>0.62092132305915504</v>
      </c>
      <c r="K17" s="55">
        <f t="shared" si="1"/>
        <v>0.99420823875492403</v>
      </c>
      <c r="L17" s="55">
        <f t="shared" si="2"/>
        <v>1.89E-3</v>
      </c>
      <c r="M17" s="55">
        <f t="shared" si="3"/>
        <v>4.1698654463492932</v>
      </c>
      <c r="N17" s="51"/>
      <c r="O17" s="57"/>
    </row>
    <row r="18" spans="1:15" ht="12.75" customHeight="1" x14ac:dyDescent="0.15">
      <c r="A18" s="19">
        <v>10</v>
      </c>
      <c r="B18" s="8">
        <v>8.0000000000000007E-5</v>
      </c>
      <c r="C18" s="26">
        <v>99548</v>
      </c>
      <c r="D18" s="27">
        <v>8</v>
      </c>
      <c r="E18" s="12">
        <v>99544</v>
      </c>
      <c r="F18" s="12">
        <v>6971927</v>
      </c>
      <c r="G18" s="9">
        <v>70.040000000000006</v>
      </c>
      <c r="H18" s="22"/>
      <c r="I18" s="48">
        <v>5</v>
      </c>
      <c r="J18" s="55">
        <f t="shared" si="0"/>
        <v>0.56447393005377722</v>
      </c>
      <c r="K18" s="55">
        <f t="shared" si="1"/>
        <v>0.99233533177936339</v>
      </c>
      <c r="L18" s="55">
        <f t="shared" si="2"/>
        <v>2.0999999999999999E-3</v>
      </c>
      <c r="M18" s="55">
        <f t="shared" si="3"/>
        <v>4.7907867694084487</v>
      </c>
      <c r="N18" s="51"/>
      <c r="O18" s="57"/>
    </row>
    <row r="19" spans="1:15" ht="12.75" customHeight="1" x14ac:dyDescent="0.15">
      <c r="A19" s="19">
        <v>11</v>
      </c>
      <c r="B19" s="8">
        <v>9.0000000000000006E-5</v>
      </c>
      <c r="C19" s="26">
        <v>99540</v>
      </c>
      <c r="D19" s="27">
        <v>9</v>
      </c>
      <c r="E19" s="12">
        <v>99536</v>
      </c>
      <c r="F19" s="12">
        <v>6872383</v>
      </c>
      <c r="G19" s="9">
        <v>69.040000000000006</v>
      </c>
      <c r="H19" s="22"/>
      <c r="I19" s="48">
        <v>6</v>
      </c>
      <c r="J19" s="55">
        <f t="shared" si="0"/>
        <v>0.51315811823070656</v>
      </c>
      <c r="K19" s="55">
        <f t="shared" si="1"/>
        <v>0.99024866911637466</v>
      </c>
      <c r="L19" s="55">
        <f t="shared" si="2"/>
        <v>2.33E-3</v>
      </c>
      <c r="M19" s="55">
        <f t="shared" si="3"/>
        <v>5.3552606994622263</v>
      </c>
      <c r="N19" s="51"/>
      <c r="O19" s="57"/>
    </row>
    <row r="20" spans="1:15" ht="12.75" customHeight="1" x14ac:dyDescent="0.15">
      <c r="A20" s="19">
        <v>12</v>
      </c>
      <c r="B20" s="8">
        <v>1E-4</v>
      </c>
      <c r="C20" s="26">
        <v>99531</v>
      </c>
      <c r="D20" s="27">
        <v>10</v>
      </c>
      <c r="E20" s="12">
        <v>99526</v>
      </c>
      <c r="F20" s="12">
        <v>6772848</v>
      </c>
      <c r="G20" s="9">
        <v>68.05</v>
      </c>
      <c r="H20" s="22"/>
      <c r="I20" s="48">
        <v>7</v>
      </c>
      <c r="J20" s="55">
        <f t="shared" si="0"/>
        <v>0.4665073802097332</v>
      </c>
      <c r="K20" s="55">
        <f t="shared" si="1"/>
        <v>0.98793807192369942</v>
      </c>
      <c r="L20" s="55">
        <f t="shared" si="2"/>
        <v>2.5699999999999998E-3</v>
      </c>
      <c r="M20" s="55">
        <f t="shared" si="3"/>
        <v>5.8684188176929331</v>
      </c>
      <c r="N20" s="51"/>
      <c r="O20" s="57"/>
    </row>
    <row r="21" spans="1:15" ht="12.75" customHeight="1" x14ac:dyDescent="0.15">
      <c r="A21" s="19">
        <v>13</v>
      </c>
      <c r="B21" s="8">
        <v>1.2E-4</v>
      </c>
      <c r="C21" s="26">
        <v>99521</v>
      </c>
      <c r="D21" s="27">
        <v>12</v>
      </c>
      <c r="E21" s="12">
        <v>99515</v>
      </c>
      <c r="F21" s="12">
        <v>6673322</v>
      </c>
      <c r="G21" s="9">
        <v>67.05</v>
      </c>
      <c r="H21" s="22"/>
      <c r="I21" s="48">
        <v>8</v>
      </c>
      <c r="J21" s="55">
        <f t="shared" si="0"/>
        <v>0.42409761837248472</v>
      </c>
      <c r="K21" s="55">
        <f t="shared" si="1"/>
        <v>0.98540354020133747</v>
      </c>
      <c r="L21" s="55">
        <f t="shared" si="2"/>
        <v>2.82E-3</v>
      </c>
      <c r="M21" s="55">
        <f t="shared" si="3"/>
        <v>6.3349261979026661</v>
      </c>
      <c r="N21" s="51"/>
      <c r="O21" s="57"/>
    </row>
    <row r="22" spans="1:15" ht="12.75" customHeight="1" x14ac:dyDescent="0.15">
      <c r="A22" s="19">
        <v>14</v>
      </c>
      <c r="B22" s="8">
        <v>1.3999999999999999E-4</v>
      </c>
      <c r="C22" s="26">
        <v>99509</v>
      </c>
      <c r="D22" s="27">
        <v>14</v>
      </c>
      <c r="E22" s="12">
        <v>99502</v>
      </c>
      <c r="F22" s="12">
        <v>6573807</v>
      </c>
      <c r="G22" s="9">
        <v>66.06</v>
      </c>
      <c r="H22" s="22"/>
      <c r="I22" s="48">
        <v>9</v>
      </c>
      <c r="J22" s="55">
        <f t="shared" si="0"/>
        <v>0.38554328942953153</v>
      </c>
      <c r="K22" s="55">
        <f t="shared" si="1"/>
        <v>0.98262471626477199</v>
      </c>
      <c r="L22" s="55">
        <f t="shared" si="2"/>
        <v>3.0999999999999999E-3</v>
      </c>
      <c r="M22" s="55">
        <f t="shared" si="3"/>
        <v>6.7590238162751506</v>
      </c>
      <c r="N22" s="51"/>
      <c r="O22" s="57"/>
    </row>
    <row r="23" spans="1:15" ht="12.75" customHeight="1" x14ac:dyDescent="0.15">
      <c r="A23" s="19">
        <v>15</v>
      </c>
      <c r="B23" s="8">
        <v>1.7000000000000001E-4</v>
      </c>
      <c r="C23" s="26">
        <v>99495</v>
      </c>
      <c r="D23" s="27">
        <v>17</v>
      </c>
      <c r="E23" s="12">
        <v>99487</v>
      </c>
      <c r="F23" s="12">
        <v>6474305</v>
      </c>
      <c r="G23" s="9">
        <v>65.069999999999993</v>
      </c>
      <c r="H23" s="22"/>
      <c r="I23" s="48">
        <v>10</v>
      </c>
      <c r="J23" s="55">
        <f t="shared" si="0"/>
        <v>0.35049389948139231</v>
      </c>
      <c r="K23" s="55">
        <f t="shared" si="1"/>
        <v>0.97957106358722756</v>
      </c>
      <c r="L23" s="55">
        <f t="shared" si="2"/>
        <v>3.3999999999999998E-3</v>
      </c>
      <c r="M23" s="55">
        <f t="shared" si="3"/>
        <v>7.1445671057046818</v>
      </c>
      <c r="N23" s="51"/>
      <c r="O23" s="57"/>
    </row>
    <row r="24" spans="1:15" ht="12.75" customHeight="1" x14ac:dyDescent="0.15">
      <c r="A24" s="19">
        <v>16</v>
      </c>
      <c r="B24" s="8">
        <v>2.0000000000000001E-4</v>
      </c>
      <c r="C24" s="26">
        <v>99478</v>
      </c>
      <c r="D24" s="27">
        <v>20</v>
      </c>
      <c r="E24" s="12">
        <v>99468</v>
      </c>
      <c r="F24" s="12">
        <v>6374818</v>
      </c>
      <c r="G24" s="9">
        <v>64.08</v>
      </c>
      <c r="H24" s="22"/>
      <c r="I24" s="48">
        <v>11</v>
      </c>
      <c r="J24" s="55">
        <f t="shared" si="0"/>
        <v>0.31863081771035662</v>
      </c>
      <c r="K24" s="55">
        <f t="shared" si="1"/>
        <v>0.97624258216870408</v>
      </c>
      <c r="L24" s="55">
        <f t="shared" si="2"/>
        <v>3.7399999999999998E-3</v>
      </c>
      <c r="M24" s="55">
        <f t="shared" si="3"/>
        <v>7.4950610051860744</v>
      </c>
      <c r="N24" s="51"/>
      <c r="O24" s="57"/>
    </row>
    <row r="25" spans="1:15" ht="12.75" customHeight="1" x14ac:dyDescent="0.15">
      <c r="A25" s="19">
        <v>17</v>
      </c>
      <c r="B25" s="8">
        <v>2.2000000000000001E-4</v>
      </c>
      <c r="C25" s="26">
        <v>99458</v>
      </c>
      <c r="D25" s="27">
        <v>22</v>
      </c>
      <c r="E25" s="12">
        <v>99447</v>
      </c>
      <c r="F25" s="12">
        <v>6275350</v>
      </c>
      <c r="G25" s="9">
        <v>63.1</v>
      </c>
      <c r="H25" s="22"/>
      <c r="I25" s="48">
        <v>12</v>
      </c>
      <c r="J25" s="55">
        <f t="shared" si="0"/>
        <v>0.28966437973668779</v>
      </c>
      <c r="K25" s="55">
        <f t="shared" si="1"/>
        <v>0.97257819895565079</v>
      </c>
      <c r="L25" s="55">
        <f t="shared" si="2"/>
        <v>4.13E-3</v>
      </c>
      <c r="M25" s="55">
        <f t="shared" si="3"/>
        <v>7.8136918228964314</v>
      </c>
      <c r="N25" s="51"/>
      <c r="O25" s="57"/>
    </row>
    <row r="26" spans="1:15" ht="12.75" customHeight="1" x14ac:dyDescent="0.15">
      <c r="A26" s="19">
        <v>18</v>
      </c>
      <c r="B26" s="8">
        <v>2.5000000000000001E-4</v>
      </c>
      <c r="C26" s="26">
        <v>99436</v>
      </c>
      <c r="D26" s="27">
        <v>24</v>
      </c>
      <c r="E26" s="12">
        <v>99424</v>
      </c>
      <c r="F26" s="12">
        <v>6175903</v>
      </c>
      <c r="G26" s="9">
        <v>62.11</v>
      </c>
      <c r="H26" s="22"/>
      <c r="I26" s="48">
        <v>13</v>
      </c>
      <c r="J26" s="55">
        <f t="shared" si="0"/>
        <v>0.26333125430607979</v>
      </c>
      <c r="K26" s="55">
        <f t="shared" si="1"/>
        <v>0.96855755626355056</v>
      </c>
      <c r="L26" s="55">
        <f t="shared" si="2"/>
        <v>4.5700000000000003E-3</v>
      </c>
      <c r="M26" s="55">
        <f t="shared" si="3"/>
        <v>8.103356202633119</v>
      </c>
      <c r="N26" s="51"/>
      <c r="O26" s="57"/>
    </row>
    <row r="27" spans="1:15" ht="12.75" customHeight="1" x14ac:dyDescent="0.15">
      <c r="A27" s="19">
        <v>19</v>
      </c>
      <c r="B27" s="8">
        <v>2.5999999999999998E-4</v>
      </c>
      <c r="C27" s="26">
        <v>99412</v>
      </c>
      <c r="D27" s="27">
        <v>27</v>
      </c>
      <c r="E27" s="12">
        <v>99399</v>
      </c>
      <c r="F27" s="12">
        <v>6076479</v>
      </c>
      <c r="G27" s="9">
        <v>61.12</v>
      </c>
      <c r="H27" s="22"/>
      <c r="I27" s="48">
        <v>14</v>
      </c>
      <c r="J27" s="55">
        <f t="shared" si="0"/>
        <v>0.23939204936916345</v>
      </c>
      <c r="K27" s="55">
        <f t="shared" si="1"/>
        <v>0.96412975988111116</v>
      </c>
      <c r="L27" s="55">
        <f t="shared" si="2"/>
        <v>5.0699999999999999E-3</v>
      </c>
      <c r="M27" s="55">
        <f t="shared" si="3"/>
        <v>8.3666874569391982</v>
      </c>
      <c r="N27" s="51"/>
      <c r="O27" s="57"/>
    </row>
    <row r="28" spans="1:15" ht="12.75" customHeight="1" x14ac:dyDescent="0.15">
      <c r="A28" s="19">
        <v>20</v>
      </c>
      <c r="B28" s="8">
        <v>2.7999999999999998E-4</v>
      </c>
      <c r="C28" s="26">
        <v>99385</v>
      </c>
      <c r="D28" s="27">
        <v>27</v>
      </c>
      <c r="E28" s="12">
        <v>99372</v>
      </c>
      <c r="F28" s="12">
        <v>5977081</v>
      </c>
      <c r="G28" s="9">
        <v>60.14</v>
      </c>
      <c r="H28" s="22"/>
      <c r="I28" s="48">
        <v>15</v>
      </c>
      <c r="J28" s="55">
        <f t="shared" si="0"/>
        <v>0.21762913579014859</v>
      </c>
      <c r="K28" s="55">
        <f t="shared" si="1"/>
        <v>0.95924391559704003</v>
      </c>
      <c r="L28" s="55">
        <f t="shared" si="2"/>
        <v>5.64E-3</v>
      </c>
      <c r="M28" s="55">
        <f t="shared" si="3"/>
        <v>8.6060795063083617</v>
      </c>
      <c r="N28" s="51"/>
      <c r="O28" s="57"/>
    </row>
    <row r="29" spans="1:15" ht="12.75" customHeight="1" x14ac:dyDescent="0.15">
      <c r="A29" s="19">
        <v>21</v>
      </c>
      <c r="B29" s="8">
        <v>2.7999999999999998E-4</v>
      </c>
      <c r="C29" s="26">
        <v>99358</v>
      </c>
      <c r="D29" s="27">
        <v>28</v>
      </c>
      <c r="E29" s="12">
        <v>99344</v>
      </c>
      <c r="F29" s="12">
        <v>5877709</v>
      </c>
      <c r="G29" s="9">
        <v>59.16</v>
      </c>
      <c r="H29" s="22"/>
      <c r="I29" s="48">
        <v>16</v>
      </c>
      <c r="J29" s="55">
        <f t="shared" si="0"/>
        <v>0.19784466890013508</v>
      </c>
      <c r="K29" s="55">
        <f t="shared" si="1"/>
        <v>0.95383895035778632</v>
      </c>
      <c r="L29" s="55">
        <f t="shared" si="2"/>
        <v>6.28E-3</v>
      </c>
      <c r="M29" s="55">
        <f t="shared" si="3"/>
        <v>8.8237086420985111</v>
      </c>
      <c r="N29" s="51"/>
      <c r="O29" s="57"/>
    </row>
    <row r="30" spans="1:15" ht="12.75" customHeight="1" x14ac:dyDescent="0.15">
      <c r="A30" s="19">
        <v>22</v>
      </c>
      <c r="B30" s="8">
        <v>2.9E-4</v>
      </c>
      <c r="C30" s="26">
        <v>99330</v>
      </c>
      <c r="D30" s="27">
        <v>28</v>
      </c>
      <c r="E30" s="12">
        <v>99316</v>
      </c>
      <c r="F30" s="12">
        <v>5778365</v>
      </c>
      <c r="G30" s="9">
        <v>58.17</v>
      </c>
      <c r="H30" s="22"/>
      <c r="I30" s="48">
        <v>17</v>
      </c>
      <c r="J30" s="55">
        <f t="shared" si="0"/>
        <v>0.1798587899092137</v>
      </c>
      <c r="K30" s="55">
        <f t="shared" si="1"/>
        <v>0.94784361226754066</v>
      </c>
      <c r="L30" s="55">
        <f t="shared" si="2"/>
        <v>7.0000000000000001E-3</v>
      </c>
      <c r="M30" s="55">
        <f t="shared" si="3"/>
        <v>9.0215533109986463</v>
      </c>
      <c r="N30" s="51"/>
      <c r="O30" s="57"/>
    </row>
    <row r="31" spans="1:15" ht="12.75" customHeight="1" x14ac:dyDescent="0.15">
      <c r="A31" s="19">
        <v>23</v>
      </c>
      <c r="B31" s="8">
        <v>2.9E-4</v>
      </c>
      <c r="C31" s="26">
        <v>99302</v>
      </c>
      <c r="D31" s="27">
        <v>29</v>
      </c>
      <c r="E31" s="12">
        <v>99288</v>
      </c>
      <c r="F31" s="12">
        <v>5679049</v>
      </c>
      <c r="G31" s="9">
        <v>57.19</v>
      </c>
      <c r="H31" s="22"/>
      <c r="I31" s="48">
        <v>18</v>
      </c>
      <c r="J31" s="55">
        <f t="shared" si="0"/>
        <v>0.1635079908265579</v>
      </c>
      <c r="K31" s="55">
        <f t="shared" si="1"/>
        <v>0.94120700711501071</v>
      </c>
      <c r="L31" s="55">
        <f t="shared" si="2"/>
        <v>7.8100000000000001E-3</v>
      </c>
      <c r="M31" s="55">
        <f t="shared" si="3"/>
        <v>9.2014121009078593</v>
      </c>
      <c r="N31" s="51"/>
      <c r="O31" s="57"/>
    </row>
    <row r="32" spans="1:15" ht="12.75" customHeight="1" x14ac:dyDescent="0.15">
      <c r="A32" s="19">
        <v>24</v>
      </c>
      <c r="B32" s="8">
        <v>2.9999999999999997E-4</v>
      </c>
      <c r="C32" s="26">
        <v>99273</v>
      </c>
      <c r="D32" s="27">
        <v>30</v>
      </c>
      <c r="E32" s="12">
        <v>99258</v>
      </c>
      <c r="F32" s="12">
        <v>5579762</v>
      </c>
      <c r="G32" s="9">
        <v>56.21</v>
      </c>
      <c r="H32" s="22"/>
      <c r="I32" s="48">
        <v>19</v>
      </c>
      <c r="J32" s="55">
        <f t="shared" si="0"/>
        <v>0.14864362802414352</v>
      </c>
      <c r="K32" s="55">
        <f t="shared" si="1"/>
        <v>0.9338578830043871</v>
      </c>
      <c r="L32" s="55">
        <f t="shared" si="2"/>
        <v>8.7100000000000007E-3</v>
      </c>
      <c r="M32" s="55">
        <f t="shared" si="3"/>
        <v>9.3649200917344171</v>
      </c>
      <c r="N32" s="51"/>
      <c r="O32" s="57"/>
    </row>
    <row r="33" spans="1:15" ht="12.75" customHeight="1" x14ac:dyDescent="0.15">
      <c r="A33" s="19">
        <v>25</v>
      </c>
      <c r="B33" s="8">
        <v>3.1E-4</v>
      </c>
      <c r="C33" s="26">
        <v>99243</v>
      </c>
      <c r="D33" s="27">
        <v>30</v>
      </c>
      <c r="E33" s="12">
        <v>99228</v>
      </c>
      <c r="F33" s="12">
        <v>5480504</v>
      </c>
      <c r="G33" s="9">
        <v>55.22</v>
      </c>
      <c r="H33" s="22"/>
      <c r="I33" s="48">
        <v>20</v>
      </c>
      <c r="J33" s="55">
        <f t="shared" si="0"/>
        <v>0.13513057093103958</v>
      </c>
      <c r="K33" s="55">
        <f t="shared" si="1"/>
        <v>0.92572498803986036</v>
      </c>
      <c r="L33" s="55">
        <f t="shared" si="2"/>
        <v>9.6799999999999994E-3</v>
      </c>
      <c r="M33" s="55">
        <f t="shared" si="3"/>
        <v>9.5135637197585599</v>
      </c>
      <c r="N33" s="51"/>
      <c r="O33" s="57"/>
    </row>
    <row r="34" spans="1:15" ht="12.75" customHeight="1" x14ac:dyDescent="0.15">
      <c r="A34" s="19">
        <v>26</v>
      </c>
      <c r="B34" s="8">
        <v>3.2000000000000003E-4</v>
      </c>
      <c r="C34" s="26">
        <v>99213</v>
      </c>
      <c r="D34" s="27">
        <v>32</v>
      </c>
      <c r="E34" s="12">
        <v>99197</v>
      </c>
      <c r="F34" s="12">
        <v>5381276</v>
      </c>
      <c r="G34" s="9">
        <v>54.24</v>
      </c>
      <c r="H34" s="22"/>
      <c r="I34" s="48">
        <v>21</v>
      </c>
      <c r="J34" s="55">
        <f t="shared" si="0"/>
        <v>0.12284597357367232</v>
      </c>
      <c r="K34" s="55">
        <f t="shared" si="1"/>
        <v>0.91675742801013815</v>
      </c>
      <c r="L34" s="55">
        <f t="shared" si="2"/>
        <v>1.073E-2</v>
      </c>
      <c r="M34" s="55">
        <f t="shared" si="3"/>
        <v>9.6486942906895994</v>
      </c>
      <c r="N34" s="51"/>
      <c r="O34" s="57"/>
    </row>
    <row r="35" spans="1:15" ht="12.75" customHeight="1" x14ac:dyDescent="0.15">
      <c r="A35" s="19">
        <v>27</v>
      </c>
      <c r="B35" s="8">
        <v>3.4000000000000002E-4</v>
      </c>
      <c r="C35" s="26">
        <v>99181</v>
      </c>
      <c r="D35" s="27">
        <v>34</v>
      </c>
      <c r="E35" s="12">
        <v>99164</v>
      </c>
      <c r="F35" s="12">
        <v>5282079</v>
      </c>
      <c r="G35" s="9">
        <v>53.26</v>
      </c>
      <c r="H35" s="22"/>
      <c r="I35" s="48">
        <v>22</v>
      </c>
      <c r="J35" s="55">
        <f t="shared" si="0"/>
        <v>0.11167815779424756</v>
      </c>
      <c r="K35" s="55">
        <f t="shared" si="1"/>
        <v>0.90692466638844493</v>
      </c>
      <c r="L35" s="55">
        <f t="shared" si="2"/>
        <v>1.1849999999999999E-2</v>
      </c>
      <c r="M35" s="55">
        <f t="shared" si="3"/>
        <v>9.7715402642632725</v>
      </c>
      <c r="N35" s="51"/>
      <c r="O35" s="57"/>
    </row>
    <row r="36" spans="1:15" ht="12.75" customHeight="1" x14ac:dyDescent="0.15">
      <c r="A36" s="19">
        <v>28</v>
      </c>
      <c r="B36" s="8">
        <v>3.6000000000000002E-4</v>
      </c>
      <c r="C36" s="26">
        <v>99147</v>
      </c>
      <c r="D36" s="27">
        <v>36</v>
      </c>
      <c r="E36" s="12">
        <v>99129</v>
      </c>
      <c r="F36" s="12">
        <v>5182915</v>
      </c>
      <c r="G36" s="9">
        <v>52.28</v>
      </c>
      <c r="H36" s="22"/>
      <c r="I36" s="48">
        <v>23</v>
      </c>
      <c r="J36" s="55">
        <f t="shared" si="0"/>
        <v>0.1015255979947705</v>
      </c>
      <c r="K36" s="55">
        <f t="shared" si="1"/>
        <v>0.89617580896348847</v>
      </c>
      <c r="L36" s="55">
        <f t="shared" si="2"/>
        <v>1.306E-2</v>
      </c>
      <c r="M36" s="55">
        <f t="shared" si="3"/>
        <v>9.8832184220575208</v>
      </c>
      <c r="N36" s="51"/>
      <c r="O36" s="57"/>
    </row>
    <row r="37" spans="1:15" ht="12.75" customHeight="1" x14ac:dyDescent="0.15">
      <c r="A37" s="19">
        <v>29</v>
      </c>
      <c r="B37" s="8">
        <v>3.8999999999999999E-4</v>
      </c>
      <c r="C37" s="26">
        <v>99111</v>
      </c>
      <c r="D37" s="27">
        <v>38</v>
      </c>
      <c r="E37" s="12">
        <v>99092</v>
      </c>
      <c r="F37" s="12">
        <v>5083786</v>
      </c>
      <c r="G37" s="9">
        <v>51.29</v>
      </c>
      <c r="H37" s="22"/>
      <c r="I37" s="48">
        <v>24</v>
      </c>
      <c r="J37" s="55">
        <f t="shared" si="0"/>
        <v>9.229599817706409E-2</v>
      </c>
      <c r="K37" s="55">
        <f t="shared" si="1"/>
        <v>0.88448031920849324</v>
      </c>
      <c r="L37" s="55">
        <f t="shared" si="2"/>
        <v>1.434E-2</v>
      </c>
      <c r="M37" s="55">
        <f t="shared" si="3"/>
        <v>9.9847440200522914</v>
      </c>
      <c r="N37" s="51"/>
      <c r="O37" s="57"/>
    </row>
    <row r="38" spans="1:15" ht="12.75" customHeight="1" x14ac:dyDescent="0.15">
      <c r="A38" s="19">
        <v>30</v>
      </c>
      <c r="B38" s="8">
        <v>4.2000000000000002E-4</v>
      </c>
      <c r="C38" s="26">
        <v>99073</v>
      </c>
      <c r="D38" s="27">
        <v>42</v>
      </c>
      <c r="E38" s="12">
        <v>99052</v>
      </c>
      <c r="F38" s="12">
        <v>4984694</v>
      </c>
      <c r="G38" s="9">
        <v>50.31</v>
      </c>
      <c r="H38" s="22"/>
      <c r="I38" s="48">
        <v>25</v>
      </c>
      <c r="J38" s="55">
        <f t="shared" si="0"/>
        <v>8.390545288824007E-2</v>
      </c>
      <c r="K38" s="55">
        <f t="shared" si="1"/>
        <v>0.87178730291216677</v>
      </c>
      <c r="L38" s="55">
        <f t="shared" si="2"/>
        <v>1.5730000000000001E-2</v>
      </c>
      <c r="M38" s="55">
        <f t="shared" si="3"/>
        <v>10.077040018229356</v>
      </c>
      <c r="N38" s="51"/>
      <c r="O38" s="57"/>
    </row>
    <row r="39" spans="1:15" ht="12.75" customHeight="1" x14ac:dyDescent="0.15">
      <c r="A39" s="19">
        <v>31</v>
      </c>
      <c r="B39" s="8">
        <v>4.6000000000000001E-4</v>
      </c>
      <c r="C39" s="26">
        <v>99031</v>
      </c>
      <c r="D39" s="27">
        <v>46</v>
      </c>
      <c r="E39" s="12">
        <v>99008</v>
      </c>
      <c r="F39" s="12">
        <v>4885642</v>
      </c>
      <c r="G39" s="9">
        <v>49.33</v>
      </c>
      <c r="H39" s="22"/>
      <c r="I39" s="48">
        <v>26</v>
      </c>
      <c r="J39" s="55">
        <f t="shared" si="0"/>
        <v>7.6277684443854618E-2</v>
      </c>
      <c r="K39" s="55">
        <f t="shared" si="1"/>
        <v>0.85807640238999217</v>
      </c>
      <c r="L39" s="55">
        <f t="shared" si="2"/>
        <v>1.7250000000000001E-2</v>
      </c>
      <c r="M39" s="55">
        <f t="shared" si="3"/>
        <v>10.160945471117596</v>
      </c>
      <c r="N39" s="51"/>
      <c r="O39" s="57"/>
    </row>
    <row r="40" spans="1:15" ht="12.75" customHeight="1" x14ac:dyDescent="0.15">
      <c r="A40" s="19">
        <v>32</v>
      </c>
      <c r="B40" s="8">
        <v>5.0000000000000001E-4</v>
      </c>
      <c r="C40" s="26">
        <v>98985</v>
      </c>
      <c r="D40" s="27">
        <v>50</v>
      </c>
      <c r="E40" s="12">
        <v>98960</v>
      </c>
      <c r="F40" s="12">
        <v>4786634</v>
      </c>
      <c r="G40" s="9">
        <v>48.36</v>
      </c>
      <c r="H40" s="22"/>
      <c r="I40" s="48">
        <v>27</v>
      </c>
      <c r="J40" s="55">
        <f t="shared" si="0"/>
        <v>6.9343349494413287E-2</v>
      </c>
      <c r="K40" s="55">
        <f t="shared" si="1"/>
        <v>0.84326618690390154</v>
      </c>
      <c r="L40" s="55">
        <f t="shared" si="2"/>
        <v>1.89E-2</v>
      </c>
      <c r="M40" s="55">
        <f t="shared" si="3"/>
        <v>10.23722315556145</v>
      </c>
      <c r="N40" s="51"/>
      <c r="O40" s="57"/>
    </row>
    <row r="41" spans="1:15" ht="12.75" customHeight="1" x14ac:dyDescent="0.15">
      <c r="A41" s="19">
        <v>33</v>
      </c>
      <c r="B41" s="8">
        <v>5.5000000000000003E-4</v>
      </c>
      <c r="C41" s="26">
        <v>98935</v>
      </c>
      <c r="D41" s="27">
        <v>54</v>
      </c>
      <c r="E41" s="12">
        <v>98908</v>
      </c>
      <c r="F41" s="12">
        <v>4687674</v>
      </c>
      <c r="G41" s="9">
        <v>47.38</v>
      </c>
      <c r="H41" s="22"/>
      <c r="I41" s="48">
        <v>28</v>
      </c>
      <c r="J41" s="55">
        <f t="shared" si="0"/>
        <v>6.3039408631284793E-2</v>
      </c>
      <c r="K41" s="55">
        <f t="shared" si="1"/>
        <v>0.82732611992711946</v>
      </c>
      <c r="L41" s="55">
        <f t="shared" si="2"/>
        <v>2.0719999999999999E-2</v>
      </c>
      <c r="M41" s="55">
        <f t="shared" si="3"/>
        <v>10.306566505055864</v>
      </c>
      <c r="N41" s="51"/>
      <c r="O41" s="57"/>
    </row>
    <row r="42" spans="1:15" ht="12.75" customHeight="1" x14ac:dyDescent="0.15">
      <c r="A42" s="19">
        <v>34</v>
      </c>
      <c r="B42" s="8">
        <v>5.9000000000000003E-4</v>
      </c>
      <c r="C42" s="26">
        <v>98881</v>
      </c>
      <c r="D42" s="27">
        <v>59</v>
      </c>
      <c r="E42" s="12">
        <v>98852</v>
      </c>
      <c r="F42" s="12">
        <v>4588766</v>
      </c>
      <c r="G42" s="9">
        <v>46.41</v>
      </c>
      <c r="H42" s="22"/>
      <c r="I42" s="48">
        <v>29</v>
      </c>
      <c r="J42" s="55">
        <f t="shared" si="0"/>
        <v>5.7308553301167985E-2</v>
      </c>
      <c r="K42" s="55">
        <f t="shared" si="1"/>
        <v>0.81018494956383658</v>
      </c>
      <c r="L42" s="55">
        <f t="shared" si="2"/>
        <v>2.273E-2</v>
      </c>
      <c r="M42" s="55">
        <f t="shared" si="3"/>
        <v>10.369605913687149</v>
      </c>
      <c r="N42" s="51"/>
      <c r="O42" s="57"/>
    </row>
    <row r="43" spans="1:15" ht="12.75" customHeight="1" x14ac:dyDescent="0.15">
      <c r="A43" s="19">
        <v>35</v>
      </c>
      <c r="B43" s="8">
        <v>6.4000000000000005E-4</v>
      </c>
      <c r="C43" s="26">
        <v>98822</v>
      </c>
      <c r="D43" s="27">
        <v>64</v>
      </c>
      <c r="E43" s="12">
        <v>98790</v>
      </c>
      <c r="F43" s="12">
        <v>4489914</v>
      </c>
      <c r="G43" s="9">
        <v>45.43</v>
      </c>
      <c r="H43" s="22"/>
      <c r="I43" s="48">
        <v>30</v>
      </c>
      <c r="J43" s="55">
        <f t="shared" si="0"/>
        <v>5.2098684819243624E-2</v>
      </c>
      <c r="K43" s="55">
        <f t="shared" si="1"/>
        <v>0.79177142391824351</v>
      </c>
      <c r="L43" s="55">
        <f t="shared" si="2"/>
        <v>2.496E-2</v>
      </c>
      <c r="M43" s="55">
        <f t="shared" si="3"/>
        <v>10.426914466988316</v>
      </c>
      <c r="N43" s="51"/>
      <c r="O43" s="57"/>
    </row>
    <row r="44" spans="1:15" ht="12.75" customHeight="1" x14ac:dyDescent="0.15">
      <c r="A44" s="19">
        <v>36</v>
      </c>
      <c r="B44" s="8">
        <v>6.8999999999999997E-4</v>
      </c>
      <c r="C44" s="26">
        <v>98758</v>
      </c>
      <c r="D44" s="27">
        <v>68</v>
      </c>
      <c r="E44" s="12">
        <v>98724</v>
      </c>
      <c r="F44" s="12">
        <v>4391124</v>
      </c>
      <c r="G44" s="9">
        <v>44.46</v>
      </c>
      <c r="H44" s="22"/>
      <c r="I44" s="48">
        <v>31</v>
      </c>
      <c r="J44" s="55">
        <f t="shared" si="0"/>
        <v>4.7362440744766934E-2</v>
      </c>
      <c r="K44" s="55">
        <f t="shared" si="1"/>
        <v>0.7720142910945309</v>
      </c>
      <c r="L44" s="55">
        <f t="shared" si="2"/>
        <v>2.743E-2</v>
      </c>
      <c r="M44" s="55">
        <f t="shared" si="3"/>
        <v>10.47901315180756</v>
      </c>
      <c r="N44" s="51"/>
      <c r="O44" s="57"/>
    </row>
    <row r="45" spans="1:15" ht="12.75" customHeight="1" x14ac:dyDescent="0.15">
      <c r="A45" s="19">
        <v>37</v>
      </c>
      <c r="B45" s="8">
        <v>7.5000000000000002E-4</v>
      </c>
      <c r="C45" s="26">
        <v>98690</v>
      </c>
      <c r="D45" s="27">
        <v>74</v>
      </c>
      <c r="E45" s="12">
        <v>98653</v>
      </c>
      <c r="F45" s="12">
        <v>4292400</v>
      </c>
      <c r="G45" s="9">
        <v>43.49</v>
      </c>
      <c r="H45" s="22"/>
      <c r="I45" s="48">
        <v>32</v>
      </c>
      <c r="J45" s="55">
        <f t="shared" si="0"/>
        <v>4.3056764313424485E-2</v>
      </c>
      <c r="K45" s="55">
        <f t="shared" si="1"/>
        <v>0.75083212035463087</v>
      </c>
      <c r="L45" s="55">
        <f t="shared" si="2"/>
        <v>3.0179999999999998E-2</v>
      </c>
      <c r="M45" s="55">
        <f t="shared" si="3"/>
        <v>10.526375592552327</v>
      </c>
      <c r="N45" s="51"/>
      <c r="O45" s="57"/>
    </row>
    <row r="46" spans="1:15" ht="12.75" customHeight="1" x14ac:dyDescent="0.15">
      <c r="A46" s="19">
        <v>38</v>
      </c>
      <c r="B46" s="8">
        <v>8.1999999999999998E-4</v>
      </c>
      <c r="C46" s="26">
        <v>98616</v>
      </c>
      <c r="D46" s="27">
        <v>80</v>
      </c>
      <c r="E46" s="12">
        <v>98576</v>
      </c>
      <c r="F46" s="12">
        <v>4193747</v>
      </c>
      <c r="G46" s="9">
        <v>42.53</v>
      </c>
      <c r="H46" s="22"/>
      <c r="I46" s="48">
        <v>33</v>
      </c>
      <c r="J46" s="55">
        <f t="shared" si="0"/>
        <v>3.9142513012204075E-2</v>
      </c>
      <c r="K46" s="55">
        <f t="shared" si="1"/>
        <v>0.72817401748725097</v>
      </c>
      <c r="L46" s="55">
        <f t="shared" si="2"/>
        <v>3.3239999999999999E-2</v>
      </c>
      <c r="M46" s="55">
        <f t="shared" si="3"/>
        <v>10.569432356865752</v>
      </c>
      <c r="N46" s="51"/>
      <c r="O46" s="57"/>
    </row>
    <row r="47" spans="1:15" ht="12.75" customHeight="1" x14ac:dyDescent="0.15">
      <c r="A47" s="19">
        <v>39</v>
      </c>
      <c r="B47" s="8">
        <v>8.8999999999999995E-4</v>
      </c>
      <c r="C47" s="26">
        <v>98536</v>
      </c>
      <c r="D47" s="27">
        <v>88</v>
      </c>
      <c r="E47" s="12">
        <v>98492</v>
      </c>
      <c r="F47" s="12">
        <v>4095171</v>
      </c>
      <c r="G47" s="9">
        <v>41.56</v>
      </c>
      <c r="H47" s="22"/>
      <c r="I47" s="48">
        <v>34</v>
      </c>
      <c r="J47" s="55">
        <f t="shared" si="0"/>
        <v>3.5584102738367339E-2</v>
      </c>
      <c r="K47" s="55">
        <f t="shared" si="1"/>
        <v>0.70396873059658194</v>
      </c>
      <c r="L47" s="55">
        <f t="shared" si="2"/>
        <v>3.6639999999999999E-2</v>
      </c>
      <c r="M47" s="55">
        <f t="shared" si="3"/>
        <v>10.608574869877955</v>
      </c>
      <c r="N47" s="51"/>
      <c r="O47" s="57"/>
    </row>
    <row r="48" spans="1:15" ht="12.75" customHeight="1" x14ac:dyDescent="0.15">
      <c r="A48" s="19">
        <v>40</v>
      </c>
      <c r="B48" s="8">
        <v>9.8999999999999999E-4</v>
      </c>
      <c r="C48" s="26">
        <v>98448</v>
      </c>
      <c r="D48" s="27">
        <v>97</v>
      </c>
      <c r="E48" s="12">
        <v>98400</v>
      </c>
      <c r="F48" s="12">
        <v>3996679</v>
      </c>
      <c r="G48" s="9">
        <v>40.6</v>
      </c>
      <c r="H48" s="22"/>
      <c r="I48" s="48">
        <v>35</v>
      </c>
      <c r="J48" s="55">
        <f t="shared" si="0"/>
        <v>3.2349184307606665E-2</v>
      </c>
      <c r="K48" s="55">
        <f t="shared" si="1"/>
        <v>0.67817554431358973</v>
      </c>
      <c r="L48" s="55">
        <f t="shared" si="2"/>
        <v>4.0419999999999998E-2</v>
      </c>
      <c r="M48" s="55">
        <f t="shared" si="3"/>
        <v>10.644158972616323</v>
      </c>
      <c r="N48" s="51"/>
      <c r="O48" s="57"/>
    </row>
    <row r="49" spans="1:15" ht="12.75" customHeight="1" x14ac:dyDescent="0.15">
      <c r="A49" s="19">
        <v>41</v>
      </c>
      <c r="B49" s="8">
        <v>1.1000000000000001E-3</v>
      </c>
      <c r="C49" s="26">
        <v>98351</v>
      </c>
      <c r="D49" s="27">
        <v>108</v>
      </c>
      <c r="E49" s="12">
        <v>98297</v>
      </c>
      <c r="F49" s="12">
        <v>3898280</v>
      </c>
      <c r="G49" s="9">
        <v>39.64</v>
      </c>
      <c r="H49" s="22"/>
      <c r="I49" s="48">
        <v>36</v>
      </c>
      <c r="J49" s="55">
        <f t="shared" si="0"/>
        <v>2.9408349370551517E-2</v>
      </c>
      <c r="K49" s="55">
        <f t="shared" si="1"/>
        <v>0.65076392211149903</v>
      </c>
      <c r="L49" s="55">
        <f t="shared" si="2"/>
        <v>4.4650000000000002E-2</v>
      </c>
      <c r="M49" s="55">
        <f t="shared" si="3"/>
        <v>10.67650815692393</v>
      </c>
      <c r="N49" s="51"/>
      <c r="O49" s="57"/>
    </row>
    <row r="50" spans="1:15" ht="12.75" customHeight="1" x14ac:dyDescent="0.15">
      <c r="A50" s="19">
        <v>42</v>
      </c>
      <c r="B50" s="8">
        <v>1.2199999999999999E-3</v>
      </c>
      <c r="C50" s="26">
        <v>98243</v>
      </c>
      <c r="D50" s="27">
        <v>120</v>
      </c>
      <c r="E50" s="12">
        <v>98183</v>
      </c>
      <c r="F50" s="12">
        <v>3799983</v>
      </c>
      <c r="G50" s="9">
        <v>38.68</v>
      </c>
      <c r="H50" s="22"/>
      <c r="I50" s="48">
        <v>37</v>
      </c>
      <c r="J50" s="55">
        <f t="shared" si="0"/>
        <v>2.6734863064137738E-2</v>
      </c>
      <c r="K50" s="55">
        <f t="shared" si="1"/>
        <v>0.62171350630579281</v>
      </c>
      <c r="L50" s="55">
        <f t="shared" si="2"/>
        <v>4.9489999999999999E-2</v>
      </c>
      <c r="M50" s="55">
        <f t="shared" si="3"/>
        <v>10.705916506294482</v>
      </c>
      <c r="N50" s="51"/>
      <c r="O50" s="57"/>
    </row>
    <row r="51" spans="1:15" ht="12.75" customHeight="1" x14ac:dyDescent="0.15">
      <c r="A51" s="19">
        <v>43</v>
      </c>
      <c r="B51" s="8">
        <v>1.3600000000000001E-3</v>
      </c>
      <c r="C51" s="26">
        <v>98123</v>
      </c>
      <c r="D51" s="27">
        <v>133</v>
      </c>
      <c r="E51" s="12">
        <v>98057</v>
      </c>
      <c r="F51" s="12">
        <v>3701800</v>
      </c>
      <c r="G51" s="9">
        <v>37.729999999999997</v>
      </c>
      <c r="H51" s="22"/>
      <c r="I51" s="48">
        <v>38</v>
      </c>
      <c r="J51" s="55">
        <f t="shared" si="0"/>
        <v>2.4304420967397943E-2</v>
      </c>
      <c r="K51" s="55">
        <f t="shared" si="1"/>
        <v>0.59094286615840319</v>
      </c>
      <c r="L51" s="55">
        <f t="shared" si="2"/>
        <v>5.5050000000000002E-2</v>
      </c>
      <c r="M51" s="55">
        <f t="shared" si="3"/>
        <v>10.732651369358619</v>
      </c>
      <c r="N51" s="51"/>
      <c r="O51" s="57"/>
    </row>
    <row r="52" spans="1:15" ht="12.75" customHeight="1" x14ac:dyDescent="0.15">
      <c r="A52" s="19">
        <v>44</v>
      </c>
      <c r="B52" s="8">
        <v>1.5200000000000001E-3</v>
      </c>
      <c r="C52" s="26">
        <v>97990</v>
      </c>
      <c r="D52" s="27">
        <v>150</v>
      </c>
      <c r="E52" s="12">
        <v>97915</v>
      </c>
      <c r="F52" s="12">
        <v>3603743</v>
      </c>
      <c r="G52" s="9">
        <v>36.78</v>
      </c>
      <c r="H52" s="22"/>
      <c r="I52" s="48">
        <v>39</v>
      </c>
      <c r="J52" s="55">
        <f t="shared" si="0"/>
        <v>2.2094928152179949E-2</v>
      </c>
      <c r="K52" s="55">
        <f t="shared" si="1"/>
        <v>0.55841128630029624</v>
      </c>
      <c r="L52" s="55">
        <f t="shared" si="2"/>
        <v>6.1519999999999998E-2</v>
      </c>
      <c r="M52" s="55">
        <f t="shared" si="3"/>
        <v>10.756955790326018</v>
      </c>
      <c r="N52" s="51"/>
      <c r="O52" s="57"/>
    </row>
    <row r="53" spans="1:15" ht="12.75" customHeight="1" x14ac:dyDescent="0.15">
      <c r="A53" s="19">
        <v>45</v>
      </c>
      <c r="B53" s="8">
        <v>1.6999999999999999E-3</v>
      </c>
      <c r="C53" s="26">
        <v>97840</v>
      </c>
      <c r="D53" s="27">
        <v>166</v>
      </c>
      <c r="E53" s="12">
        <v>97757</v>
      </c>
      <c r="F53" s="12">
        <v>3505828</v>
      </c>
      <c r="G53" s="9">
        <v>35.83</v>
      </c>
      <c r="H53" s="22"/>
      <c r="I53" s="48">
        <v>40</v>
      </c>
      <c r="J53" s="55">
        <f t="shared" si="0"/>
        <v>2.0086298320163589E-2</v>
      </c>
      <c r="K53" s="55">
        <f t="shared" si="1"/>
        <v>0.5240576936779211</v>
      </c>
      <c r="L53" s="55">
        <f t="shared" si="2"/>
        <v>6.9080000000000003E-2</v>
      </c>
      <c r="M53" s="55">
        <f t="shared" si="3"/>
        <v>10.779050718478198</v>
      </c>
      <c r="N53" s="51"/>
      <c r="O53" s="57"/>
    </row>
    <row r="54" spans="1:15" ht="12.75" customHeight="1" x14ac:dyDescent="0.15">
      <c r="A54" s="19">
        <v>46</v>
      </c>
      <c r="B54" s="8">
        <v>1.89E-3</v>
      </c>
      <c r="C54" s="26">
        <v>97674</v>
      </c>
      <c r="D54" s="27">
        <v>184</v>
      </c>
      <c r="E54" s="12">
        <v>97582</v>
      </c>
      <c r="F54" s="12">
        <v>3408071</v>
      </c>
      <c r="G54" s="9">
        <v>34.89</v>
      </c>
      <c r="H54" s="22"/>
      <c r="I54" s="48">
        <v>41</v>
      </c>
      <c r="J54" s="55">
        <f t="shared" si="0"/>
        <v>1.8260271200148715E-2</v>
      </c>
      <c r="K54" s="55">
        <f t="shared" si="1"/>
        <v>0.4878617306067608</v>
      </c>
      <c r="L54" s="55">
        <f t="shared" si="2"/>
        <v>7.7899999999999997E-2</v>
      </c>
      <c r="M54" s="55">
        <f t="shared" si="3"/>
        <v>10.799137016798362</v>
      </c>
      <c r="N54" s="51"/>
      <c r="O54" s="57"/>
    </row>
    <row r="55" spans="1:15" ht="12.75" customHeight="1" x14ac:dyDescent="0.15">
      <c r="A55" s="19">
        <v>47</v>
      </c>
      <c r="B55" s="8">
        <v>2.0999999999999999E-3</v>
      </c>
      <c r="C55" s="26">
        <v>97490</v>
      </c>
      <c r="D55" s="27">
        <v>205</v>
      </c>
      <c r="E55" s="12">
        <v>97388</v>
      </c>
      <c r="F55" s="12">
        <v>3310489</v>
      </c>
      <c r="G55" s="9">
        <v>33.96</v>
      </c>
      <c r="H55" s="22"/>
      <c r="I55" s="48">
        <v>42</v>
      </c>
      <c r="J55" s="55">
        <f t="shared" si="0"/>
        <v>1.6600246545589743E-2</v>
      </c>
      <c r="K55" s="55">
        <f t="shared" si="1"/>
        <v>0.44985393361359077</v>
      </c>
      <c r="L55" s="55">
        <f t="shared" si="2"/>
        <v>8.7919999999999998E-2</v>
      </c>
      <c r="M55" s="55">
        <f t="shared" si="3"/>
        <v>10.81739728799851</v>
      </c>
      <c r="N55" s="51"/>
      <c r="O55" s="57"/>
    </row>
    <row r="56" spans="1:15" ht="12.75" customHeight="1" x14ac:dyDescent="0.15">
      <c r="A56" s="19">
        <v>48</v>
      </c>
      <c r="B56" s="8">
        <v>2.33E-3</v>
      </c>
      <c r="C56" s="26">
        <v>97285</v>
      </c>
      <c r="D56" s="27">
        <v>227</v>
      </c>
      <c r="E56" s="12">
        <v>97172</v>
      </c>
      <c r="F56" s="12">
        <v>3213102</v>
      </c>
      <c r="G56" s="9">
        <v>33.03</v>
      </c>
      <c r="H56" s="22"/>
      <c r="I56" s="48">
        <v>43</v>
      </c>
      <c r="J56" s="55">
        <f t="shared" si="0"/>
        <v>1.50911332232634E-2</v>
      </c>
      <c r="K56" s="55">
        <f t="shared" si="1"/>
        <v>0.41029895259713162</v>
      </c>
      <c r="L56" s="55">
        <f t="shared" si="2"/>
        <v>9.9129999999999996E-2</v>
      </c>
      <c r="M56" s="55">
        <f t="shared" si="3"/>
        <v>10.8339975345441</v>
      </c>
      <c r="N56" s="51"/>
      <c r="O56" s="57"/>
    </row>
    <row r="57" spans="1:15" ht="12.75" customHeight="1" x14ac:dyDescent="0.15">
      <c r="A57" s="19">
        <v>49</v>
      </c>
      <c r="B57" s="8">
        <v>2.5699999999999998E-3</v>
      </c>
      <c r="C57" s="26">
        <v>97058</v>
      </c>
      <c r="D57" s="27">
        <v>249</v>
      </c>
      <c r="E57" s="12">
        <v>96934</v>
      </c>
      <c r="F57" s="12">
        <v>3115930</v>
      </c>
      <c r="G57" s="9">
        <v>32.1</v>
      </c>
      <c r="H57" s="22"/>
      <c r="I57" s="48">
        <v>44</v>
      </c>
      <c r="J57" s="55">
        <f t="shared" si="0"/>
        <v>1.3719212021148543E-2</v>
      </c>
      <c r="K57" s="55">
        <f t="shared" si="1"/>
        <v>0.36962429893223947</v>
      </c>
      <c r="L57" s="55">
        <f t="shared" si="2"/>
        <v>0.11141</v>
      </c>
      <c r="M57" s="55">
        <f t="shared" si="3"/>
        <v>10.849088667767363</v>
      </c>
      <c r="N57" s="51"/>
      <c r="O57" s="57"/>
    </row>
    <row r="58" spans="1:15" ht="12.75" customHeight="1" x14ac:dyDescent="0.15">
      <c r="A58" s="19">
        <v>50</v>
      </c>
      <c r="B58" s="8">
        <v>2.82E-3</v>
      </c>
      <c r="C58" s="26">
        <v>96809</v>
      </c>
      <c r="D58" s="27">
        <v>273</v>
      </c>
      <c r="E58" s="12">
        <v>96673</v>
      </c>
      <c r="F58" s="12">
        <v>3018997</v>
      </c>
      <c r="G58" s="9">
        <v>31.19</v>
      </c>
      <c r="H58" s="22"/>
      <c r="I58" s="48">
        <v>45</v>
      </c>
      <c r="J58" s="55">
        <f t="shared" si="0"/>
        <v>1.2472010928316856E-2</v>
      </c>
      <c r="K58" s="55">
        <f t="shared" si="1"/>
        <v>0.3284407031544232</v>
      </c>
      <c r="L58" s="55">
        <f t="shared" si="2"/>
        <v>0.12457</v>
      </c>
      <c r="M58" s="55">
        <f t="shared" si="3"/>
        <v>10.862807879788512</v>
      </c>
      <c r="N58" s="51"/>
      <c r="O58" s="57"/>
    </row>
    <row r="59" spans="1:15" ht="15" customHeight="1" x14ac:dyDescent="0.15">
      <c r="A59" s="19">
        <v>51</v>
      </c>
      <c r="B59" s="8">
        <v>3.0999999999999999E-3</v>
      </c>
      <c r="C59" s="26">
        <v>96536</v>
      </c>
      <c r="D59" s="27">
        <v>300</v>
      </c>
      <c r="E59" s="12">
        <v>96386</v>
      </c>
      <c r="F59" s="12">
        <v>2922324</v>
      </c>
      <c r="G59" s="9">
        <v>30.27</v>
      </c>
      <c r="H59" s="22"/>
      <c r="I59" s="48">
        <v>46</v>
      </c>
      <c r="J59" s="55">
        <f t="shared" si="0"/>
        <v>1.1338191753015325E-2</v>
      </c>
      <c r="K59" s="55">
        <f t="shared" si="1"/>
        <v>0.28753193611758598</v>
      </c>
      <c r="L59" s="55">
        <f t="shared" si="2"/>
        <v>0.1384</v>
      </c>
      <c r="M59" s="55">
        <f t="shared" si="3"/>
        <v>10.875279890716829</v>
      </c>
      <c r="N59" s="51"/>
      <c r="O59" s="57"/>
    </row>
    <row r="60" spans="1:15" ht="12.75" customHeight="1" x14ac:dyDescent="0.15">
      <c r="A60" s="19">
        <v>52</v>
      </c>
      <c r="B60" s="8">
        <v>3.3999999999999998E-3</v>
      </c>
      <c r="C60" s="26">
        <v>96236</v>
      </c>
      <c r="D60" s="27">
        <v>327</v>
      </c>
      <c r="E60" s="12">
        <v>96073</v>
      </c>
      <c r="F60" s="12">
        <v>2825938</v>
      </c>
      <c r="G60" s="9">
        <v>29.36</v>
      </c>
      <c r="H60" s="22"/>
      <c r="I60" s="48">
        <v>47</v>
      </c>
      <c r="J60" s="55">
        <f t="shared" si="0"/>
        <v>1.0307447048195749E-2</v>
      </c>
      <c r="K60" s="55">
        <f t="shared" si="1"/>
        <v>0.24773266288692325</v>
      </c>
      <c r="L60" s="55">
        <f t="shared" si="2"/>
        <v>0.15289</v>
      </c>
      <c r="M60" s="55">
        <f t="shared" si="3"/>
        <v>10.886618082469845</v>
      </c>
      <c r="N60" s="51"/>
      <c r="O60" s="57"/>
    </row>
    <row r="61" spans="1:15" ht="12.75" customHeight="1" x14ac:dyDescent="0.15">
      <c r="A61" s="19">
        <v>53</v>
      </c>
      <c r="B61" s="8">
        <v>3.7399999999999998E-3</v>
      </c>
      <c r="C61" s="26">
        <v>95909</v>
      </c>
      <c r="D61" s="27">
        <v>360</v>
      </c>
      <c r="E61" s="12">
        <v>95729</v>
      </c>
      <c r="F61" s="12">
        <v>2729866</v>
      </c>
      <c r="G61" s="9">
        <v>28.46</v>
      </c>
      <c r="H61" s="22"/>
      <c r="I61" s="48">
        <v>48</v>
      </c>
      <c r="J61" s="55">
        <f t="shared" si="0"/>
        <v>9.3704064074506804E-3</v>
      </c>
      <c r="K61" s="55">
        <f t="shared" si="1"/>
        <v>0.20985719084311349</v>
      </c>
      <c r="L61" s="55">
        <f t="shared" si="2"/>
        <v>0.16803999999999999</v>
      </c>
      <c r="M61" s="55">
        <f t="shared" si="3"/>
        <v>10.89692552951804</v>
      </c>
      <c r="N61" s="51"/>
      <c r="O61" s="57"/>
    </row>
    <row r="62" spans="1:15" ht="12.75" customHeight="1" x14ac:dyDescent="0.15">
      <c r="A62" s="19">
        <v>54</v>
      </c>
      <c r="B62" s="8">
        <v>4.13E-3</v>
      </c>
      <c r="C62" s="26">
        <v>95549</v>
      </c>
      <c r="D62" s="27">
        <v>395</v>
      </c>
      <c r="E62" s="12">
        <v>95352</v>
      </c>
      <c r="F62" s="12">
        <v>2634137</v>
      </c>
      <c r="G62" s="9">
        <v>27.57</v>
      </c>
      <c r="H62" s="22"/>
      <c r="I62" s="48">
        <v>49</v>
      </c>
      <c r="J62" s="55">
        <f t="shared" si="0"/>
        <v>8.518551279500618E-3</v>
      </c>
      <c r="K62" s="55">
        <f t="shared" si="1"/>
        <v>0.17458750241747503</v>
      </c>
      <c r="L62" s="55">
        <f t="shared" si="2"/>
        <v>0.18381</v>
      </c>
      <c r="M62" s="55">
        <f t="shared" si="3"/>
        <v>10.90629593592549</v>
      </c>
      <c r="N62" s="51"/>
      <c r="O62" s="57"/>
    </row>
    <row r="63" spans="1:15" ht="12.75" customHeight="1" x14ac:dyDescent="0.15">
      <c r="A63" s="19">
        <v>55</v>
      </c>
      <c r="B63" s="8">
        <v>4.5700000000000003E-3</v>
      </c>
      <c r="C63" s="26">
        <v>95154</v>
      </c>
      <c r="D63" s="27">
        <v>435</v>
      </c>
      <c r="E63" s="12">
        <v>94937</v>
      </c>
      <c r="F63" s="12">
        <v>2538785</v>
      </c>
      <c r="G63" s="9">
        <v>26.68</v>
      </c>
      <c r="H63" s="22"/>
      <c r="I63" s="48">
        <v>50</v>
      </c>
      <c r="J63" s="55">
        <f t="shared" si="0"/>
        <v>7.7441375268187439E-3</v>
      </c>
      <c r="K63" s="55">
        <f t="shared" si="1"/>
        <v>0.14250379161874127</v>
      </c>
      <c r="L63" s="55">
        <f t="shared" si="2"/>
        <v>0.20021</v>
      </c>
      <c r="M63" s="55">
        <f t="shared" si="3"/>
        <v>10.914814487204991</v>
      </c>
      <c r="N63" s="51"/>
      <c r="O63" s="57"/>
    </row>
    <row r="64" spans="1:15" ht="12.75" customHeight="1" x14ac:dyDescent="0.15">
      <c r="A64" s="19">
        <v>56</v>
      </c>
      <c r="B64" s="8">
        <v>5.0699999999999999E-3</v>
      </c>
      <c r="C64" s="26">
        <v>94719</v>
      </c>
      <c r="D64" s="27">
        <v>480</v>
      </c>
      <c r="E64" s="12">
        <v>94479</v>
      </c>
      <c r="F64" s="12">
        <v>2443849</v>
      </c>
      <c r="G64" s="9">
        <v>25.8</v>
      </c>
      <c r="H64" s="22"/>
      <c r="I64" s="48">
        <v>51</v>
      </c>
      <c r="J64" s="55">
        <f t="shared" si="0"/>
        <v>7.0401250243806749E-3</v>
      </c>
      <c r="K64" s="55">
        <f t="shared" si="1"/>
        <v>0.11397249676821758</v>
      </c>
      <c r="L64" s="55">
        <f t="shared" si="2"/>
        <v>0.21725</v>
      </c>
      <c r="M64" s="55">
        <f t="shared" si="3"/>
        <v>10.92255862473181</v>
      </c>
      <c r="N64" s="51"/>
      <c r="O64" s="57"/>
    </row>
    <row r="65" spans="1:15" ht="12.75" customHeight="1" x14ac:dyDescent="0.15">
      <c r="A65" s="19">
        <v>57</v>
      </c>
      <c r="B65" s="8">
        <v>5.64E-3</v>
      </c>
      <c r="C65" s="26">
        <v>94239</v>
      </c>
      <c r="D65" s="27">
        <v>531</v>
      </c>
      <c r="E65" s="12">
        <v>93974</v>
      </c>
      <c r="F65" s="12">
        <v>2349370</v>
      </c>
      <c r="G65" s="9">
        <v>24.93</v>
      </c>
      <c r="H65" s="22"/>
      <c r="I65" s="48">
        <v>52</v>
      </c>
      <c r="J65" s="55">
        <f t="shared" si="0"/>
        <v>6.4001136585278874E-3</v>
      </c>
      <c r="K65" s="55">
        <f t="shared" si="1"/>
        <v>8.9207373553332039E-2</v>
      </c>
      <c r="L65" s="55">
        <f t="shared" si="2"/>
        <v>0.23480000000000001</v>
      </c>
      <c r="M65" s="55">
        <f t="shared" si="3"/>
        <v>10.92959874975619</v>
      </c>
      <c r="N65" s="51"/>
      <c r="O65" s="57"/>
    </row>
    <row r="66" spans="1:15" ht="12.75" customHeight="1" x14ac:dyDescent="0.15">
      <c r="A66" s="19">
        <v>58</v>
      </c>
      <c r="B66" s="8">
        <v>6.28E-3</v>
      </c>
      <c r="C66" s="26">
        <v>93708</v>
      </c>
      <c r="D66" s="27">
        <v>589</v>
      </c>
      <c r="E66" s="12">
        <v>93414</v>
      </c>
      <c r="F66" s="12">
        <v>2255396</v>
      </c>
      <c r="G66" s="9">
        <v>24.07</v>
      </c>
      <c r="H66" s="22"/>
      <c r="I66" s="48">
        <v>53</v>
      </c>
      <c r="J66" s="55">
        <f t="shared" si="0"/>
        <v>5.81828514411626E-3</v>
      </c>
      <c r="K66" s="55">
        <f t="shared" si="1"/>
        <v>6.8259316185377075E-2</v>
      </c>
      <c r="L66" s="55">
        <f t="shared" si="2"/>
        <v>0.25275999999999998</v>
      </c>
      <c r="M66" s="55">
        <f t="shared" si="3"/>
        <v>10.935998863414717</v>
      </c>
      <c r="N66" s="51"/>
      <c r="O66" s="57"/>
    </row>
    <row r="67" spans="1:15" ht="12.75" customHeight="1" x14ac:dyDescent="0.15">
      <c r="A67" s="19">
        <v>59</v>
      </c>
      <c r="B67" s="8">
        <v>7.0000000000000001E-3</v>
      </c>
      <c r="C67" s="26">
        <v>93119</v>
      </c>
      <c r="D67" s="27">
        <v>652</v>
      </c>
      <c r="E67" s="12">
        <v>92793</v>
      </c>
      <c r="F67" s="12">
        <v>2161983</v>
      </c>
      <c r="G67" s="9">
        <v>23.22</v>
      </c>
      <c r="H67" s="22"/>
      <c r="I67" s="48">
        <v>54</v>
      </c>
      <c r="J67" s="55">
        <f t="shared" si="0"/>
        <v>5.2893501310147814E-3</v>
      </c>
      <c r="K67" s="55">
        <f t="shared" si="1"/>
        <v>5.1006178557250897E-2</v>
      </c>
      <c r="L67" s="55">
        <f t="shared" si="2"/>
        <v>0.27098</v>
      </c>
      <c r="M67" s="55">
        <f t="shared" si="3"/>
        <v>10.941817148558833</v>
      </c>
      <c r="N67" s="51"/>
      <c r="O67" s="57"/>
    </row>
    <row r="68" spans="1:15" ht="12.75" customHeight="1" x14ac:dyDescent="0.15">
      <c r="A68" s="19">
        <v>60</v>
      </c>
      <c r="B68" s="8">
        <v>7.8100000000000001E-3</v>
      </c>
      <c r="C68" s="26">
        <v>92467</v>
      </c>
      <c r="D68" s="27">
        <v>722</v>
      </c>
      <c r="E68" s="12">
        <v>92106</v>
      </c>
      <c r="F68" s="12">
        <v>2069190</v>
      </c>
      <c r="G68" s="9">
        <v>22.38</v>
      </c>
      <c r="H68" s="22"/>
      <c r="I68" s="48">
        <v>55</v>
      </c>
      <c r="J68" s="55">
        <f t="shared" si="0"/>
        <v>4.8085001191043465E-3</v>
      </c>
      <c r="K68" s="55">
        <f t="shared" si="1"/>
        <v>3.7183310770232993E-2</v>
      </c>
      <c r="L68" s="55">
        <f t="shared" si="2"/>
        <v>0.28931000000000001</v>
      </c>
      <c r="M68" s="55">
        <f t="shared" si="3"/>
        <v>10.947106498689848</v>
      </c>
      <c r="N68" s="51"/>
      <c r="O68" s="57"/>
    </row>
    <row r="69" spans="1:15" ht="12.75" customHeight="1" x14ac:dyDescent="0.15">
      <c r="A69" s="19">
        <v>61</v>
      </c>
      <c r="B69" s="8">
        <v>8.7100000000000007E-3</v>
      </c>
      <c r="C69" s="26">
        <v>91745</v>
      </c>
      <c r="D69" s="27">
        <v>799</v>
      </c>
      <c r="E69" s="12">
        <v>91346</v>
      </c>
      <c r="F69" s="12">
        <v>1977084</v>
      </c>
      <c r="G69" s="9">
        <v>21.55</v>
      </c>
      <c r="H69" s="22"/>
      <c r="I69" s="48">
        <v>56</v>
      </c>
      <c r="J69" s="55">
        <f t="shared" si="0"/>
        <v>4.3713637446403152E-3</v>
      </c>
      <c r="K69" s="55">
        <f t="shared" si="1"/>
        <v>2.6424274503018028E-2</v>
      </c>
      <c r="L69" s="55">
        <f t="shared" si="2"/>
        <v>0.30759999999999998</v>
      </c>
      <c r="M69" s="55">
        <f t="shared" si="3"/>
        <v>10.951914998808952</v>
      </c>
      <c r="N69" s="51"/>
      <c r="O69" s="57"/>
    </row>
    <row r="70" spans="1:15" ht="12.75" customHeight="1" x14ac:dyDescent="0.15">
      <c r="A70" s="19">
        <v>62</v>
      </c>
      <c r="B70" s="8">
        <v>9.6799999999999994E-3</v>
      </c>
      <c r="C70" s="26">
        <v>90946</v>
      </c>
      <c r="D70" s="27">
        <v>881</v>
      </c>
      <c r="E70" s="12">
        <v>90506</v>
      </c>
      <c r="F70" s="12">
        <v>1885738</v>
      </c>
      <c r="G70" s="9">
        <v>20.73</v>
      </c>
      <c r="H70" s="22"/>
      <c r="I70" s="48">
        <v>57</v>
      </c>
      <c r="J70" s="55">
        <f t="shared" si="0"/>
        <v>3.9739670405821038E-3</v>
      </c>
      <c r="K70" s="55">
        <f t="shared" si="1"/>
        <v>1.8291379538491293E-2</v>
      </c>
      <c r="L70" s="55">
        <f t="shared" si="2"/>
        <v>0.32572000000000001</v>
      </c>
      <c r="M70" s="55">
        <f t="shared" si="3"/>
        <v>10.956286362553593</v>
      </c>
      <c r="N70" s="51"/>
      <c r="O70" s="57"/>
    </row>
    <row r="71" spans="1:15" ht="12.75" customHeight="1" thickBot="1" x14ac:dyDescent="0.2">
      <c r="A71" s="19">
        <v>63</v>
      </c>
      <c r="B71" s="8">
        <v>1.073E-2</v>
      </c>
      <c r="C71" s="26">
        <v>90065</v>
      </c>
      <c r="D71" s="27">
        <v>966</v>
      </c>
      <c r="E71" s="12">
        <v>89582</v>
      </c>
      <c r="F71" s="12">
        <v>1795233</v>
      </c>
      <c r="G71" s="9">
        <v>19.93</v>
      </c>
      <c r="H71" s="22"/>
      <c r="I71" s="59">
        <v>58</v>
      </c>
      <c r="J71" s="60">
        <f t="shared" si="0"/>
        <v>3.612697309620095E-3</v>
      </c>
      <c r="K71" s="60">
        <f t="shared" si="1"/>
        <v>1.2336756817279602E-2</v>
      </c>
      <c r="L71" s="60">
        <f t="shared" si="2"/>
        <v>0.34350000000000003</v>
      </c>
      <c r="M71" s="60">
        <f t="shared" si="3"/>
        <v>10.960260329594176</v>
      </c>
      <c r="N71" s="61"/>
      <c r="O71" s="62"/>
    </row>
    <row r="72" spans="1:15" ht="12.75" customHeight="1" x14ac:dyDescent="0.15">
      <c r="A72" s="19">
        <v>64</v>
      </c>
      <c r="B72" s="8">
        <v>1.1849999999999999E-2</v>
      </c>
      <c r="C72" s="26">
        <v>89099</v>
      </c>
      <c r="D72" s="27">
        <v>1056</v>
      </c>
      <c r="E72" s="12">
        <v>88571</v>
      </c>
      <c r="F72" s="12">
        <v>1705651</v>
      </c>
      <c r="G72" s="9">
        <v>19.14</v>
      </c>
      <c r="H72" s="22"/>
      <c r="I72" s="21"/>
      <c r="J72" s="21"/>
      <c r="K72" s="23"/>
      <c r="L72" s="22"/>
    </row>
    <row r="73" spans="1:15" ht="12.75" customHeight="1" x14ac:dyDescent="0.15">
      <c r="A73" s="19">
        <v>65</v>
      </c>
      <c r="B73" s="8">
        <v>1.306E-2</v>
      </c>
      <c r="C73" s="26">
        <v>88043</v>
      </c>
      <c r="D73" s="27">
        <v>1149</v>
      </c>
      <c r="E73" s="12">
        <v>87469</v>
      </c>
      <c r="F73" s="12">
        <v>1617080</v>
      </c>
      <c r="G73" s="9">
        <v>18.37</v>
      </c>
      <c r="H73" s="22"/>
      <c r="I73" s="21"/>
      <c r="J73" s="21"/>
      <c r="K73" s="23"/>
      <c r="L73" s="22"/>
    </row>
    <row r="74" spans="1:15" ht="12.75" customHeight="1" thickBot="1" x14ac:dyDescent="0.2">
      <c r="A74" s="19">
        <v>66</v>
      </c>
      <c r="B74" s="8">
        <v>1.434E-2</v>
      </c>
      <c r="C74" s="26">
        <v>86894</v>
      </c>
      <c r="D74" s="27">
        <v>1247</v>
      </c>
      <c r="E74" s="12">
        <v>86271</v>
      </c>
      <c r="F74" s="12">
        <v>1529611</v>
      </c>
      <c r="G74" s="9">
        <v>17.600000000000001</v>
      </c>
      <c r="H74" s="22"/>
      <c r="I74" s="21"/>
      <c r="J74" s="21"/>
      <c r="K74" s="23"/>
      <c r="L74" s="22"/>
    </row>
    <row r="75" spans="1:15" ht="12.75" customHeight="1" x14ac:dyDescent="0.15">
      <c r="A75" s="19">
        <v>67</v>
      </c>
      <c r="B75" s="8">
        <v>1.5730000000000001E-2</v>
      </c>
      <c r="C75" s="26">
        <v>85647</v>
      </c>
      <c r="D75" s="27">
        <v>1347</v>
      </c>
      <c r="E75" s="12">
        <v>84974</v>
      </c>
      <c r="F75" s="12">
        <v>1443341</v>
      </c>
      <c r="G75" s="9">
        <v>16.850000000000001</v>
      </c>
      <c r="H75" s="22"/>
      <c r="I75" s="41" t="s">
        <v>52</v>
      </c>
      <c r="J75" s="42"/>
      <c r="K75" s="67"/>
      <c r="L75" s="72"/>
      <c r="M75" s="45"/>
      <c r="N75" s="45"/>
      <c r="O75" s="64"/>
    </row>
    <row r="76" spans="1:15" ht="12.75" customHeight="1" x14ac:dyDescent="0.15">
      <c r="A76" s="19">
        <v>68</v>
      </c>
      <c r="B76" s="8">
        <v>1.7250000000000001E-2</v>
      </c>
      <c r="C76" s="26">
        <v>84300</v>
      </c>
      <c r="D76" s="27">
        <v>1455</v>
      </c>
      <c r="E76" s="12">
        <v>83573</v>
      </c>
      <c r="F76" s="12">
        <v>1358367</v>
      </c>
      <c r="G76" s="9">
        <v>16.11</v>
      </c>
      <c r="H76" s="22"/>
      <c r="I76" s="54" t="s">
        <v>43</v>
      </c>
      <c r="J76" s="55">
        <f>1/1.1</f>
        <v>0.90909090909090906</v>
      </c>
      <c r="K76" s="56"/>
      <c r="L76" s="70"/>
      <c r="M76" s="51"/>
      <c r="N76" s="51"/>
      <c r="O76" s="57"/>
    </row>
    <row r="77" spans="1:15" ht="12.75" customHeight="1" x14ac:dyDescent="0.15">
      <c r="A77" s="19">
        <v>69</v>
      </c>
      <c r="B77" s="8">
        <v>1.89E-2</v>
      </c>
      <c r="C77" s="26">
        <v>82845</v>
      </c>
      <c r="D77" s="27">
        <v>1566</v>
      </c>
      <c r="E77" s="12">
        <v>82062</v>
      </c>
      <c r="F77" s="12">
        <v>1274795</v>
      </c>
      <c r="G77" s="9">
        <v>15.39</v>
      </c>
      <c r="H77" s="22"/>
      <c r="I77" s="48"/>
      <c r="J77" s="49"/>
      <c r="K77" s="56"/>
      <c r="L77" s="70"/>
      <c r="M77" s="51"/>
      <c r="N77" s="52" t="s">
        <v>53</v>
      </c>
      <c r="O77" s="53">
        <f>SUMPRODUCT(J80:J133,K80:K133,L80:L133)</f>
        <v>10.120267016405238</v>
      </c>
    </row>
    <row r="78" spans="1:15" ht="12.75" customHeight="1" x14ac:dyDescent="0.15">
      <c r="A78" s="19">
        <v>70</v>
      </c>
      <c r="B78" s="8">
        <v>2.0719999999999999E-2</v>
      </c>
      <c r="C78" s="26">
        <v>81279</v>
      </c>
      <c r="D78" s="27">
        <v>1684</v>
      </c>
      <c r="E78" s="12">
        <v>80437</v>
      </c>
      <c r="F78" s="12">
        <v>1192733</v>
      </c>
      <c r="G78" s="9">
        <v>14.67</v>
      </c>
      <c r="H78" s="22"/>
      <c r="I78" s="48"/>
      <c r="J78" s="49"/>
      <c r="K78" s="56"/>
      <c r="L78" s="70"/>
      <c r="M78" s="51"/>
      <c r="N78" s="51"/>
      <c r="O78" s="57"/>
    </row>
    <row r="79" spans="1:15" ht="12.75" customHeight="1" x14ac:dyDescent="0.15">
      <c r="A79" s="19">
        <v>71</v>
      </c>
      <c r="B79" s="8">
        <v>2.273E-2</v>
      </c>
      <c r="C79" s="26">
        <v>79595</v>
      </c>
      <c r="D79" s="27">
        <v>1809</v>
      </c>
      <c r="E79" s="12">
        <v>78691</v>
      </c>
      <c r="F79" s="12">
        <v>1112296</v>
      </c>
      <c r="G79" s="9">
        <v>13.97</v>
      </c>
      <c r="H79" s="22"/>
      <c r="I79" s="54" t="s">
        <v>31</v>
      </c>
      <c r="J79" s="58" t="s">
        <v>37</v>
      </c>
      <c r="K79" s="50" t="s">
        <v>51</v>
      </c>
      <c r="L79" s="73" t="s">
        <v>42</v>
      </c>
      <c r="M79" s="51"/>
      <c r="N79" s="52" t="s">
        <v>45</v>
      </c>
      <c r="O79" s="57">
        <f>SUMPRODUCT(J80:J94,K80:K94,L80:L94)</f>
        <v>0.42223459737665597</v>
      </c>
    </row>
    <row r="80" spans="1:15" ht="12.75" customHeight="1" x14ac:dyDescent="0.15">
      <c r="A80" s="19">
        <v>72</v>
      </c>
      <c r="B80" s="8">
        <v>2.496E-2</v>
      </c>
      <c r="C80" s="26">
        <v>77786</v>
      </c>
      <c r="D80" s="27">
        <v>1941</v>
      </c>
      <c r="E80" s="12">
        <v>76816</v>
      </c>
      <c r="F80" s="12">
        <v>1033605</v>
      </c>
      <c r="G80" s="9">
        <v>13.29</v>
      </c>
      <c r="H80" s="22"/>
      <c r="I80" s="48">
        <v>0</v>
      </c>
      <c r="J80" s="49">
        <v>1</v>
      </c>
      <c r="K80" s="55">
        <f>C55/$C$55</f>
        <v>1</v>
      </c>
      <c r="L80" s="70">
        <f>B55</f>
        <v>2.0999999999999999E-3</v>
      </c>
      <c r="M80" s="51"/>
      <c r="N80" s="52" t="s">
        <v>46</v>
      </c>
      <c r="O80" s="57">
        <f>J94*K95</f>
        <v>7.8050749559830992</v>
      </c>
    </row>
    <row r="81" spans="1:15" ht="12.75" customHeight="1" x14ac:dyDescent="0.15">
      <c r="A81" s="19">
        <v>73</v>
      </c>
      <c r="B81" s="8">
        <v>2.743E-2</v>
      </c>
      <c r="C81" s="26">
        <v>75845</v>
      </c>
      <c r="D81" s="27">
        <v>2081</v>
      </c>
      <c r="E81" s="12">
        <v>74805</v>
      </c>
      <c r="F81" s="12">
        <v>956790</v>
      </c>
      <c r="G81" s="9">
        <v>12.62</v>
      </c>
      <c r="H81" s="22"/>
      <c r="I81" s="48">
        <v>1</v>
      </c>
      <c r="J81" s="55">
        <f>J80+$J$76^I81</f>
        <v>1.9090909090909092</v>
      </c>
      <c r="K81" s="55">
        <f t="shared" ref="K81:K133" si="4">C56/$C$55</f>
        <v>0.99789722022771565</v>
      </c>
      <c r="L81" s="70">
        <f t="shared" ref="L81:L133" si="5">B56</f>
        <v>2.33E-3</v>
      </c>
      <c r="M81" s="51"/>
      <c r="N81" s="52" t="s">
        <v>54</v>
      </c>
      <c r="O81" s="53">
        <f>SUM(O79:O80)</f>
        <v>8.2273095533597544</v>
      </c>
    </row>
    <row r="82" spans="1:15" ht="12.75" customHeight="1" x14ac:dyDescent="0.15">
      <c r="A82" s="19">
        <v>74</v>
      </c>
      <c r="B82" s="8">
        <v>3.0179999999999998E-2</v>
      </c>
      <c r="C82" s="26">
        <v>73764</v>
      </c>
      <c r="D82" s="27">
        <v>2226</v>
      </c>
      <c r="E82" s="12">
        <v>72651</v>
      </c>
      <c r="F82" s="12">
        <v>881985</v>
      </c>
      <c r="G82" s="9">
        <v>11.96</v>
      </c>
      <c r="H82" s="22"/>
      <c r="I82" s="48">
        <v>2</v>
      </c>
      <c r="J82" s="55">
        <f t="shared" ref="J82:J133" si="6">J81+$J$76^I82</f>
        <v>2.7355371900826446</v>
      </c>
      <c r="K82" s="55">
        <f t="shared" si="4"/>
        <v>0.99556877628474716</v>
      </c>
      <c r="L82" s="70">
        <f t="shared" si="5"/>
        <v>2.5699999999999998E-3</v>
      </c>
      <c r="M82" s="51"/>
      <c r="N82" s="51"/>
      <c r="O82" s="57"/>
    </row>
    <row r="83" spans="1:15" ht="12.75" customHeight="1" x14ac:dyDescent="0.15">
      <c r="A83" s="19">
        <v>75</v>
      </c>
      <c r="B83" s="8">
        <v>3.3239999999999999E-2</v>
      </c>
      <c r="C83" s="26">
        <v>71538</v>
      </c>
      <c r="D83" s="27">
        <v>2378</v>
      </c>
      <c r="E83" s="12">
        <v>70349</v>
      </c>
      <c r="F83" s="12">
        <v>809334</v>
      </c>
      <c r="G83" s="9">
        <v>11.31</v>
      </c>
      <c r="H83" s="22"/>
      <c r="I83" s="48">
        <v>3</v>
      </c>
      <c r="J83" s="55">
        <f t="shared" si="6"/>
        <v>3.4868519909842224</v>
      </c>
      <c r="K83" s="55">
        <f t="shared" si="4"/>
        <v>0.99301466817109452</v>
      </c>
      <c r="L83" s="70">
        <f t="shared" si="5"/>
        <v>2.82E-3</v>
      </c>
      <c r="M83" s="51"/>
      <c r="N83" s="52" t="s">
        <v>58</v>
      </c>
      <c r="O83" s="53">
        <f>O77-O81</f>
        <v>1.8929574630454837</v>
      </c>
    </row>
    <row r="84" spans="1:15" ht="12.75" customHeight="1" x14ac:dyDescent="0.15">
      <c r="A84" s="19">
        <v>76</v>
      </c>
      <c r="B84" s="8">
        <v>3.6639999999999999E-2</v>
      </c>
      <c r="C84" s="26">
        <v>69160</v>
      </c>
      <c r="D84" s="27">
        <v>2534</v>
      </c>
      <c r="E84" s="12">
        <v>67893</v>
      </c>
      <c r="F84" s="12">
        <v>738985</v>
      </c>
      <c r="G84" s="9">
        <v>10.69</v>
      </c>
      <c r="H84" s="22"/>
      <c r="I84" s="48">
        <v>4</v>
      </c>
      <c r="J84" s="55">
        <f t="shared" si="6"/>
        <v>4.1698654463492932</v>
      </c>
      <c r="K84" s="55">
        <f t="shared" si="4"/>
        <v>0.99021438096214998</v>
      </c>
      <c r="L84" s="70">
        <f t="shared" si="5"/>
        <v>3.0999999999999999E-3</v>
      </c>
      <c r="M84" s="51"/>
      <c r="N84" s="51"/>
      <c r="O84" s="57"/>
    </row>
    <row r="85" spans="1:15" ht="12.75" customHeight="1" x14ac:dyDescent="0.15">
      <c r="A85" s="19">
        <v>77</v>
      </c>
      <c r="B85" s="8">
        <v>4.0419999999999998E-2</v>
      </c>
      <c r="C85" s="26">
        <v>66626</v>
      </c>
      <c r="D85" s="27">
        <v>2693</v>
      </c>
      <c r="E85" s="12">
        <v>65280</v>
      </c>
      <c r="F85" s="12">
        <v>671092</v>
      </c>
      <c r="G85" s="9">
        <v>10.07</v>
      </c>
      <c r="H85" s="22"/>
      <c r="I85" s="48">
        <v>5</v>
      </c>
      <c r="J85" s="55">
        <f t="shared" si="6"/>
        <v>4.7907867694084487</v>
      </c>
      <c r="K85" s="55">
        <f t="shared" si="4"/>
        <v>0.98713714227100213</v>
      </c>
      <c r="L85" s="70">
        <f t="shared" si="5"/>
        <v>3.3999999999999998E-3</v>
      </c>
      <c r="M85" s="51"/>
      <c r="N85" s="52" t="s">
        <v>55</v>
      </c>
      <c r="O85" s="75">
        <f>20000*O83</f>
        <v>37859.149260909675</v>
      </c>
    </row>
    <row r="86" spans="1:15" ht="12.75" customHeight="1" x14ac:dyDescent="0.15">
      <c r="A86" s="19">
        <v>78</v>
      </c>
      <c r="B86" s="8">
        <v>4.4650000000000002E-2</v>
      </c>
      <c r="C86" s="26">
        <v>63933</v>
      </c>
      <c r="D86" s="27">
        <v>2854</v>
      </c>
      <c r="E86" s="12">
        <v>62506</v>
      </c>
      <c r="F86" s="12">
        <v>605813</v>
      </c>
      <c r="G86" s="9">
        <v>9.48</v>
      </c>
      <c r="H86" s="22"/>
      <c r="I86" s="48">
        <v>6</v>
      </c>
      <c r="J86" s="55">
        <f t="shared" si="6"/>
        <v>5.3552606994622263</v>
      </c>
      <c r="K86" s="55">
        <f t="shared" si="4"/>
        <v>0.98378295209765099</v>
      </c>
      <c r="L86" s="70">
        <f t="shared" si="5"/>
        <v>3.7399999999999998E-3</v>
      </c>
      <c r="M86" s="51"/>
      <c r="N86" s="51"/>
      <c r="O86" s="57"/>
    </row>
    <row r="87" spans="1:15" ht="12.75" customHeight="1" x14ac:dyDescent="0.15">
      <c r="A87" s="19">
        <v>79</v>
      </c>
      <c r="B87" s="8">
        <v>4.9489999999999999E-2</v>
      </c>
      <c r="C87" s="26">
        <v>61079</v>
      </c>
      <c r="D87" s="27">
        <v>3023</v>
      </c>
      <c r="E87" s="12">
        <v>59568</v>
      </c>
      <c r="F87" s="12">
        <v>543307</v>
      </c>
      <c r="G87" s="9">
        <v>8.9</v>
      </c>
      <c r="H87" s="22"/>
      <c r="I87" s="48">
        <v>7</v>
      </c>
      <c r="J87" s="55">
        <f t="shared" si="6"/>
        <v>5.8684188176929331</v>
      </c>
      <c r="K87" s="55">
        <f t="shared" si="4"/>
        <v>0.98009026566827362</v>
      </c>
      <c r="L87" s="70">
        <f t="shared" si="5"/>
        <v>4.13E-3</v>
      </c>
      <c r="M87" s="51"/>
      <c r="N87" s="51"/>
      <c r="O87" s="57"/>
    </row>
    <row r="88" spans="1:15" ht="12.75" customHeight="1" x14ac:dyDescent="0.15">
      <c r="A88" s="19">
        <v>80</v>
      </c>
      <c r="B88" s="8">
        <v>5.5050000000000002E-2</v>
      </c>
      <c r="C88" s="26">
        <v>58056</v>
      </c>
      <c r="D88" s="27">
        <v>3196</v>
      </c>
      <c r="E88" s="12">
        <v>56458</v>
      </c>
      <c r="F88" s="12">
        <v>483739</v>
      </c>
      <c r="G88" s="9">
        <v>8.33</v>
      </c>
      <c r="H88" s="22"/>
      <c r="I88" s="48">
        <v>8</v>
      </c>
      <c r="J88" s="55">
        <f t="shared" si="6"/>
        <v>6.3349261979026661</v>
      </c>
      <c r="K88" s="55">
        <f t="shared" si="4"/>
        <v>0.97603856805826239</v>
      </c>
      <c r="L88" s="70">
        <f t="shared" si="5"/>
        <v>4.5700000000000003E-3</v>
      </c>
      <c r="M88" s="51"/>
      <c r="N88" s="51"/>
      <c r="O88" s="57"/>
    </row>
    <row r="89" spans="1:15" ht="12.75" customHeight="1" x14ac:dyDescent="0.15">
      <c r="A89" s="19">
        <v>81</v>
      </c>
      <c r="B89" s="8">
        <v>6.1519999999999998E-2</v>
      </c>
      <c r="C89" s="26">
        <v>54860</v>
      </c>
      <c r="D89" s="27">
        <v>3375</v>
      </c>
      <c r="E89" s="12">
        <v>53173</v>
      </c>
      <c r="F89" s="12">
        <v>427281</v>
      </c>
      <c r="G89" s="9">
        <v>7.79</v>
      </c>
      <c r="H89" s="22"/>
      <c r="I89" s="48">
        <v>9</v>
      </c>
      <c r="J89" s="55">
        <f t="shared" si="6"/>
        <v>6.7590238162751506</v>
      </c>
      <c r="K89" s="55">
        <f t="shared" si="4"/>
        <v>0.97157657195609803</v>
      </c>
      <c r="L89" s="70">
        <f t="shared" si="5"/>
        <v>5.0699999999999999E-3</v>
      </c>
      <c r="M89" s="51"/>
      <c r="N89" s="51"/>
      <c r="O89" s="57"/>
    </row>
    <row r="90" spans="1:15" ht="12.75" customHeight="1" x14ac:dyDescent="0.15">
      <c r="A90" s="19">
        <v>82</v>
      </c>
      <c r="B90" s="8">
        <v>6.9080000000000003E-2</v>
      </c>
      <c r="C90" s="26">
        <v>51485</v>
      </c>
      <c r="D90" s="27">
        <v>3556</v>
      </c>
      <c r="E90" s="12">
        <v>49707</v>
      </c>
      <c r="F90" s="12">
        <v>374109</v>
      </c>
      <c r="G90" s="9">
        <v>7.27</v>
      </c>
      <c r="H90" s="22"/>
      <c r="I90" s="48">
        <v>10</v>
      </c>
      <c r="J90" s="55">
        <f t="shared" si="6"/>
        <v>7.1445671057046818</v>
      </c>
      <c r="K90" s="55">
        <f t="shared" si="4"/>
        <v>0.96665299005026162</v>
      </c>
      <c r="L90" s="70">
        <f t="shared" si="5"/>
        <v>5.64E-3</v>
      </c>
      <c r="M90" s="51"/>
      <c r="N90" s="51"/>
      <c r="O90" s="57"/>
    </row>
    <row r="91" spans="1:15" ht="12.75" customHeight="1" x14ac:dyDescent="0.15">
      <c r="A91" s="19">
        <v>83</v>
      </c>
      <c r="B91" s="8">
        <v>7.7899999999999997E-2</v>
      </c>
      <c r="C91" s="26">
        <v>47929</v>
      </c>
      <c r="D91" s="27">
        <v>3734</v>
      </c>
      <c r="E91" s="12">
        <v>46062</v>
      </c>
      <c r="F91" s="12">
        <v>324402</v>
      </c>
      <c r="G91" s="9">
        <v>6.77</v>
      </c>
      <c r="H91" s="22"/>
      <c r="I91" s="48">
        <v>11</v>
      </c>
      <c r="J91" s="55">
        <f t="shared" si="6"/>
        <v>7.4950610051860744</v>
      </c>
      <c r="K91" s="55">
        <f t="shared" si="4"/>
        <v>0.96120627756692989</v>
      </c>
      <c r="L91" s="70">
        <f t="shared" si="5"/>
        <v>6.28E-3</v>
      </c>
      <c r="M91" s="51"/>
      <c r="N91" s="51"/>
      <c r="O91" s="57"/>
    </row>
    <row r="92" spans="1:15" ht="12.75" customHeight="1" x14ac:dyDescent="0.15">
      <c r="A92" s="19">
        <v>84</v>
      </c>
      <c r="B92" s="8">
        <v>8.7919999999999998E-2</v>
      </c>
      <c r="C92" s="26">
        <v>44195</v>
      </c>
      <c r="D92" s="27">
        <v>3886</v>
      </c>
      <c r="E92" s="12">
        <v>42252</v>
      </c>
      <c r="F92" s="12">
        <v>278340</v>
      </c>
      <c r="G92" s="9">
        <v>6.3</v>
      </c>
      <c r="H92" s="22"/>
      <c r="I92" s="48">
        <v>12</v>
      </c>
      <c r="J92" s="55">
        <f t="shared" si="6"/>
        <v>7.8136918228964314</v>
      </c>
      <c r="K92" s="55">
        <f t="shared" si="4"/>
        <v>0.95516463226997639</v>
      </c>
      <c r="L92" s="70">
        <f t="shared" si="5"/>
        <v>7.0000000000000001E-3</v>
      </c>
      <c r="M92" s="51"/>
      <c r="N92" s="51"/>
      <c r="O92" s="57"/>
    </row>
    <row r="93" spans="1:15" ht="12.75" customHeight="1" x14ac:dyDescent="0.15">
      <c r="A93" s="19">
        <v>85</v>
      </c>
      <c r="B93" s="8">
        <v>9.9129999999999996E-2</v>
      </c>
      <c r="C93" s="26">
        <v>40309</v>
      </c>
      <c r="D93" s="27">
        <v>3996</v>
      </c>
      <c r="E93" s="12">
        <v>38311</v>
      </c>
      <c r="F93" s="12">
        <v>236088</v>
      </c>
      <c r="G93" s="9">
        <v>5.86</v>
      </c>
      <c r="H93" s="22"/>
      <c r="I93" s="48">
        <v>13</v>
      </c>
      <c r="J93" s="55">
        <f t="shared" si="6"/>
        <v>8.103356202633119</v>
      </c>
      <c r="K93" s="55">
        <f t="shared" si="4"/>
        <v>0.94847676684788185</v>
      </c>
      <c r="L93" s="70">
        <f t="shared" si="5"/>
        <v>7.8100000000000001E-3</v>
      </c>
      <c r="M93" s="51"/>
      <c r="N93" s="51"/>
      <c r="O93" s="57"/>
    </row>
    <row r="94" spans="1:15" ht="12.75" customHeight="1" x14ac:dyDescent="0.15">
      <c r="A94" s="19">
        <v>86</v>
      </c>
      <c r="B94" s="8">
        <v>0.11141</v>
      </c>
      <c r="C94" s="26">
        <v>36313</v>
      </c>
      <c r="D94" s="27">
        <v>4046</v>
      </c>
      <c r="E94" s="12">
        <v>34290</v>
      </c>
      <c r="F94" s="12">
        <v>197777</v>
      </c>
      <c r="G94" s="9">
        <v>5.45</v>
      </c>
      <c r="H94" s="22"/>
      <c r="I94" s="48">
        <v>14</v>
      </c>
      <c r="J94" s="55">
        <f t="shared" si="6"/>
        <v>8.3666874569391982</v>
      </c>
      <c r="K94" s="55">
        <f t="shared" si="4"/>
        <v>0.94107087906451947</v>
      </c>
      <c r="L94" s="70">
        <f t="shared" si="5"/>
        <v>8.7100000000000007E-3</v>
      </c>
      <c r="M94" s="51"/>
      <c r="N94" s="51"/>
      <c r="O94" s="57"/>
    </row>
    <row r="95" spans="1:15" ht="12.75" customHeight="1" x14ac:dyDescent="0.15">
      <c r="A95" s="19">
        <v>87</v>
      </c>
      <c r="B95" s="8">
        <v>0.12457</v>
      </c>
      <c r="C95" s="26">
        <v>32267</v>
      </c>
      <c r="D95" s="27">
        <v>4019</v>
      </c>
      <c r="E95" s="12">
        <v>30258</v>
      </c>
      <c r="F95" s="12">
        <v>163487</v>
      </c>
      <c r="G95" s="9">
        <v>5.07</v>
      </c>
      <c r="H95" s="22"/>
      <c r="I95" s="48">
        <v>15</v>
      </c>
      <c r="J95" s="55">
        <f t="shared" si="6"/>
        <v>8.6060795063083617</v>
      </c>
      <c r="K95" s="55">
        <f t="shared" si="4"/>
        <v>0.93287516668376247</v>
      </c>
      <c r="L95" s="70">
        <f t="shared" si="5"/>
        <v>9.6799999999999994E-3</v>
      </c>
      <c r="M95" s="51"/>
      <c r="N95" s="51"/>
      <c r="O95" s="57"/>
    </row>
    <row r="96" spans="1:15" ht="12.75" customHeight="1" x14ac:dyDescent="0.15">
      <c r="A96" s="19">
        <v>88</v>
      </c>
      <c r="B96" s="8">
        <v>0.1384</v>
      </c>
      <c r="C96" s="26">
        <v>28248</v>
      </c>
      <c r="D96" s="27">
        <v>3910</v>
      </c>
      <c r="E96" s="12">
        <v>26293</v>
      </c>
      <c r="F96" s="12">
        <v>133229</v>
      </c>
      <c r="G96" s="9">
        <v>4.72</v>
      </c>
      <c r="H96" s="22"/>
      <c r="I96" s="48">
        <v>16</v>
      </c>
      <c r="J96" s="55">
        <f t="shared" si="6"/>
        <v>8.8237086420985111</v>
      </c>
      <c r="K96" s="55">
        <f t="shared" si="4"/>
        <v>0.92383834239409168</v>
      </c>
      <c r="L96" s="70">
        <f t="shared" si="5"/>
        <v>1.073E-2</v>
      </c>
      <c r="M96" s="51"/>
      <c r="N96" s="51"/>
      <c r="O96" s="57"/>
    </row>
    <row r="97" spans="1:15" ht="12.75" customHeight="1" x14ac:dyDescent="0.15">
      <c r="A97" s="19">
        <v>89</v>
      </c>
      <c r="B97" s="8">
        <v>0.15289</v>
      </c>
      <c r="C97" s="26">
        <v>24338</v>
      </c>
      <c r="D97" s="27">
        <v>3721</v>
      </c>
      <c r="E97" s="12">
        <v>22478</v>
      </c>
      <c r="F97" s="12">
        <v>106936</v>
      </c>
      <c r="G97" s="9">
        <v>4.3899999999999997</v>
      </c>
      <c r="H97" s="22"/>
      <c r="I97" s="48">
        <v>17</v>
      </c>
      <c r="J97" s="55">
        <f t="shared" si="6"/>
        <v>9.0215533109986463</v>
      </c>
      <c r="K97" s="55">
        <f t="shared" si="4"/>
        <v>0.91392963380859571</v>
      </c>
      <c r="L97" s="70">
        <f t="shared" si="5"/>
        <v>1.1849999999999999E-2</v>
      </c>
      <c r="M97" s="51"/>
      <c r="N97" s="51"/>
      <c r="O97" s="57"/>
    </row>
    <row r="98" spans="1:15" ht="12.75" customHeight="1" x14ac:dyDescent="0.15">
      <c r="A98" s="19">
        <v>90</v>
      </c>
      <c r="B98" s="8">
        <v>0.16803999999999999</v>
      </c>
      <c r="C98" s="26">
        <v>20617</v>
      </c>
      <c r="D98" s="27">
        <v>3465</v>
      </c>
      <c r="E98" s="12">
        <v>18885</v>
      </c>
      <c r="F98" s="12">
        <v>84459</v>
      </c>
      <c r="G98" s="9">
        <v>4.0999999999999996</v>
      </c>
      <c r="H98" s="22"/>
      <c r="I98" s="48">
        <v>18</v>
      </c>
      <c r="J98" s="55">
        <f t="shared" si="6"/>
        <v>9.2014121009078593</v>
      </c>
      <c r="K98" s="55">
        <f t="shared" si="4"/>
        <v>0.90309775361575551</v>
      </c>
      <c r="L98" s="70">
        <f t="shared" si="5"/>
        <v>1.306E-2</v>
      </c>
      <c r="M98" s="51"/>
      <c r="N98" s="51"/>
      <c r="O98" s="57"/>
    </row>
    <row r="99" spans="1:15" ht="12.75" customHeight="1" x14ac:dyDescent="0.15">
      <c r="A99" s="19">
        <v>91</v>
      </c>
      <c r="B99" s="8">
        <v>0.18381</v>
      </c>
      <c r="C99" s="26">
        <v>17152</v>
      </c>
      <c r="D99" s="27">
        <v>3152</v>
      </c>
      <c r="E99" s="12">
        <v>15576</v>
      </c>
      <c r="F99" s="12">
        <v>65574</v>
      </c>
      <c r="G99" s="9">
        <v>3.82</v>
      </c>
      <c r="H99" s="22"/>
      <c r="I99" s="48">
        <v>19</v>
      </c>
      <c r="J99" s="55">
        <f t="shared" si="6"/>
        <v>9.3649200917344171</v>
      </c>
      <c r="K99" s="55">
        <f t="shared" si="4"/>
        <v>0.89131192942865933</v>
      </c>
      <c r="L99" s="70">
        <f t="shared" si="5"/>
        <v>1.434E-2</v>
      </c>
      <c r="M99" s="51"/>
      <c r="N99" s="51"/>
      <c r="O99" s="57"/>
    </row>
    <row r="100" spans="1:15" ht="12.75" customHeight="1" x14ac:dyDescent="0.15">
      <c r="A100" s="19">
        <v>92</v>
      </c>
      <c r="B100" s="8">
        <v>0.20021</v>
      </c>
      <c r="C100" s="26">
        <v>14000</v>
      </c>
      <c r="D100" s="27">
        <v>2803</v>
      </c>
      <c r="E100" s="12">
        <v>12599</v>
      </c>
      <c r="F100" s="12">
        <v>49998</v>
      </c>
      <c r="G100" s="9">
        <v>3.57</v>
      </c>
      <c r="H100" s="22"/>
      <c r="I100" s="48">
        <v>20</v>
      </c>
      <c r="J100" s="55">
        <f t="shared" si="6"/>
        <v>9.5135637197585599</v>
      </c>
      <c r="K100" s="55">
        <f t="shared" si="4"/>
        <v>0.87852087393578826</v>
      </c>
      <c r="L100" s="70">
        <f t="shared" si="5"/>
        <v>1.5730000000000001E-2</v>
      </c>
      <c r="M100" s="51"/>
      <c r="N100" s="51"/>
      <c r="O100" s="57"/>
    </row>
    <row r="101" spans="1:15" ht="12.75" customHeight="1" x14ac:dyDescent="0.15">
      <c r="A101" s="19">
        <v>93</v>
      </c>
      <c r="B101" s="8">
        <v>0.21725</v>
      </c>
      <c r="C101" s="26">
        <v>11197</v>
      </c>
      <c r="D101" s="27">
        <v>2433</v>
      </c>
      <c r="E101" s="12">
        <v>9981</v>
      </c>
      <c r="F101" s="12">
        <v>37400</v>
      </c>
      <c r="G101" s="9">
        <v>3.34</v>
      </c>
      <c r="H101" s="22"/>
      <c r="I101" s="48">
        <v>21</v>
      </c>
      <c r="J101" s="55">
        <f t="shared" si="6"/>
        <v>9.6486942906895994</v>
      </c>
      <c r="K101" s="55">
        <f t="shared" si="4"/>
        <v>0.86470407221253465</v>
      </c>
      <c r="L101" s="70">
        <f t="shared" si="5"/>
        <v>1.7250000000000001E-2</v>
      </c>
      <c r="M101" s="51"/>
      <c r="N101" s="51"/>
      <c r="O101" s="57"/>
    </row>
    <row r="102" spans="1:15" ht="12.75" customHeight="1" x14ac:dyDescent="0.15">
      <c r="A102" s="19">
        <v>94</v>
      </c>
      <c r="B102" s="8">
        <v>0.23480000000000001</v>
      </c>
      <c r="C102" s="26">
        <v>8764</v>
      </c>
      <c r="D102" s="27">
        <v>2058</v>
      </c>
      <c r="E102" s="12">
        <v>7735</v>
      </c>
      <c r="F102" s="12">
        <v>27419</v>
      </c>
      <c r="G102" s="9">
        <v>3.13</v>
      </c>
      <c r="H102" s="22"/>
      <c r="I102" s="48">
        <v>22</v>
      </c>
      <c r="J102" s="55">
        <f t="shared" si="6"/>
        <v>9.7715402642632725</v>
      </c>
      <c r="K102" s="55">
        <f t="shared" si="4"/>
        <v>0.84977946456046771</v>
      </c>
      <c r="L102" s="70">
        <f t="shared" si="5"/>
        <v>1.89E-2</v>
      </c>
      <c r="M102" s="51"/>
      <c r="N102" s="51"/>
      <c r="O102" s="57"/>
    </row>
    <row r="103" spans="1:15" ht="12.75" customHeight="1" x14ac:dyDescent="0.15">
      <c r="A103" s="19">
        <v>95</v>
      </c>
      <c r="B103" s="8">
        <v>0.25275999999999998</v>
      </c>
      <c r="C103" s="26">
        <v>6706</v>
      </c>
      <c r="D103" s="27">
        <v>1695</v>
      </c>
      <c r="E103" s="12">
        <v>5859</v>
      </c>
      <c r="F103" s="12">
        <v>19684</v>
      </c>
      <c r="G103" s="9">
        <v>2.94</v>
      </c>
      <c r="H103" s="22"/>
      <c r="I103" s="48">
        <v>23</v>
      </c>
      <c r="J103" s="55">
        <f t="shared" si="6"/>
        <v>9.8832184220575208</v>
      </c>
      <c r="K103" s="55">
        <f t="shared" si="4"/>
        <v>0.83371627859267616</v>
      </c>
      <c r="L103" s="70">
        <f t="shared" si="5"/>
        <v>2.0719999999999999E-2</v>
      </c>
      <c r="M103" s="51"/>
      <c r="N103" s="51"/>
      <c r="O103" s="57"/>
    </row>
    <row r="104" spans="1:15" ht="12.75" customHeight="1" x14ac:dyDescent="0.15">
      <c r="A104" s="19">
        <v>96</v>
      </c>
      <c r="B104" s="8">
        <v>0.27098</v>
      </c>
      <c r="C104" s="26">
        <v>5011</v>
      </c>
      <c r="D104" s="27">
        <v>1358</v>
      </c>
      <c r="E104" s="12">
        <v>4332</v>
      </c>
      <c r="F104" s="12">
        <v>13826</v>
      </c>
      <c r="G104" s="9">
        <v>2.76</v>
      </c>
      <c r="H104" s="22"/>
      <c r="I104" s="48">
        <v>24</v>
      </c>
      <c r="J104" s="55">
        <f t="shared" si="6"/>
        <v>9.9847440200522914</v>
      </c>
      <c r="K104" s="55">
        <f t="shared" si="4"/>
        <v>0.81644271207303309</v>
      </c>
      <c r="L104" s="70">
        <f t="shared" si="5"/>
        <v>2.273E-2</v>
      </c>
      <c r="M104" s="51"/>
      <c r="N104" s="51"/>
      <c r="O104" s="57"/>
    </row>
    <row r="105" spans="1:15" ht="12.75" customHeight="1" x14ac:dyDescent="0.15">
      <c r="A105" s="19">
        <v>97</v>
      </c>
      <c r="B105" s="8">
        <v>0.28931000000000001</v>
      </c>
      <c r="C105" s="26">
        <v>3653</v>
      </c>
      <c r="D105" s="27">
        <v>1057</v>
      </c>
      <c r="E105" s="12">
        <v>3125</v>
      </c>
      <c r="F105" s="12">
        <v>9494</v>
      </c>
      <c r="G105" s="9">
        <v>2.6</v>
      </c>
      <c r="H105" s="22"/>
      <c r="I105" s="48">
        <v>25</v>
      </c>
      <c r="J105" s="55">
        <f t="shared" si="6"/>
        <v>10.077040018229356</v>
      </c>
      <c r="K105" s="55">
        <f t="shared" si="4"/>
        <v>0.79788696276541182</v>
      </c>
      <c r="L105" s="70">
        <f t="shared" si="5"/>
        <v>2.496E-2</v>
      </c>
      <c r="M105" s="51"/>
      <c r="N105" s="51"/>
      <c r="O105" s="57"/>
    </row>
    <row r="106" spans="1:15" ht="12.75" customHeight="1" x14ac:dyDescent="0.15">
      <c r="A106" s="19">
        <v>98</v>
      </c>
      <c r="B106" s="8">
        <v>0.30759999999999998</v>
      </c>
      <c r="C106" s="26">
        <v>2596</v>
      </c>
      <c r="D106" s="27">
        <v>799</v>
      </c>
      <c r="E106" s="12">
        <v>2197</v>
      </c>
      <c r="F106" s="12">
        <v>6369</v>
      </c>
      <c r="G106" s="9">
        <v>2.4500000000000002</v>
      </c>
      <c r="H106" s="22"/>
      <c r="I106" s="48">
        <v>26</v>
      </c>
      <c r="J106" s="55">
        <f t="shared" si="6"/>
        <v>10.160945471117596</v>
      </c>
      <c r="K106" s="55">
        <f t="shared" si="4"/>
        <v>0.77797722843368555</v>
      </c>
      <c r="L106" s="70">
        <f t="shared" si="5"/>
        <v>2.743E-2</v>
      </c>
      <c r="M106" s="51"/>
      <c r="N106" s="51"/>
      <c r="O106" s="57"/>
    </row>
    <row r="107" spans="1:15" ht="12.75" customHeight="1" x14ac:dyDescent="0.15">
      <c r="A107" s="19">
        <v>99</v>
      </c>
      <c r="B107" s="8">
        <v>0.32572000000000001</v>
      </c>
      <c r="C107" s="26">
        <v>1797</v>
      </c>
      <c r="D107" s="27">
        <v>585</v>
      </c>
      <c r="E107" s="12">
        <v>1505</v>
      </c>
      <c r="F107" s="12">
        <v>4173</v>
      </c>
      <c r="G107" s="9">
        <v>2.3199999999999998</v>
      </c>
      <c r="H107" s="22"/>
      <c r="I107" s="48">
        <v>27</v>
      </c>
      <c r="J107" s="55">
        <f t="shared" si="6"/>
        <v>10.23722315556145</v>
      </c>
      <c r="K107" s="55">
        <f t="shared" si="4"/>
        <v>0.7566314493794235</v>
      </c>
      <c r="L107" s="70">
        <f t="shared" si="5"/>
        <v>3.0179999999999998E-2</v>
      </c>
      <c r="M107" s="51"/>
      <c r="N107" s="51"/>
      <c r="O107" s="57"/>
    </row>
    <row r="108" spans="1:15" ht="12.75" customHeight="1" x14ac:dyDescent="0.15">
      <c r="A108" s="19">
        <v>100</v>
      </c>
      <c r="B108" s="8">
        <v>0.34350000000000003</v>
      </c>
      <c r="C108" s="26">
        <v>1212</v>
      </c>
      <c r="D108" s="27">
        <v>417</v>
      </c>
      <c r="E108" s="12">
        <v>1004</v>
      </c>
      <c r="F108" s="12">
        <v>2668</v>
      </c>
      <c r="G108" s="9">
        <v>2.2000000000000002</v>
      </c>
      <c r="H108" s="22"/>
      <c r="I108" s="48">
        <v>28</v>
      </c>
      <c r="J108" s="55">
        <f t="shared" si="6"/>
        <v>10.306566505055864</v>
      </c>
      <c r="K108" s="55">
        <f t="shared" si="4"/>
        <v>0.73379833829110674</v>
      </c>
      <c r="L108" s="70">
        <f t="shared" si="5"/>
        <v>3.3239999999999999E-2</v>
      </c>
      <c r="M108" s="51"/>
      <c r="N108" s="51"/>
      <c r="O108" s="57"/>
    </row>
    <row r="109" spans="1:15" ht="12" customHeight="1" x14ac:dyDescent="0.15">
      <c r="I109" s="48">
        <v>29</v>
      </c>
      <c r="J109" s="55">
        <f t="shared" si="6"/>
        <v>10.369605913687149</v>
      </c>
      <c r="K109" s="55">
        <f t="shared" si="4"/>
        <v>0.70940609293260848</v>
      </c>
      <c r="L109" s="70">
        <f t="shared" si="5"/>
        <v>3.6639999999999999E-2</v>
      </c>
      <c r="M109" s="51"/>
      <c r="N109" s="51"/>
      <c r="O109" s="57"/>
    </row>
    <row r="110" spans="1:15" ht="12" customHeight="1" x14ac:dyDescent="0.15">
      <c r="I110" s="48">
        <v>30</v>
      </c>
      <c r="J110" s="55">
        <f t="shared" si="6"/>
        <v>10.426914466988316</v>
      </c>
      <c r="K110" s="55">
        <f t="shared" si="4"/>
        <v>0.68341368345471332</v>
      </c>
      <c r="L110" s="70">
        <f t="shared" si="5"/>
        <v>4.0419999999999998E-2</v>
      </c>
      <c r="M110" s="51"/>
      <c r="N110" s="51"/>
      <c r="O110" s="57"/>
    </row>
    <row r="111" spans="1:15" ht="12" customHeight="1" x14ac:dyDescent="0.15">
      <c r="I111" s="48">
        <v>31</v>
      </c>
      <c r="J111" s="55">
        <f t="shared" si="6"/>
        <v>10.47901315180756</v>
      </c>
      <c r="K111" s="55">
        <f t="shared" si="4"/>
        <v>0.65579033747050974</v>
      </c>
      <c r="L111" s="70">
        <f t="shared" si="5"/>
        <v>4.4650000000000002E-2</v>
      </c>
      <c r="M111" s="51"/>
      <c r="N111" s="51"/>
      <c r="O111" s="57"/>
    </row>
    <row r="112" spans="1:15" ht="12" customHeight="1" x14ac:dyDescent="0.15">
      <c r="I112" s="48">
        <v>32</v>
      </c>
      <c r="J112" s="55">
        <f t="shared" si="6"/>
        <v>10.526375592552327</v>
      </c>
      <c r="K112" s="55">
        <f t="shared" si="4"/>
        <v>0.62651554005539034</v>
      </c>
      <c r="L112" s="70">
        <f t="shared" si="5"/>
        <v>4.9489999999999999E-2</v>
      </c>
      <c r="M112" s="51"/>
      <c r="N112" s="51"/>
      <c r="O112" s="57"/>
    </row>
    <row r="113" spans="9:15" ht="12" customHeight="1" x14ac:dyDescent="0.15">
      <c r="I113" s="48">
        <v>33</v>
      </c>
      <c r="J113" s="55">
        <f t="shared" si="6"/>
        <v>10.569432356865752</v>
      </c>
      <c r="K113" s="55">
        <f t="shared" si="4"/>
        <v>0.59550723151092422</v>
      </c>
      <c r="L113" s="70">
        <f t="shared" si="5"/>
        <v>5.5050000000000002E-2</v>
      </c>
      <c r="M113" s="51"/>
      <c r="N113" s="51"/>
      <c r="O113" s="57"/>
    </row>
    <row r="114" spans="9:15" ht="12" customHeight="1" x14ac:dyDescent="0.15">
      <c r="I114" s="48">
        <v>34</v>
      </c>
      <c r="J114" s="55">
        <f t="shared" si="6"/>
        <v>10.608574869877955</v>
      </c>
      <c r="K114" s="55">
        <f t="shared" si="4"/>
        <v>0.56272438198789621</v>
      </c>
      <c r="L114" s="70">
        <f t="shared" si="5"/>
        <v>6.1519999999999998E-2</v>
      </c>
      <c r="M114" s="51"/>
      <c r="N114" s="51"/>
      <c r="O114" s="57"/>
    </row>
    <row r="115" spans="9:15" ht="12" customHeight="1" x14ac:dyDescent="0.15">
      <c r="I115" s="48">
        <v>35</v>
      </c>
      <c r="J115" s="55">
        <f t="shared" si="6"/>
        <v>10.644158972616323</v>
      </c>
      <c r="K115" s="55">
        <f t="shared" si="4"/>
        <v>0.52810544671248338</v>
      </c>
      <c r="L115" s="70">
        <f t="shared" si="5"/>
        <v>6.9080000000000003E-2</v>
      </c>
      <c r="M115" s="51"/>
      <c r="N115" s="51"/>
      <c r="O115" s="57"/>
    </row>
    <row r="116" spans="9:15" x14ac:dyDescent="0.15">
      <c r="I116" s="48">
        <v>36</v>
      </c>
      <c r="J116" s="55">
        <f t="shared" si="6"/>
        <v>10.67650815692393</v>
      </c>
      <c r="K116" s="55">
        <f t="shared" si="4"/>
        <v>0.49162991076007795</v>
      </c>
      <c r="L116" s="70">
        <f t="shared" si="5"/>
        <v>7.7899999999999997E-2</v>
      </c>
      <c r="M116" s="51"/>
      <c r="N116" s="51"/>
      <c r="O116" s="57"/>
    </row>
    <row r="117" spans="9:15" x14ac:dyDescent="0.15">
      <c r="I117" s="48">
        <v>37</v>
      </c>
      <c r="J117" s="55">
        <f t="shared" si="6"/>
        <v>10.705916506294482</v>
      </c>
      <c r="K117" s="55">
        <f t="shared" si="4"/>
        <v>0.45332854651759152</v>
      </c>
      <c r="L117" s="70">
        <f t="shared" si="5"/>
        <v>8.7919999999999998E-2</v>
      </c>
      <c r="M117" s="51"/>
      <c r="N117" s="51"/>
      <c r="O117" s="57"/>
    </row>
    <row r="118" spans="9:15" x14ac:dyDescent="0.15">
      <c r="I118" s="48">
        <v>38</v>
      </c>
      <c r="J118" s="55">
        <f t="shared" si="6"/>
        <v>10.732651369358619</v>
      </c>
      <c r="K118" s="55">
        <f t="shared" si="4"/>
        <v>0.41346804800492359</v>
      </c>
      <c r="L118" s="70">
        <f t="shared" si="5"/>
        <v>9.9129999999999996E-2</v>
      </c>
      <c r="M118" s="51"/>
      <c r="N118" s="51"/>
      <c r="O118" s="57"/>
    </row>
    <row r="119" spans="9:15" x14ac:dyDescent="0.15">
      <c r="I119" s="48">
        <v>39</v>
      </c>
      <c r="J119" s="55">
        <f t="shared" si="6"/>
        <v>10.756955790326018</v>
      </c>
      <c r="K119" s="55">
        <f t="shared" si="4"/>
        <v>0.37247922863883476</v>
      </c>
      <c r="L119" s="70">
        <f t="shared" si="5"/>
        <v>0.11141</v>
      </c>
      <c r="M119" s="51"/>
      <c r="N119" s="51"/>
      <c r="O119" s="57"/>
    </row>
    <row r="120" spans="9:15" x14ac:dyDescent="0.15">
      <c r="I120" s="48">
        <v>40</v>
      </c>
      <c r="J120" s="55">
        <f t="shared" si="6"/>
        <v>10.779050718478198</v>
      </c>
      <c r="K120" s="55">
        <f t="shared" si="4"/>
        <v>0.3309775361575546</v>
      </c>
      <c r="L120" s="70">
        <f t="shared" si="5"/>
        <v>0.12457</v>
      </c>
      <c r="M120" s="51"/>
      <c r="N120" s="51"/>
      <c r="O120" s="57"/>
    </row>
    <row r="121" spans="9:15" x14ac:dyDescent="0.15">
      <c r="I121" s="48">
        <v>41</v>
      </c>
      <c r="J121" s="55">
        <f t="shared" si="6"/>
        <v>10.799137016798362</v>
      </c>
      <c r="K121" s="55">
        <f t="shared" si="4"/>
        <v>0.28975279515847779</v>
      </c>
      <c r="L121" s="70">
        <f t="shared" si="5"/>
        <v>0.1384</v>
      </c>
      <c r="M121" s="51"/>
      <c r="N121" s="51"/>
      <c r="O121" s="57"/>
    </row>
    <row r="122" spans="9:15" x14ac:dyDescent="0.15">
      <c r="I122" s="48">
        <v>42</v>
      </c>
      <c r="J122" s="55">
        <f t="shared" si="6"/>
        <v>10.81739728799851</v>
      </c>
      <c r="K122" s="55">
        <f t="shared" si="4"/>
        <v>0.24964611755051799</v>
      </c>
      <c r="L122" s="70">
        <f t="shared" si="5"/>
        <v>0.15289</v>
      </c>
      <c r="M122" s="51"/>
      <c r="N122" s="51"/>
      <c r="O122" s="57"/>
    </row>
    <row r="123" spans="9:15" x14ac:dyDescent="0.15">
      <c r="I123" s="48">
        <v>43</v>
      </c>
      <c r="J123" s="55">
        <f t="shared" si="6"/>
        <v>10.8339975345441</v>
      </c>
      <c r="K123" s="55">
        <f t="shared" si="4"/>
        <v>0.21147810031798134</v>
      </c>
      <c r="L123" s="70">
        <f t="shared" si="5"/>
        <v>0.16803999999999999</v>
      </c>
      <c r="M123" s="51"/>
      <c r="N123" s="51"/>
      <c r="O123" s="57"/>
    </row>
    <row r="124" spans="9:15" x14ac:dyDescent="0.15">
      <c r="I124" s="48">
        <v>44</v>
      </c>
      <c r="J124" s="55">
        <f t="shared" si="6"/>
        <v>10.849088667767363</v>
      </c>
      <c r="K124" s="55">
        <f t="shared" si="4"/>
        <v>0.17593599343522412</v>
      </c>
      <c r="L124" s="70">
        <f t="shared" si="5"/>
        <v>0.18381</v>
      </c>
      <c r="M124" s="51"/>
      <c r="N124" s="51"/>
      <c r="O124" s="57"/>
    </row>
    <row r="125" spans="9:15" x14ac:dyDescent="0.15">
      <c r="I125" s="48">
        <v>45</v>
      </c>
      <c r="J125" s="55">
        <f t="shared" si="6"/>
        <v>10.862807879788512</v>
      </c>
      <c r="K125" s="55">
        <f t="shared" si="4"/>
        <v>0.14360447225356446</v>
      </c>
      <c r="L125" s="70">
        <f t="shared" si="5"/>
        <v>0.20021</v>
      </c>
      <c r="M125" s="51"/>
      <c r="N125" s="51"/>
      <c r="O125" s="57"/>
    </row>
    <row r="126" spans="9:15" x14ac:dyDescent="0.15">
      <c r="I126" s="48">
        <v>46</v>
      </c>
      <c r="J126" s="55">
        <f t="shared" si="6"/>
        <v>10.875279890716829</v>
      </c>
      <c r="K126" s="55">
        <f t="shared" si="4"/>
        <v>0.11485280541594009</v>
      </c>
      <c r="L126" s="70">
        <f t="shared" si="5"/>
        <v>0.21725</v>
      </c>
      <c r="M126" s="51"/>
      <c r="N126" s="51"/>
      <c r="O126" s="57"/>
    </row>
    <row r="127" spans="9:15" x14ac:dyDescent="0.15">
      <c r="I127" s="48">
        <v>47</v>
      </c>
      <c r="J127" s="55">
        <f t="shared" si="6"/>
        <v>10.886618082469845</v>
      </c>
      <c r="K127" s="55">
        <f t="shared" si="4"/>
        <v>8.9896399630731358E-2</v>
      </c>
      <c r="L127" s="70">
        <f t="shared" si="5"/>
        <v>0.23480000000000001</v>
      </c>
      <c r="M127" s="51"/>
      <c r="N127" s="51"/>
      <c r="O127" s="57"/>
    </row>
    <row r="128" spans="9:15" x14ac:dyDescent="0.15">
      <c r="I128" s="48">
        <v>48</v>
      </c>
      <c r="J128" s="55">
        <f t="shared" si="6"/>
        <v>10.89692552951804</v>
      </c>
      <c r="K128" s="55">
        <f t="shared" si="4"/>
        <v>6.8786542209457374E-2</v>
      </c>
      <c r="L128" s="70">
        <f t="shared" si="5"/>
        <v>0.25275999999999998</v>
      </c>
      <c r="M128" s="51"/>
      <c r="N128" s="51"/>
      <c r="O128" s="57"/>
    </row>
    <row r="129" spans="9:15" x14ac:dyDescent="0.15">
      <c r="I129" s="48">
        <v>49</v>
      </c>
      <c r="J129" s="55">
        <f t="shared" si="6"/>
        <v>10.90629593592549</v>
      </c>
      <c r="K129" s="55">
        <f t="shared" si="4"/>
        <v>5.1400143604472252E-2</v>
      </c>
      <c r="L129" s="70">
        <f t="shared" si="5"/>
        <v>0.27098</v>
      </c>
      <c r="M129" s="51"/>
      <c r="N129" s="51"/>
      <c r="O129" s="57"/>
    </row>
    <row r="130" spans="9:15" x14ac:dyDescent="0.15">
      <c r="I130" s="48">
        <v>50</v>
      </c>
      <c r="J130" s="55">
        <f t="shared" si="6"/>
        <v>10.914814487204991</v>
      </c>
      <c r="K130" s="55">
        <f t="shared" si="4"/>
        <v>3.7470509795876503E-2</v>
      </c>
      <c r="L130" s="70">
        <f t="shared" si="5"/>
        <v>0.28931000000000001</v>
      </c>
      <c r="M130" s="51"/>
      <c r="N130" s="51"/>
      <c r="O130" s="57"/>
    </row>
    <row r="131" spans="9:15" x14ac:dyDescent="0.15">
      <c r="I131" s="48">
        <v>51</v>
      </c>
      <c r="J131" s="55">
        <f t="shared" si="6"/>
        <v>10.92255862473181</v>
      </c>
      <c r="K131" s="55">
        <f t="shared" si="4"/>
        <v>2.6628372140732381E-2</v>
      </c>
      <c r="L131" s="70">
        <f t="shared" si="5"/>
        <v>0.30759999999999998</v>
      </c>
      <c r="M131" s="51"/>
      <c r="N131" s="51"/>
      <c r="O131" s="57"/>
    </row>
    <row r="132" spans="9:15" x14ac:dyDescent="0.15">
      <c r="I132" s="48">
        <v>52</v>
      </c>
      <c r="J132" s="55">
        <f t="shared" si="6"/>
        <v>10.92959874975619</v>
      </c>
      <c r="K132" s="55">
        <f t="shared" si="4"/>
        <v>1.8432659759975382E-2</v>
      </c>
      <c r="L132" s="70">
        <f t="shared" si="5"/>
        <v>0.32572000000000001</v>
      </c>
      <c r="M132" s="51"/>
      <c r="N132" s="51"/>
      <c r="O132" s="57"/>
    </row>
    <row r="133" spans="9:15" ht="14" thickBot="1" x14ac:dyDescent="0.2">
      <c r="I133" s="59">
        <v>53</v>
      </c>
      <c r="J133" s="60">
        <f t="shared" si="6"/>
        <v>10.935998863414717</v>
      </c>
      <c r="K133" s="60">
        <f t="shared" si="4"/>
        <v>1.2432044312237153E-2</v>
      </c>
      <c r="L133" s="74">
        <f t="shared" si="5"/>
        <v>0.34350000000000003</v>
      </c>
      <c r="M133" s="61"/>
      <c r="N133" s="61"/>
      <c r="O133" s="62"/>
    </row>
  </sheetData>
  <mergeCells count="7">
    <mergeCell ref="B7:G7"/>
    <mergeCell ref="A4:A5"/>
    <mergeCell ref="B4:B5"/>
    <mergeCell ref="C4:C5"/>
    <mergeCell ref="D4:D5"/>
    <mergeCell ref="E4:F4"/>
    <mergeCell ref="G4:G5"/>
  </mergeCells>
  <pageMargins left="0.75" right="0.75" top="0.25" bottom="0.35" header="0.25" footer="0.3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8"/>
  <sheetViews>
    <sheetView showGridLines="0" zoomScaleNormal="100" workbookViewId="0"/>
  </sheetViews>
  <sheetFormatPr baseColWidth="10" defaultColWidth="8.83203125" defaultRowHeight="13" x14ac:dyDescent="0.15"/>
  <cols>
    <col min="2" max="2" width="18.83203125" customWidth="1"/>
    <col min="3" max="3" width="18" customWidth="1"/>
    <col min="5" max="5" width="10.5" customWidth="1"/>
    <col min="6" max="6" width="13.33203125" customWidth="1"/>
    <col min="7" max="7" width="12" customWidth="1"/>
  </cols>
  <sheetData>
    <row r="1" spans="1:11" s="4" customFormat="1" ht="14.25" customHeight="1" x14ac:dyDescent="0.15">
      <c r="A1" s="4" t="s">
        <v>27</v>
      </c>
      <c r="F1" s="6"/>
      <c r="G1" s="5"/>
    </row>
    <row r="2" spans="1:11" ht="12.75" customHeight="1" x14ac:dyDescent="0.15">
      <c r="B2" s="3" t="s">
        <v>28</v>
      </c>
      <c r="C2" s="3"/>
      <c r="D2" s="3"/>
      <c r="F2" s="2"/>
      <c r="G2" s="1"/>
    </row>
    <row r="3" spans="1:11" ht="4.5" customHeight="1" x14ac:dyDescent="0.15"/>
    <row r="4" spans="1:11" ht="35.25" customHeight="1" x14ac:dyDescent="0.15">
      <c r="A4" s="29" t="s">
        <v>19</v>
      </c>
      <c r="B4" s="31" t="s">
        <v>12</v>
      </c>
      <c r="C4" s="36" t="s">
        <v>26</v>
      </c>
      <c r="D4" s="31" t="s">
        <v>11</v>
      </c>
      <c r="E4" s="31" t="s">
        <v>18</v>
      </c>
      <c r="F4" s="33"/>
      <c r="G4" s="34" t="s">
        <v>17</v>
      </c>
    </row>
    <row r="5" spans="1:11" ht="42.75" customHeight="1" x14ac:dyDescent="0.15">
      <c r="A5" s="30"/>
      <c r="B5" s="32"/>
      <c r="C5" s="37"/>
      <c r="D5" s="32"/>
      <c r="E5" s="14" t="s">
        <v>16</v>
      </c>
      <c r="F5" s="14" t="s">
        <v>15</v>
      </c>
      <c r="G5" s="35"/>
    </row>
    <row r="6" spans="1:11" ht="16" x14ac:dyDescent="0.2">
      <c r="A6" s="15" t="s">
        <v>7</v>
      </c>
      <c r="B6" s="16" t="s">
        <v>5</v>
      </c>
      <c r="C6" s="15" t="s">
        <v>6</v>
      </c>
      <c r="D6" s="16" t="s">
        <v>4</v>
      </c>
      <c r="E6" s="16" t="s">
        <v>3</v>
      </c>
      <c r="F6" s="16" t="s">
        <v>2</v>
      </c>
      <c r="G6" s="18" t="s">
        <v>1</v>
      </c>
    </row>
    <row r="7" spans="1:11" ht="15" customHeight="1" x14ac:dyDescent="0.15">
      <c r="A7" s="20"/>
      <c r="B7" s="28" t="s">
        <v>20</v>
      </c>
      <c r="C7" s="28"/>
      <c r="D7" s="28"/>
      <c r="E7" s="28"/>
      <c r="F7" s="28"/>
      <c r="G7" s="28"/>
    </row>
    <row r="8" spans="1:11" ht="15" customHeight="1" x14ac:dyDescent="0.15">
      <c r="A8" s="19">
        <v>0</v>
      </c>
      <c r="B8" s="8">
        <v>4.0699999999999998E-3</v>
      </c>
      <c r="C8" s="7">
        <v>100000</v>
      </c>
      <c r="D8" s="7">
        <v>408</v>
      </c>
      <c r="E8" s="12">
        <v>99633</v>
      </c>
      <c r="F8" s="12">
        <v>7199495</v>
      </c>
      <c r="G8" s="9">
        <v>71.989999999999995</v>
      </c>
      <c r="H8" s="22"/>
      <c r="I8" s="21"/>
      <c r="J8" s="21"/>
      <c r="K8" s="23"/>
    </row>
    <row r="9" spans="1:11" ht="12.75" customHeight="1" x14ac:dyDescent="0.15">
      <c r="A9" s="19">
        <v>1</v>
      </c>
      <c r="B9" s="8">
        <v>3.6000000000000002E-4</v>
      </c>
      <c r="C9" s="7">
        <v>99592</v>
      </c>
      <c r="D9" s="7">
        <v>35</v>
      </c>
      <c r="E9" s="12">
        <v>99575</v>
      </c>
      <c r="F9" s="12">
        <v>7099862</v>
      </c>
      <c r="G9" s="9">
        <v>71.290000000000006</v>
      </c>
      <c r="H9" s="22"/>
      <c r="I9" s="21"/>
      <c r="J9" s="21"/>
      <c r="K9" s="23"/>
    </row>
    <row r="10" spans="1:11" ht="12.75" customHeight="1" x14ac:dyDescent="0.15">
      <c r="A10" s="19">
        <v>2</v>
      </c>
      <c r="B10" s="8">
        <v>2.5000000000000001E-4</v>
      </c>
      <c r="C10" s="7">
        <v>99557</v>
      </c>
      <c r="D10" s="7">
        <v>25</v>
      </c>
      <c r="E10" s="12">
        <v>99545</v>
      </c>
      <c r="F10" s="12">
        <v>7000288</v>
      </c>
      <c r="G10" s="9">
        <v>70.31</v>
      </c>
      <c r="H10" s="22"/>
      <c r="I10" s="21"/>
      <c r="J10" s="21"/>
      <c r="K10" s="23"/>
    </row>
    <row r="11" spans="1:11" ht="12.75" customHeight="1" x14ac:dyDescent="0.15">
      <c r="A11" s="19">
        <v>3</v>
      </c>
      <c r="B11" s="8">
        <v>2.0000000000000001E-4</v>
      </c>
      <c r="C11" s="7">
        <v>99532</v>
      </c>
      <c r="D11" s="7">
        <v>20</v>
      </c>
      <c r="E11" s="12">
        <v>99522</v>
      </c>
      <c r="F11" s="12">
        <v>6900743</v>
      </c>
      <c r="G11" s="9">
        <v>69.33</v>
      </c>
      <c r="H11" s="22"/>
      <c r="I11" s="21"/>
      <c r="J11" s="21"/>
      <c r="K11" s="23"/>
    </row>
    <row r="12" spans="1:11" ht="12.75" customHeight="1" x14ac:dyDescent="0.15">
      <c r="A12" s="19">
        <v>4</v>
      </c>
      <c r="B12" s="8">
        <v>1.4999999999999999E-4</v>
      </c>
      <c r="C12" s="7">
        <v>99512</v>
      </c>
      <c r="D12" s="7">
        <v>15</v>
      </c>
      <c r="E12" s="12">
        <v>99505</v>
      </c>
      <c r="F12" s="12">
        <v>6801221</v>
      </c>
      <c r="G12" s="9">
        <v>68.349999999999994</v>
      </c>
      <c r="H12" s="22"/>
      <c r="I12" s="21"/>
      <c r="J12" s="21"/>
      <c r="K12" s="23"/>
    </row>
    <row r="13" spans="1:11" ht="12.75" customHeight="1" x14ac:dyDescent="0.15">
      <c r="A13" s="19">
        <v>5</v>
      </c>
      <c r="B13" s="8">
        <v>1.2999999999999999E-4</v>
      </c>
      <c r="C13" s="7">
        <v>99497</v>
      </c>
      <c r="D13" s="7">
        <v>13</v>
      </c>
      <c r="E13" s="12">
        <v>99491</v>
      </c>
      <c r="F13" s="12">
        <v>6701717</v>
      </c>
      <c r="G13" s="9">
        <v>67.36</v>
      </c>
      <c r="H13" s="22"/>
      <c r="I13" s="21"/>
      <c r="J13" s="21"/>
      <c r="K13" s="23"/>
    </row>
    <row r="14" spans="1:11" ht="12.75" customHeight="1" x14ac:dyDescent="0.15">
      <c r="A14" s="19">
        <v>6</v>
      </c>
      <c r="B14" s="8">
        <v>1.1E-4</v>
      </c>
      <c r="C14" s="7">
        <v>99484</v>
      </c>
      <c r="D14" s="7">
        <v>10</v>
      </c>
      <c r="E14" s="12">
        <v>99479</v>
      </c>
      <c r="F14" s="12">
        <v>6602226</v>
      </c>
      <c r="G14" s="9">
        <v>66.36</v>
      </c>
      <c r="H14" s="22"/>
      <c r="I14" s="21"/>
      <c r="J14" s="21"/>
      <c r="K14" s="23"/>
    </row>
    <row r="15" spans="1:11" ht="12.75" customHeight="1" x14ac:dyDescent="0.15">
      <c r="A15" s="19">
        <v>7</v>
      </c>
      <c r="B15" s="8">
        <v>1E-4</v>
      </c>
      <c r="C15" s="7">
        <v>99474</v>
      </c>
      <c r="D15" s="7">
        <v>10</v>
      </c>
      <c r="E15" s="12">
        <v>99469</v>
      </c>
      <c r="F15" s="12">
        <v>6502747</v>
      </c>
      <c r="G15" s="9">
        <v>65.37</v>
      </c>
      <c r="H15" s="22"/>
      <c r="I15" s="21"/>
      <c r="J15" s="21"/>
      <c r="K15" s="23"/>
    </row>
    <row r="16" spans="1:11" ht="12.75" customHeight="1" x14ac:dyDescent="0.15">
      <c r="A16" s="19">
        <v>8</v>
      </c>
      <c r="B16" s="8">
        <v>9.0000000000000006E-5</v>
      </c>
      <c r="C16" s="7">
        <v>99464</v>
      </c>
      <c r="D16" s="7">
        <v>9</v>
      </c>
      <c r="E16" s="12">
        <v>99460</v>
      </c>
      <c r="F16" s="12">
        <v>6403278</v>
      </c>
      <c r="G16" s="9">
        <v>64.38</v>
      </c>
      <c r="H16" s="22"/>
      <c r="I16" s="21"/>
      <c r="J16" s="21"/>
      <c r="K16" s="23"/>
    </row>
    <row r="17" spans="1:11" ht="12.75" customHeight="1" x14ac:dyDescent="0.15">
      <c r="A17" s="19">
        <v>9</v>
      </c>
      <c r="B17" s="8">
        <v>9.0000000000000006E-5</v>
      </c>
      <c r="C17" s="7">
        <v>99455</v>
      </c>
      <c r="D17" s="7">
        <v>8</v>
      </c>
      <c r="E17" s="12">
        <v>99451</v>
      </c>
      <c r="F17" s="12">
        <v>6303819</v>
      </c>
      <c r="G17" s="9">
        <v>63.38</v>
      </c>
      <c r="H17" s="22"/>
      <c r="I17" s="21"/>
      <c r="J17" s="21"/>
      <c r="K17" s="23"/>
    </row>
    <row r="18" spans="1:11" ht="12.75" customHeight="1" x14ac:dyDescent="0.15">
      <c r="A18" s="19">
        <v>10</v>
      </c>
      <c r="B18" s="8">
        <v>9.0000000000000006E-5</v>
      </c>
      <c r="C18" s="7">
        <v>99447</v>
      </c>
      <c r="D18" s="7">
        <v>10</v>
      </c>
      <c r="E18" s="12">
        <v>99442</v>
      </c>
      <c r="F18" s="12">
        <v>6204368</v>
      </c>
      <c r="G18" s="9">
        <v>62.39</v>
      </c>
      <c r="H18" s="22"/>
      <c r="I18" s="21"/>
      <c r="J18" s="21"/>
      <c r="K18" s="23"/>
    </row>
    <row r="19" spans="1:11" ht="12.75" customHeight="1" x14ac:dyDescent="0.15">
      <c r="A19" s="19">
        <v>11</v>
      </c>
      <c r="B19" s="8">
        <v>1E-4</v>
      </c>
      <c r="C19" s="7">
        <v>99437</v>
      </c>
      <c r="D19" s="7">
        <v>10</v>
      </c>
      <c r="E19" s="12">
        <v>99432</v>
      </c>
      <c r="F19" s="12">
        <v>6104926</v>
      </c>
      <c r="G19" s="9">
        <v>61.39</v>
      </c>
      <c r="H19" s="22"/>
      <c r="I19" s="21"/>
      <c r="J19" s="21"/>
      <c r="K19" s="23"/>
    </row>
    <row r="20" spans="1:11" ht="12.75" customHeight="1" x14ac:dyDescent="0.15">
      <c r="A20" s="19">
        <v>12</v>
      </c>
      <c r="B20" s="8">
        <v>1.2E-4</v>
      </c>
      <c r="C20" s="7">
        <v>99427</v>
      </c>
      <c r="D20" s="7">
        <v>11</v>
      </c>
      <c r="E20" s="12">
        <v>99422</v>
      </c>
      <c r="F20" s="12">
        <v>6005494</v>
      </c>
      <c r="G20" s="9">
        <v>60.4</v>
      </c>
      <c r="H20" s="22"/>
      <c r="I20" s="21"/>
      <c r="J20" s="21"/>
      <c r="K20" s="23"/>
    </row>
    <row r="21" spans="1:11" ht="12.75" customHeight="1" x14ac:dyDescent="0.15">
      <c r="A21" s="19">
        <v>13</v>
      </c>
      <c r="B21" s="8">
        <v>1.4999999999999999E-4</v>
      </c>
      <c r="C21" s="7">
        <v>99416</v>
      </c>
      <c r="D21" s="7">
        <v>15</v>
      </c>
      <c r="E21" s="12">
        <v>99409</v>
      </c>
      <c r="F21" s="12">
        <v>5906072</v>
      </c>
      <c r="G21" s="9">
        <v>59.41</v>
      </c>
      <c r="H21" s="22"/>
      <c r="I21" s="21"/>
      <c r="J21" s="21"/>
      <c r="K21" s="23"/>
    </row>
    <row r="22" spans="1:11" ht="12.75" customHeight="1" x14ac:dyDescent="0.15">
      <c r="A22" s="19">
        <v>14</v>
      </c>
      <c r="B22" s="8">
        <v>1.9000000000000001E-4</v>
      </c>
      <c r="C22" s="7">
        <v>99401</v>
      </c>
      <c r="D22" s="7">
        <v>19</v>
      </c>
      <c r="E22" s="12">
        <v>99392</v>
      </c>
      <c r="F22" s="12">
        <v>5806664</v>
      </c>
      <c r="G22" s="9">
        <v>58.42</v>
      </c>
      <c r="H22" s="22"/>
      <c r="I22" s="21"/>
      <c r="J22" s="21"/>
      <c r="K22" s="23"/>
    </row>
    <row r="23" spans="1:11" ht="12.75" customHeight="1" x14ac:dyDescent="0.15">
      <c r="A23" s="19">
        <v>15</v>
      </c>
      <c r="B23" s="8">
        <v>2.4000000000000001E-4</v>
      </c>
      <c r="C23" s="7">
        <v>99382</v>
      </c>
      <c r="D23" s="7">
        <v>24</v>
      </c>
      <c r="E23" s="12">
        <v>99370</v>
      </c>
      <c r="F23" s="12">
        <v>5707272</v>
      </c>
      <c r="G23" s="9">
        <v>57.43</v>
      </c>
      <c r="H23" s="22"/>
      <c r="I23" s="21"/>
      <c r="J23" s="21"/>
      <c r="K23" s="23"/>
    </row>
    <row r="24" spans="1:11" ht="12.75" customHeight="1" x14ac:dyDescent="0.15">
      <c r="A24" s="19">
        <v>16</v>
      </c>
      <c r="B24" s="8">
        <v>3.1E-4</v>
      </c>
      <c r="C24" s="7">
        <v>99358</v>
      </c>
      <c r="D24" s="7">
        <v>31</v>
      </c>
      <c r="E24" s="12">
        <v>99343</v>
      </c>
      <c r="F24" s="12">
        <v>5607902</v>
      </c>
      <c r="G24" s="9">
        <v>56.44</v>
      </c>
      <c r="H24" s="22"/>
      <c r="I24" s="21"/>
      <c r="J24" s="21"/>
      <c r="K24" s="23"/>
    </row>
    <row r="25" spans="1:11" ht="12.75" customHeight="1" x14ac:dyDescent="0.15">
      <c r="A25" s="19">
        <v>17</v>
      </c>
      <c r="B25" s="8">
        <v>4.0000000000000002E-4</v>
      </c>
      <c r="C25" s="7">
        <v>99327</v>
      </c>
      <c r="D25" s="7">
        <v>39</v>
      </c>
      <c r="E25" s="12">
        <v>99308</v>
      </c>
      <c r="F25" s="12">
        <v>5508560</v>
      </c>
      <c r="G25" s="9">
        <v>55.46</v>
      </c>
      <c r="H25" s="22"/>
      <c r="I25" s="21"/>
      <c r="J25" s="21"/>
      <c r="K25" s="23"/>
    </row>
    <row r="26" spans="1:11" ht="12.75" customHeight="1" x14ac:dyDescent="0.15">
      <c r="A26" s="19">
        <v>18</v>
      </c>
      <c r="B26" s="8">
        <v>5.0000000000000001E-4</v>
      </c>
      <c r="C26" s="7">
        <v>99288</v>
      </c>
      <c r="D26" s="7">
        <v>49</v>
      </c>
      <c r="E26" s="12">
        <v>99264</v>
      </c>
      <c r="F26" s="12">
        <v>5409252</v>
      </c>
      <c r="G26" s="9">
        <v>54.48</v>
      </c>
      <c r="H26" s="22"/>
      <c r="I26" s="21"/>
      <c r="J26" s="21"/>
      <c r="K26" s="23"/>
    </row>
    <row r="27" spans="1:11" ht="12.75" customHeight="1" x14ac:dyDescent="0.15">
      <c r="A27" s="19">
        <v>19</v>
      </c>
      <c r="B27" s="8">
        <v>5.9999999999999995E-4</v>
      </c>
      <c r="C27" s="7">
        <v>99239</v>
      </c>
      <c r="D27" s="7">
        <v>60</v>
      </c>
      <c r="E27" s="12">
        <v>99209</v>
      </c>
      <c r="F27" s="12">
        <v>5309989</v>
      </c>
      <c r="G27" s="9">
        <v>53.51</v>
      </c>
      <c r="H27" s="22"/>
      <c r="I27" s="21"/>
      <c r="J27" s="21"/>
      <c r="K27" s="23"/>
    </row>
    <row r="28" spans="1:11" ht="12.75" customHeight="1" x14ac:dyDescent="0.15">
      <c r="A28" s="19">
        <v>20</v>
      </c>
      <c r="B28" s="8">
        <v>6.9999999999999999E-4</v>
      </c>
      <c r="C28" s="7">
        <v>99179</v>
      </c>
      <c r="D28" s="7">
        <v>69</v>
      </c>
      <c r="E28" s="12">
        <v>99145</v>
      </c>
      <c r="F28" s="12">
        <v>5210780</v>
      </c>
      <c r="G28" s="9">
        <v>52.54</v>
      </c>
      <c r="H28" s="22"/>
      <c r="I28" s="21"/>
      <c r="J28" s="21"/>
      <c r="K28" s="23"/>
    </row>
    <row r="29" spans="1:11" ht="12.75" customHeight="1" x14ac:dyDescent="0.15">
      <c r="A29" s="19">
        <v>21</v>
      </c>
      <c r="B29" s="8">
        <v>7.7999999999999999E-4</v>
      </c>
      <c r="C29" s="7">
        <v>99110</v>
      </c>
      <c r="D29" s="7">
        <v>78</v>
      </c>
      <c r="E29" s="12">
        <v>99071</v>
      </c>
      <c r="F29" s="12">
        <v>5111635</v>
      </c>
      <c r="G29" s="9">
        <v>51.58</v>
      </c>
      <c r="H29" s="22"/>
      <c r="I29" s="21"/>
      <c r="J29" s="21"/>
      <c r="K29" s="23"/>
    </row>
    <row r="30" spans="1:11" ht="12.75" customHeight="1" x14ac:dyDescent="0.15">
      <c r="A30" s="19">
        <v>22</v>
      </c>
      <c r="B30" s="8">
        <v>8.5999999999999998E-4</v>
      </c>
      <c r="C30" s="7">
        <v>99032</v>
      </c>
      <c r="D30" s="7">
        <v>85</v>
      </c>
      <c r="E30" s="12">
        <v>98990</v>
      </c>
      <c r="F30" s="12">
        <v>5012564</v>
      </c>
      <c r="G30" s="9">
        <v>50.62</v>
      </c>
      <c r="H30" s="22"/>
      <c r="I30" s="21"/>
      <c r="J30" s="21"/>
      <c r="K30" s="23"/>
    </row>
    <row r="31" spans="1:11" ht="12.75" customHeight="1" x14ac:dyDescent="0.15">
      <c r="A31" s="19">
        <v>23</v>
      </c>
      <c r="B31" s="8">
        <v>9.3000000000000005E-4</v>
      </c>
      <c r="C31" s="7">
        <v>98947</v>
      </c>
      <c r="D31" s="7">
        <v>91</v>
      </c>
      <c r="E31" s="12">
        <v>98902</v>
      </c>
      <c r="F31" s="12">
        <v>4913575</v>
      </c>
      <c r="G31" s="9">
        <v>49.66</v>
      </c>
      <c r="H31" s="22"/>
      <c r="I31" s="21"/>
      <c r="J31" s="21"/>
      <c r="K31" s="23"/>
    </row>
    <row r="32" spans="1:11" ht="12.75" customHeight="1" x14ac:dyDescent="0.15">
      <c r="A32" s="19">
        <v>24</v>
      </c>
      <c r="B32" s="8">
        <v>9.7999999999999997E-4</v>
      </c>
      <c r="C32" s="7">
        <v>98856</v>
      </c>
      <c r="D32" s="7">
        <v>97</v>
      </c>
      <c r="E32" s="12">
        <v>98808</v>
      </c>
      <c r="F32" s="12">
        <v>4814673</v>
      </c>
      <c r="G32" s="9">
        <v>48.7</v>
      </c>
      <c r="H32" s="22"/>
      <c r="I32" s="21"/>
      <c r="J32" s="21"/>
      <c r="K32" s="23"/>
    </row>
    <row r="33" spans="1:11" ht="12.75" customHeight="1" x14ac:dyDescent="0.15">
      <c r="A33" s="19">
        <v>25</v>
      </c>
      <c r="B33" s="8">
        <v>1.0300000000000001E-3</v>
      </c>
      <c r="C33" s="7">
        <v>98759</v>
      </c>
      <c r="D33" s="7">
        <v>101</v>
      </c>
      <c r="E33" s="12">
        <v>98709</v>
      </c>
      <c r="F33" s="12">
        <v>4715866</v>
      </c>
      <c r="G33" s="9">
        <v>47.75</v>
      </c>
      <c r="H33" s="22"/>
      <c r="I33" s="21"/>
      <c r="J33" s="21"/>
      <c r="K33" s="23"/>
    </row>
    <row r="34" spans="1:11" ht="12.75" customHeight="1" x14ac:dyDescent="0.15">
      <c r="A34" s="19">
        <v>26</v>
      </c>
      <c r="B34" s="8">
        <v>1.08E-3</v>
      </c>
      <c r="C34" s="7">
        <v>98658</v>
      </c>
      <c r="D34" s="7">
        <v>107</v>
      </c>
      <c r="E34" s="12">
        <v>98605</v>
      </c>
      <c r="F34" s="12">
        <v>4617157</v>
      </c>
      <c r="G34" s="9">
        <v>46.8</v>
      </c>
      <c r="H34" s="22"/>
      <c r="I34" s="21"/>
      <c r="J34" s="21"/>
      <c r="K34" s="23"/>
    </row>
    <row r="35" spans="1:11" ht="12.75" customHeight="1" x14ac:dyDescent="0.15">
      <c r="A35" s="19">
        <v>27</v>
      </c>
      <c r="B35" s="8">
        <v>1.1299999999999999E-3</v>
      </c>
      <c r="C35" s="7">
        <v>98551</v>
      </c>
      <c r="D35" s="7">
        <v>111</v>
      </c>
      <c r="E35" s="12">
        <v>98496</v>
      </c>
      <c r="F35" s="12">
        <v>4518553</v>
      </c>
      <c r="G35" s="9">
        <v>45.85</v>
      </c>
      <c r="H35" s="22"/>
      <c r="I35" s="21"/>
      <c r="J35" s="21"/>
      <c r="K35" s="23"/>
    </row>
    <row r="36" spans="1:11" ht="12.75" customHeight="1" x14ac:dyDescent="0.15">
      <c r="A36" s="19">
        <v>28</v>
      </c>
      <c r="B36" s="8">
        <v>1.1999999999999999E-3</v>
      </c>
      <c r="C36" s="7">
        <v>98440</v>
      </c>
      <c r="D36" s="7">
        <v>119</v>
      </c>
      <c r="E36" s="12">
        <v>98381</v>
      </c>
      <c r="F36" s="12">
        <v>4420057</v>
      </c>
      <c r="G36" s="9">
        <v>44.9</v>
      </c>
      <c r="H36" s="22"/>
      <c r="I36" s="21"/>
      <c r="J36" s="21"/>
      <c r="K36" s="23"/>
    </row>
    <row r="37" spans="1:11" ht="12.75" customHeight="1" x14ac:dyDescent="0.15">
      <c r="A37" s="19">
        <v>29</v>
      </c>
      <c r="B37" s="8">
        <v>1.2899999999999999E-3</v>
      </c>
      <c r="C37" s="7">
        <v>98321</v>
      </c>
      <c r="D37" s="7">
        <v>126</v>
      </c>
      <c r="E37" s="12">
        <v>98258</v>
      </c>
      <c r="F37" s="12">
        <v>4321677</v>
      </c>
      <c r="G37" s="9">
        <v>43.95</v>
      </c>
      <c r="H37" s="22"/>
      <c r="I37" s="21"/>
      <c r="J37" s="21"/>
      <c r="K37" s="23"/>
    </row>
    <row r="38" spans="1:11" ht="12.75" customHeight="1" x14ac:dyDescent="0.15">
      <c r="A38" s="19">
        <v>30</v>
      </c>
      <c r="B38" s="8">
        <v>1.3799999999999999E-3</v>
      </c>
      <c r="C38" s="7">
        <v>98195</v>
      </c>
      <c r="D38" s="7">
        <v>136</v>
      </c>
      <c r="E38" s="12">
        <v>98127</v>
      </c>
      <c r="F38" s="12">
        <v>4223419</v>
      </c>
      <c r="G38" s="9">
        <v>43.01</v>
      </c>
      <c r="H38" s="22"/>
      <c r="I38" s="21"/>
      <c r="J38" s="21"/>
      <c r="K38" s="23"/>
    </row>
    <row r="39" spans="1:11" ht="12.75" customHeight="1" x14ac:dyDescent="0.15">
      <c r="A39" s="19">
        <v>31</v>
      </c>
      <c r="B39" s="8">
        <v>1.48E-3</v>
      </c>
      <c r="C39" s="7">
        <v>98059</v>
      </c>
      <c r="D39" s="7">
        <v>145</v>
      </c>
      <c r="E39" s="12">
        <v>97987</v>
      </c>
      <c r="F39" s="12">
        <v>4125292</v>
      </c>
      <c r="G39" s="9">
        <v>42.07</v>
      </c>
      <c r="H39" s="22"/>
      <c r="I39" s="21"/>
      <c r="J39" s="21"/>
      <c r="K39" s="23"/>
    </row>
    <row r="40" spans="1:11" ht="12.75" customHeight="1" x14ac:dyDescent="0.15">
      <c r="A40" s="19">
        <v>32</v>
      </c>
      <c r="B40" s="8">
        <v>1.6000000000000001E-3</v>
      </c>
      <c r="C40" s="7">
        <v>97914</v>
      </c>
      <c r="D40" s="7">
        <v>156</v>
      </c>
      <c r="E40" s="12">
        <v>97836</v>
      </c>
      <c r="F40" s="12">
        <v>4027305</v>
      </c>
      <c r="G40" s="9">
        <v>41.13</v>
      </c>
      <c r="H40" s="22"/>
      <c r="I40" s="21"/>
      <c r="J40" s="21"/>
      <c r="K40" s="23"/>
    </row>
    <row r="41" spans="1:11" ht="12.75" customHeight="1" x14ac:dyDescent="0.15">
      <c r="A41" s="19">
        <v>33</v>
      </c>
      <c r="B41" s="8">
        <v>1.72E-3</v>
      </c>
      <c r="C41" s="7">
        <v>97758</v>
      </c>
      <c r="D41" s="7">
        <v>168</v>
      </c>
      <c r="E41" s="12">
        <v>97674</v>
      </c>
      <c r="F41" s="12">
        <v>3929469</v>
      </c>
      <c r="G41" s="9">
        <v>40.200000000000003</v>
      </c>
      <c r="H41" s="22"/>
      <c r="I41" s="21"/>
      <c r="J41" s="21"/>
      <c r="K41" s="23"/>
    </row>
    <row r="42" spans="1:11" ht="12.75" customHeight="1" x14ac:dyDescent="0.15">
      <c r="A42" s="19">
        <v>34</v>
      </c>
      <c r="B42" s="8">
        <v>1.8600000000000001E-3</v>
      </c>
      <c r="C42" s="7">
        <v>97590</v>
      </c>
      <c r="D42" s="7">
        <v>182</v>
      </c>
      <c r="E42" s="12">
        <v>97499</v>
      </c>
      <c r="F42" s="12">
        <v>3831795</v>
      </c>
      <c r="G42" s="9">
        <v>39.26</v>
      </c>
      <c r="H42" s="22"/>
      <c r="I42" s="21"/>
      <c r="J42" s="21"/>
      <c r="K42" s="23"/>
    </row>
    <row r="43" spans="1:11" ht="12.75" customHeight="1" x14ac:dyDescent="0.15">
      <c r="A43" s="19">
        <v>35</v>
      </c>
      <c r="B43" s="8">
        <v>2.0100000000000001E-3</v>
      </c>
      <c r="C43" s="7">
        <v>97408</v>
      </c>
      <c r="D43" s="7">
        <v>195</v>
      </c>
      <c r="E43" s="12">
        <v>97311</v>
      </c>
      <c r="F43" s="12">
        <v>3734296</v>
      </c>
      <c r="G43" s="9">
        <v>38.340000000000003</v>
      </c>
      <c r="H43" s="22"/>
      <c r="I43" s="21"/>
      <c r="J43" s="21"/>
      <c r="K43" s="23"/>
    </row>
    <row r="44" spans="1:11" ht="12.75" customHeight="1" x14ac:dyDescent="0.15">
      <c r="A44" s="19">
        <v>36</v>
      </c>
      <c r="B44" s="8">
        <v>2.1800000000000001E-3</v>
      </c>
      <c r="C44" s="7">
        <v>97213</v>
      </c>
      <c r="D44" s="7">
        <v>212</v>
      </c>
      <c r="E44" s="12">
        <v>97107</v>
      </c>
      <c r="F44" s="12">
        <v>3636986</v>
      </c>
      <c r="G44" s="9">
        <v>37.409999999999997</v>
      </c>
      <c r="H44" s="22"/>
      <c r="I44" s="21"/>
      <c r="J44" s="21"/>
      <c r="K44" s="23"/>
    </row>
    <row r="45" spans="1:11" ht="12.75" customHeight="1" x14ac:dyDescent="0.15">
      <c r="A45" s="19">
        <v>37</v>
      </c>
      <c r="B45" s="8">
        <v>2.3600000000000001E-3</v>
      </c>
      <c r="C45" s="7">
        <v>97001</v>
      </c>
      <c r="D45" s="7">
        <v>230</v>
      </c>
      <c r="E45" s="12">
        <v>96886</v>
      </c>
      <c r="F45" s="12">
        <v>3539879</v>
      </c>
      <c r="G45" s="9">
        <v>36.49</v>
      </c>
      <c r="H45" s="22"/>
      <c r="I45" s="21"/>
      <c r="J45" s="21"/>
      <c r="K45" s="23"/>
    </row>
    <row r="46" spans="1:11" ht="12.75" customHeight="1" x14ac:dyDescent="0.15">
      <c r="A46" s="19">
        <v>38</v>
      </c>
      <c r="B46" s="8">
        <v>2.5600000000000002E-3</v>
      </c>
      <c r="C46" s="7">
        <v>96771</v>
      </c>
      <c r="D46" s="7">
        <v>248</v>
      </c>
      <c r="E46" s="12">
        <v>96647</v>
      </c>
      <c r="F46" s="12">
        <v>3442993</v>
      </c>
      <c r="G46" s="9">
        <v>35.58</v>
      </c>
      <c r="H46" s="22"/>
      <c r="I46" s="21"/>
      <c r="J46" s="21"/>
      <c r="K46" s="23"/>
    </row>
    <row r="47" spans="1:11" ht="12.75" customHeight="1" x14ac:dyDescent="0.15">
      <c r="A47" s="19">
        <v>39</v>
      </c>
      <c r="B47" s="8">
        <v>2.7799999999999999E-3</v>
      </c>
      <c r="C47" s="7">
        <v>96523</v>
      </c>
      <c r="D47" s="7">
        <v>268</v>
      </c>
      <c r="E47" s="12">
        <v>96389</v>
      </c>
      <c r="F47" s="12">
        <v>3346346</v>
      </c>
      <c r="G47" s="9">
        <v>34.67</v>
      </c>
      <c r="H47" s="22"/>
      <c r="I47" s="21"/>
      <c r="J47" s="21"/>
      <c r="K47" s="23"/>
    </row>
    <row r="48" spans="1:11" ht="12.75" customHeight="1" x14ac:dyDescent="0.15">
      <c r="A48" s="19">
        <v>40</v>
      </c>
      <c r="B48" s="8">
        <v>3.0200000000000001E-3</v>
      </c>
      <c r="C48" s="7">
        <v>96255</v>
      </c>
      <c r="D48" s="7">
        <v>290</v>
      </c>
      <c r="E48" s="12">
        <v>96110</v>
      </c>
      <c r="F48" s="12">
        <v>3249957</v>
      </c>
      <c r="G48" s="9">
        <v>33.76</v>
      </c>
      <c r="H48" s="22"/>
      <c r="I48" s="21"/>
      <c r="J48" s="21"/>
      <c r="K48" s="23"/>
    </row>
    <row r="49" spans="1:11" ht="12.75" customHeight="1" x14ac:dyDescent="0.15">
      <c r="A49" s="19">
        <v>41</v>
      </c>
      <c r="B49" s="8">
        <v>3.2699999999999999E-3</v>
      </c>
      <c r="C49" s="7">
        <v>95965</v>
      </c>
      <c r="D49" s="7">
        <v>314</v>
      </c>
      <c r="E49" s="12">
        <v>95808</v>
      </c>
      <c r="F49" s="12">
        <v>3153847</v>
      </c>
      <c r="G49" s="9">
        <v>32.86</v>
      </c>
      <c r="H49" s="22"/>
      <c r="I49" s="21"/>
      <c r="J49" s="21"/>
      <c r="K49" s="23"/>
    </row>
    <row r="50" spans="1:11" ht="12.75" customHeight="1" x14ac:dyDescent="0.15">
      <c r="A50" s="19">
        <v>42</v>
      </c>
      <c r="B50" s="8">
        <v>3.5599999999999998E-3</v>
      </c>
      <c r="C50" s="7">
        <v>95651</v>
      </c>
      <c r="D50" s="7">
        <v>341</v>
      </c>
      <c r="E50" s="12">
        <v>95481</v>
      </c>
      <c r="F50" s="12">
        <v>3058039</v>
      </c>
      <c r="G50" s="9">
        <v>31.97</v>
      </c>
      <c r="H50" s="22"/>
      <c r="I50" s="21"/>
      <c r="J50" s="21"/>
      <c r="K50" s="23"/>
    </row>
    <row r="51" spans="1:11" ht="12.75" customHeight="1" x14ac:dyDescent="0.15">
      <c r="A51" s="19">
        <v>43</v>
      </c>
      <c r="B51" s="8">
        <v>3.8700000000000002E-3</v>
      </c>
      <c r="C51" s="7">
        <v>95310</v>
      </c>
      <c r="D51" s="7">
        <v>369</v>
      </c>
      <c r="E51" s="12">
        <v>95126</v>
      </c>
      <c r="F51" s="12">
        <v>2962558</v>
      </c>
      <c r="G51" s="9">
        <v>31.08</v>
      </c>
      <c r="H51" s="22"/>
      <c r="I51" s="21"/>
      <c r="J51" s="21"/>
      <c r="K51" s="23"/>
    </row>
    <row r="52" spans="1:11" ht="12.75" customHeight="1" x14ac:dyDescent="0.15">
      <c r="A52" s="19">
        <v>44</v>
      </c>
      <c r="B52" s="8">
        <v>4.2300000000000003E-3</v>
      </c>
      <c r="C52" s="7">
        <v>94941</v>
      </c>
      <c r="D52" s="7">
        <v>402</v>
      </c>
      <c r="E52" s="12">
        <v>94740</v>
      </c>
      <c r="F52" s="12">
        <v>2867433</v>
      </c>
      <c r="G52" s="9">
        <v>30.2</v>
      </c>
      <c r="H52" s="22"/>
      <c r="I52" s="21"/>
      <c r="J52" s="21"/>
      <c r="K52" s="23"/>
    </row>
    <row r="53" spans="1:11" ht="12.75" customHeight="1" x14ac:dyDescent="0.15">
      <c r="A53" s="19">
        <v>45</v>
      </c>
      <c r="B53" s="8">
        <v>4.6299999999999996E-3</v>
      </c>
      <c r="C53" s="7">
        <v>94539</v>
      </c>
      <c r="D53" s="7">
        <v>437</v>
      </c>
      <c r="E53" s="12">
        <v>94321</v>
      </c>
      <c r="F53" s="12">
        <v>2772693</v>
      </c>
      <c r="G53" s="9">
        <v>29.33</v>
      </c>
      <c r="H53" s="22"/>
      <c r="I53" s="21"/>
      <c r="J53" s="21"/>
      <c r="K53" s="23"/>
    </row>
    <row r="54" spans="1:11" ht="12.75" customHeight="1" x14ac:dyDescent="0.15">
      <c r="A54" s="19">
        <v>46</v>
      </c>
      <c r="B54" s="8">
        <v>5.0699999999999999E-3</v>
      </c>
      <c r="C54" s="7">
        <v>94102</v>
      </c>
      <c r="D54" s="7">
        <v>478</v>
      </c>
      <c r="E54" s="12">
        <v>93863</v>
      </c>
      <c r="F54" s="12">
        <v>2678372</v>
      </c>
      <c r="G54" s="9">
        <v>28.46</v>
      </c>
      <c r="H54" s="22"/>
      <c r="I54" s="21"/>
      <c r="J54" s="21"/>
      <c r="K54" s="23"/>
    </row>
    <row r="55" spans="1:11" ht="12.75" customHeight="1" x14ac:dyDescent="0.15">
      <c r="A55" s="19">
        <v>47</v>
      </c>
      <c r="B55" s="8">
        <v>5.5700000000000003E-3</v>
      </c>
      <c r="C55" s="7">
        <v>93624</v>
      </c>
      <c r="D55" s="7">
        <v>521</v>
      </c>
      <c r="E55" s="12">
        <v>93364</v>
      </c>
      <c r="F55" s="12">
        <v>2584509</v>
      </c>
      <c r="G55" s="9">
        <v>27.61</v>
      </c>
      <c r="H55" s="22"/>
      <c r="I55" s="21"/>
      <c r="J55" s="21"/>
      <c r="K55" s="23"/>
    </row>
    <row r="56" spans="1:11" ht="12.75" customHeight="1" x14ac:dyDescent="0.15">
      <c r="A56" s="19">
        <v>48</v>
      </c>
      <c r="B56" s="8">
        <v>6.13E-3</v>
      </c>
      <c r="C56" s="7">
        <v>93103</v>
      </c>
      <c r="D56" s="7">
        <v>570</v>
      </c>
      <c r="E56" s="12">
        <v>92818</v>
      </c>
      <c r="F56" s="12">
        <v>2491146</v>
      </c>
      <c r="G56" s="9">
        <v>26.76</v>
      </c>
      <c r="H56" s="22"/>
      <c r="I56" s="21"/>
      <c r="J56" s="21"/>
      <c r="K56" s="23"/>
    </row>
    <row r="57" spans="1:11" ht="12.75" customHeight="1" x14ac:dyDescent="0.15">
      <c r="A57" s="19">
        <v>49</v>
      </c>
      <c r="B57" s="8">
        <v>6.7499999999999999E-3</v>
      </c>
      <c r="C57" s="7">
        <v>92533</v>
      </c>
      <c r="D57" s="7">
        <v>625</v>
      </c>
      <c r="E57" s="12">
        <v>92221</v>
      </c>
      <c r="F57" s="12">
        <v>2398328</v>
      </c>
      <c r="G57" s="9">
        <v>25.92</v>
      </c>
      <c r="H57" s="22"/>
      <c r="I57" s="21"/>
      <c r="J57" s="21"/>
      <c r="K57" s="23"/>
    </row>
    <row r="58" spans="1:11" ht="12.75" customHeight="1" x14ac:dyDescent="0.15">
      <c r="A58" s="19">
        <v>50</v>
      </c>
      <c r="B58" s="8">
        <v>7.45E-3</v>
      </c>
      <c r="C58" s="7">
        <v>91908</v>
      </c>
      <c r="D58" s="7">
        <v>685</v>
      </c>
      <c r="E58" s="12">
        <v>91566</v>
      </c>
      <c r="F58" s="12">
        <v>2306107</v>
      </c>
      <c r="G58" s="9">
        <v>25.09</v>
      </c>
      <c r="H58" s="22"/>
      <c r="I58" s="21"/>
      <c r="J58" s="21"/>
      <c r="K58" s="23"/>
    </row>
    <row r="59" spans="1:11" ht="15" customHeight="1" x14ac:dyDescent="0.15">
      <c r="A59" s="19">
        <v>51</v>
      </c>
      <c r="B59" s="8">
        <v>8.2199999999999999E-3</v>
      </c>
      <c r="C59" s="7">
        <v>91223</v>
      </c>
      <c r="D59" s="7">
        <v>749</v>
      </c>
      <c r="E59" s="12">
        <v>90849</v>
      </c>
      <c r="F59" s="12">
        <v>2214542</v>
      </c>
      <c r="G59" s="9">
        <v>24.28</v>
      </c>
      <c r="H59" s="22"/>
      <c r="I59" s="21"/>
      <c r="J59" s="21"/>
      <c r="K59" s="23"/>
    </row>
    <row r="60" spans="1:11" ht="12.75" customHeight="1" x14ac:dyDescent="0.15">
      <c r="A60" s="19">
        <v>52</v>
      </c>
      <c r="B60" s="8">
        <v>9.0399999999999994E-3</v>
      </c>
      <c r="C60" s="7">
        <v>90474</v>
      </c>
      <c r="D60" s="7">
        <v>818</v>
      </c>
      <c r="E60" s="12">
        <v>90065</v>
      </c>
      <c r="F60" s="12">
        <v>2123693</v>
      </c>
      <c r="G60" s="9">
        <v>23.47</v>
      </c>
      <c r="H60" s="22"/>
      <c r="I60" s="21"/>
      <c r="J60" s="21"/>
      <c r="K60" s="23"/>
    </row>
    <row r="61" spans="1:11" ht="12.75" customHeight="1" x14ac:dyDescent="0.15">
      <c r="A61" s="19">
        <v>53</v>
      </c>
      <c r="B61" s="8">
        <v>9.92E-3</v>
      </c>
      <c r="C61" s="7">
        <v>89656</v>
      </c>
      <c r="D61" s="7">
        <v>889</v>
      </c>
      <c r="E61" s="12">
        <v>89212</v>
      </c>
      <c r="F61" s="12">
        <v>2033628</v>
      </c>
      <c r="G61" s="9">
        <v>22.68</v>
      </c>
      <c r="H61" s="22"/>
      <c r="I61" s="21"/>
      <c r="J61" s="21"/>
      <c r="K61" s="23"/>
    </row>
    <row r="62" spans="1:11" ht="12.75" customHeight="1" x14ac:dyDescent="0.15">
      <c r="A62" s="19">
        <v>54</v>
      </c>
      <c r="B62" s="8">
        <v>1.0840000000000001E-2</v>
      </c>
      <c r="C62" s="7">
        <v>88767</v>
      </c>
      <c r="D62" s="7">
        <v>963</v>
      </c>
      <c r="E62" s="12">
        <v>88286</v>
      </c>
      <c r="F62" s="12">
        <v>1944417</v>
      </c>
      <c r="G62" s="9">
        <v>21.9</v>
      </c>
      <c r="H62" s="22"/>
      <c r="I62" s="21"/>
      <c r="J62" s="21"/>
      <c r="K62" s="23"/>
    </row>
    <row r="63" spans="1:11" ht="12.75" customHeight="1" x14ac:dyDescent="0.15">
      <c r="A63" s="19">
        <v>55</v>
      </c>
      <c r="B63" s="8">
        <v>1.183E-2</v>
      </c>
      <c r="C63" s="7">
        <v>87804</v>
      </c>
      <c r="D63" s="7">
        <v>1038</v>
      </c>
      <c r="E63" s="12">
        <v>87285</v>
      </c>
      <c r="F63" s="12">
        <v>1856131</v>
      </c>
      <c r="G63" s="9">
        <v>21.14</v>
      </c>
      <c r="H63" s="22"/>
      <c r="I63" s="21"/>
      <c r="J63" s="21"/>
      <c r="K63" s="23"/>
    </row>
    <row r="64" spans="1:11" ht="12.75" customHeight="1" x14ac:dyDescent="0.15">
      <c r="A64" s="19">
        <v>56</v>
      </c>
      <c r="B64" s="8">
        <v>1.29E-2</v>
      </c>
      <c r="C64" s="7">
        <v>86766</v>
      </c>
      <c r="D64" s="7">
        <v>1119</v>
      </c>
      <c r="E64" s="12">
        <v>86207</v>
      </c>
      <c r="F64" s="12">
        <v>1768846</v>
      </c>
      <c r="G64" s="9">
        <v>20.39</v>
      </c>
      <c r="H64" s="22"/>
      <c r="I64" s="21"/>
      <c r="J64" s="21"/>
      <c r="K64" s="23"/>
    </row>
    <row r="65" spans="1:11" ht="12.75" customHeight="1" x14ac:dyDescent="0.15">
      <c r="A65" s="19">
        <v>57</v>
      </c>
      <c r="B65" s="8">
        <v>1.4080000000000001E-2</v>
      </c>
      <c r="C65" s="7">
        <v>85647</v>
      </c>
      <c r="D65" s="7">
        <v>1205</v>
      </c>
      <c r="E65" s="12">
        <v>85045</v>
      </c>
      <c r="F65" s="12">
        <v>1682640</v>
      </c>
      <c r="G65" s="9">
        <v>19.649999999999999</v>
      </c>
      <c r="H65" s="22"/>
      <c r="I65" s="21"/>
      <c r="J65" s="21"/>
      <c r="K65" s="23"/>
    </row>
    <row r="66" spans="1:11" ht="12.75" customHeight="1" x14ac:dyDescent="0.15">
      <c r="A66" s="19">
        <v>58</v>
      </c>
      <c r="B66" s="8">
        <v>1.538E-2</v>
      </c>
      <c r="C66" s="7">
        <v>84442</v>
      </c>
      <c r="D66" s="7">
        <v>1299</v>
      </c>
      <c r="E66" s="12">
        <v>83793</v>
      </c>
      <c r="F66" s="12">
        <v>1597595</v>
      </c>
      <c r="G66" s="9">
        <v>18.920000000000002</v>
      </c>
      <c r="H66" s="22"/>
      <c r="I66" s="21"/>
      <c r="J66" s="21"/>
      <c r="K66" s="23"/>
    </row>
    <row r="67" spans="1:11" ht="12.75" customHeight="1" x14ac:dyDescent="0.15">
      <c r="A67" s="19">
        <v>59</v>
      </c>
      <c r="B67" s="8">
        <v>1.685E-2</v>
      </c>
      <c r="C67" s="7">
        <v>83143</v>
      </c>
      <c r="D67" s="7">
        <v>1401</v>
      </c>
      <c r="E67" s="12">
        <v>82443</v>
      </c>
      <c r="F67" s="12">
        <v>1513803</v>
      </c>
      <c r="G67" s="9">
        <v>18.21</v>
      </c>
      <c r="H67" s="22"/>
      <c r="I67" s="21"/>
      <c r="J67" s="21"/>
      <c r="K67" s="23"/>
    </row>
    <row r="68" spans="1:11" ht="12.75" customHeight="1" x14ac:dyDescent="0.15">
      <c r="A68" s="19">
        <v>60</v>
      </c>
      <c r="B68" s="8">
        <v>1.8489999999999999E-2</v>
      </c>
      <c r="C68" s="7">
        <v>81742</v>
      </c>
      <c r="D68" s="7">
        <v>1512</v>
      </c>
      <c r="E68" s="12">
        <v>80986</v>
      </c>
      <c r="F68" s="12">
        <v>1431360</v>
      </c>
      <c r="G68" s="9">
        <v>17.510000000000002</v>
      </c>
      <c r="H68" s="22"/>
      <c r="I68" s="21"/>
      <c r="J68" s="21"/>
      <c r="K68" s="23"/>
    </row>
    <row r="69" spans="1:11" ht="12.75" customHeight="1" x14ac:dyDescent="0.15">
      <c r="A69" s="19">
        <v>61</v>
      </c>
      <c r="B69" s="8">
        <v>2.0299999999999999E-2</v>
      </c>
      <c r="C69" s="7">
        <v>80230</v>
      </c>
      <c r="D69" s="7">
        <v>1629</v>
      </c>
      <c r="E69" s="12">
        <v>79416</v>
      </c>
      <c r="F69" s="12">
        <v>1350374</v>
      </c>
      <c r="G69" s="9">
        <v>16.829999999999998</v>
      </c>
      <c r="H69" s="22"/>
      <c r="I69" s="21"/>
      <c r="J69" s="21"/>
      <c r="K69" s="23"/>
    </row>
    <row r="70" spans="1:11" ht="12.75" customHeight="1" x14ac:dyDescent="0.15">
      <c r="A70" s="19">
        <v>62</v>
      </c>
      <c r="B70" s="8">
        <v>2.2270000000000002E-2</v>
      </c>
      <c r="C70" s="7">
        <v>78601</v>
      </c>
      <c r="D70" s="7">
        <v>1750</v>
      </c>
      <c r="E70" s="12">
        <v>77726</v>
      </c>
      <c r="F70" s="12">
        <v>1270959</v>
      </c>
      <c r="G70" s="9">
        <v>16.170000000000002</v>
      </c>
      <c r="H70" s="22"/>
      <c r="I70" s="21"/>
      <c r="J70" s="21"/>
      <c r="K70" s="23"/>
    </row>
    <row r="71" spans="1:11" ht="12.75" customHeight="1" x14ac:dyDescent="0.15">
      <c r="A71" s="19">
        <v>63</v>
      </c>
      <c r="B71" s="8">
        <v>2.443E-2</v>
      </c>
      <c r="C71" s="7">
        <v>76851</v>
      </c>
      <c r="D71" s="7">
        <v>1877</v>
      </c>
      <c r="E71" s="12">
        <v>75913</v>
      </c>
      <c r="F71" s="12">
        <v>1193233</v>
      </c>
      <c r="G71" s="9">
        <v>15.53</v>
      </c>
      <c r="H71" s="22"/>
      <c r="I71" s="21"/>
      <c r="J71" s="21"/>
      <c r="K71" s="23"/>
    </row>
    <row r="72" spans="1:11" ht="12.75" customHeight="1" x14ac:dyDescent="0.15">
      <c r="A72" s="19">
        <v>64</v>
      </c>
      <c r="B72" s="8">
        <v>2.6700000000000002E-2</v>
      </c>
      <c r="C72" s="7">
        <v>74974</v>
      </c>
      <c r="D72" s="7">
        <v>2002</v>
      </c>
      <c r="E72" s="12">
        <v>73973</v>
      </c>
      <c r="F72" s="12">
        <v>1117320</v>
      </c>
      <c r="G72" s="9">
        <v>14.9</v>
      </c>
      <c r="H72" s="22"/>
      <c r="I72" s="21"/>
      <c r="J72" s="21"/>
      <c r="K72" s="23"/>
    </row>
    <row r="73" spans="1:11" ht="12.75" customHeight="1" x14ac:dyDescent="0.15">
      <c r="A73" s="19">
        <v>65</v>
      </c>
      <c r="B73" s="8">
        <v>2.9090000000000001E-2</v>
      </c>
      <c r="C73" s="7">
        <v>72972</v>
      </c>
      <c r="D73" s="7">
        <v>2123</v>
      </c>
      <c r="E73" s="12">
        <v>71911</v>
      </c>
      <c r="F73" s="12">
        <v>1043347</v>
      </c>
      <c r="G73" s="9">
        <v>14.3</v>
      </c>
      <c r="H73" s="22"/>
      <c r="I73" s="21"/>
      <c r="J73" s="21"/>
      <c r="K73" s="23"/>
    </row>
    <row r="74" spans="1:11" ht="12.75" customHeight="1" x14ac:dyDescent="0.15">
      <c r="A74" s="19">
        <v>66</v>
      </c>
      <c r="B74" s="8">
        <v>3.1570000000000001E-2</v>
      </c>
      <c r="C74" s="7">
        <v>70849</v>
      </c>
      <c r="D74" s="7">
        <v>2236</v>
      </c>
      <c r="E74" s="12">
        <v>69731</v>
      </c>
      <c r="F74" s="12">
        <v>971437</v>
      </c>
      <c r="G74" s="9">
        <v>13.71</v>
      </c>
      <c r="H74" s="22"/>
      <c r="I74" s="21"/>
      <c r="J74" s="21"/>
      <c r="K74" s="23"/>
    </row>
    <row r="75" spans="1:11" ht="12.75" customHeight="1" x14ac:dyDescent="0.15">
      <c r="A75" s="19">
        <v>67</v>
      </c>
      <c r="B75" s="8">
        <v>3.4119999999999998E-2</v>
      </c>
      <c r="C75" s="7">
        <v>68613</v>
      </c>
      <c r="D75" s="7">
        <v>2341</v>
      </c>
      <c r="E75" s="12">
        <v>67443</v>
      </c>
      <c r="F75" s="12">
        <v>901706</v>
      </c>
      <c r="G75" s="9">
        <v>13.14</v>
      </c>
      <c r="H75" s="22"/>
      <c r="I75" s="21"/>
      <c r="J75" s="21"/>
      <c r="K75" s="23"/>
    </row>
    <row r="76" spans="1:11" ht="12.75" customHeight="1" x14ac:dyDescent="0.15">
      <c r="A76" s="19">
        <v>68</v>
      </c>
      <c r="B76" s="8">
        <v>3.6700000000000003E-2</v>
      </c>
      <c r="C76" s="7">
        <v>66272</v>
      </c>
      <c r="D76" s="7">
        <v>2432</v>
      </c>
      <c r="E76" s="12">
        <v>65056</v>
      </c>
      <c r="F76" s="12">
        <v>834263</v>
      </c>
      <c r="G76" s="9">
        <v>12.59</v>
      </c>
      <c r="H76" s="22"/>
      <c r="I76" s="21"/>
      <c r="J76" s="21"/>
      <c r="K76" s="23"/>
    </row>
    <row r="77" spans="1:11" ht="12.75" customHeight="1" x14ac:dyDescent="0.15">
      <c r="A77" s="19">
        <v>69</v>
      </c>
      <c r="B77" s="8">
        <v>3.9329999999999997E-2</v>
      </c>
      <c r="C77" s="7">
        <v>63840</v>
      </c>
      <c r="D77" s="7">
        <v>2511</v>
      </c>
      <c r="E77" s="12">
        <v>62585</v>
      </c>
      <c r="F77" s="12">
        <v>769207</v>
      </c>
      <c r="G77" s="9">
        <v>12.05</v>
      </c>
      <c r="H77" s="22"/>
      <c r="I77" s="21"/>
      <c r="J77" s="21"/>
      <c r="K77" s="23"/>
    </row>
    <row r="78" spans="1:11" ht="12.75" customHeight="1" x14ac:dyDescent="0.15">
      <c r="A78" s="19">
        <v>70</v>
      </c>
      <c r="B78" s="8">
        <v>4.2049999999999997E-2</v>
      </c>
      <c r="C78" s="7">
        <v>61329</v>
      </c>
      <c r="D78" s="7">
        <v>2579</v>
      </c>
      <c r="E78" s="12">
        <v>60040</v>
      </c>
      <c r="F78" s="12">
        <v>706623</v>
      </c>
      <c r="G78" s="9">
        <v>11.52</v>
      </c>
      <c r="H78" s="22"/>
      <c r="I78" s="21"/>
      <c r="J78" s="21"/>
      <c r="K78" s="23"/>
    </row>
    <row r="79" spans="1:11" ht="12.75" customHeight="1" x14ac:dyDescent="0.15">
      <c r="A79" s="19">
        <v>71</v>
      </c>
      <c r="B79" s="8">
        <v>4.4940000000000001E-2</v>
      </c>
      <c r="C79" s="7">
        <v>58750</v>
      </c>
      <c r="D79" s="7">
        <v>2640</v>
      </c>
      <c r="E79" s="12">
        <v>57430</v>
      </c>
      <c r="F79" s="12">
        <v>646583</v>
      </c>
      <c r="G79" s="9">
        <v>11.01</v>
      </c>
      <c r="H79" s="22"/>
      <c r="I79" s="21"/>
      <c r="J79" s="21"/>
      <c r="K79" s="23"/>
    </row>
    <row r="80" spans="1:11" ht="12.75" customHeight="1" x14ac:dyDescent="0.15">
      <c r="A80" s="19">
        <v>72</v>
      </c>
      <c r="B80" s="8">
        <v>4.8059999999999999E-2</v>
      </c>
      <c r="C80" s="7">
        <v>56110</v>
      </c>
      <c r="D80" s="7">
        <v>2697</v>
      </c>
      <c r="E80" s="12">
        <v>54762</v>
      </c>
      <c r="F80" s="12">
        <v>589153</v>
      </c>
      <c r="G80" s="9">
        <v>10.5</v>
      </c>
      <c r="H80" s="22"/>
      <c r="I80" s="21"/>
      <c r="J80" s="21"/>
      <c r="K80" s="23"/>
    </row>
    <row r="81" spans="1:11" ht="12.75" customHeight="1" x14ac:dyDescent="0.15">
      <c r="A81" s="19">
        <v>73</v>
      </c>
      <c r="B81" s="8">
        <v>5.1499999999999997E-2</v>
      </c>
      <c r="C81" s="7">
        <v>53413</v>
      </c>
      <c r="D81" s="7">
        <v>2750</v>
      </c>
      <c r="E81" s="12">
        <v>52038</v>
      </c>
      <c r="F81" s="12">
        <v>534392</v>
      </c>
      <c r="G81" s="9">
        <v>10</v>
      </c>
      <c r="H81" s="22"/>
      <c r="I81" s="21"/>
      <c r="J81" s="21"/>
      <c r="K81" s="23"/>
    </row>
    <row r="82" spans="1:11" ht="12.75" customHeight="1" x14ac:dyDescent="0.15">
      <c r="A82" s="19">
        <v>74</v>
      </c>
      <c r="B82" s="8">
        <v>5.5289999999999999E-2</v>
      </c>
      <c r="C82" s="7">
        <v>50663</v>
      </c>
      <c r="D82" s="7">
        <v>2802</v>
      </c>
      <c r="E82" s="12">
        <v>49262</v>
      </c>
      <c r="F82" s="12">
        <v>482354</v>
      </c>
      <c r="G82" s="9">
        <v>9.52</v>
      </c>
      <c r="H82" s="22"/>
      <c r="I82" s="21"/>
      <c r="J82" s="21"/>
      <c r="K82" s="23"/>
    </row>
    <row r="83" spans="1:11" ht="12.75" customHeight="1" x14ac:dyDescent="0.15">
      <c r="A83" s="19">
        <v>75</v>
      </c>
      <c r="B83" s="8">
        <v>5.9499999999999997E-2</v>
      </c>
      <c r="C83" s="7">
        <v>47861</v>
      </c>
      <c r="D83" s="7">
        <v>2848</v>
      </c>
      <c r="E83" s="12">
        <v>46437</v>
      </c>
      <c r="F83" s="12">
        <v>433092</v>
      </c>
      <c r="G83" s="9">
        <v>9.0500000000000007</v>
      </c>
      <c r="H83" s="22"/>
      <c r="I83" s="21"/>
      <c r="J83" s="21"/>
      <c r="K83" s="23"/>
    </row>
    <row r="84" spans="1:11" ht="12.75" customHeight="1" x14ac:dyDescent="0.15">
      <c r="A84" s="19">
        <v>76</v>
      </c>
      <c r="B84" s="8">
        <v>6.4049999999999996E-2</v>
      </c>
      <c r="C84" s="7">
        <v>45013</v>
      </c>
      <c r="D84" s="7">
        <v>2883</v>
      </c>
      <c r="E84" s="12">
        <v>43572</v>
      </c>
      <c r="F84" s="12">
        <v>386655</v>
      </c>
      <c r="G84" s="9">
        <v>8.59</v>
      </c>
      <c r="H84" s="22"/>
      <c r="I84" s="21"/>
      <c r="J84" s="21"/>
      <c r="K84" s="23"/>
    </row>
    <row r="85" spans="1:11" ht="12.75" customHeight="1" x14ac:dyDescent="0.15">
      <c r="A85" s="19">
        <v>77</v>
      </c>
      <c r="B85" s="8">
        <v>6.8970000000000004E-2</v>
      </c>
      <c r="C85" s="7">
        <v>42130</v>
      </c>
      <c r="D85" s="7">
        <v>2905</v>
      </c>
      <c r="E85" s="12">
        <v>40678</v>
      </c>
      <c r="F85" s="12">
        <v>343083</v>
      </c>
      <c r="G85" s="9">
        <v>8.14</v>
      </c>
      <c r="H85" s="22"/>
      <c r="I85" s="21"/>
      <c r="J85" s="21"/>
      <c r="K85" s="23"/>
    </row>
    <row r="86" spans="1:11" ht="12.75" customHeight="1" x14ac:dyDescent="0.15">
      <c r="A86" s="19">
        <v>78</v>
      </c>
      <c r="B86" s="8">
        <v>7.424E-2</v>
      </c>
      <c r="C86" s="7">
        <v>39225</v>
      </c>
      <c r="D86" s="7">
        <v>2912</v>
      </c>
      <c r="E86" s="12">
        <v>37769</v>
      </c>
      <c r="F86" s="12">
        <v>302406</v>
      </c>
      <c r="G86" s="9">
        <v>7.71</v>
      </c>
      <c r="H86" s="22"/>
      <c r="I86" s="21"/>
      <c r="J86" s="21"/>
      <c r="K86" s="23"/>
    </row>
    <row r="87" spans="1:11" ht="12.75" customHeight="1" x14ac:dyDescent="0.15">
      <c r="A87" s="19">
        <v>79</v>
      </c>
      <c r="B87" s="8">
        <v>8.0019999999999994E-2</v>
      </c>
      <c r="C87" s="7">
        <v>36313</v>
      </c>
      <c r="D87" s="7">
        <v>2906</v>
      </c>
      <c r="E87" s="12">
        <v>34860</v>
      </c>
      <c r="F87" s="12">
        <v>264637</v>
      </c>
      <c r="G87" s="9">
        <v>7.29</v>
      </c>
      <c r="H87" s="22"/>
      <c r="I87" s="21"/>
      <c r="J87" s="21"/>
      <c r="K87" s="23"/>
    </row>
    <row r="88" spans="1:11" ht="12.75" customHeight="1" x14ac:dyDescent="0.15">
      <c r="A88" s="19">
        <v>80</v>
      </c>
      <c r="B88" s="8">
        <v>8.6370000000000002E-2</v>
      </c>
      <c r="C88" s="7">
        <v>33407</v>
      </c>
      <c r="D88" s="7">
        <v>2886</v>
      </c>
      <c r="E88" s="12">
        <v>31964</v>
      </c>
      <c r="F88" s="12">
        <v>229777</v>
      </c>
      <c r="G88" s="9">
        <v>6.88</v>
      </c>
      <c r="H88" s="22"/>
      <c r="I88" s="21"/>
      <c r="J88" s="21"/>
      <c r="K88" s="23"/>
    </row>
    <row r="89" spans="1:11" ht="12.75" customHeight="1" x14ac:dyDescent="0.15">
      <c r="A89" s="19">
        <v>81</v>
      </c>
      <c r="B89" s="8">
        <v>9.3560000000000004E-2</v>
      </c>
      <c r="C89" s="7">
        <v>30521</v>
      </c>
      <c r="D89" s="7">
        <v>2855</v>
      </c>
      <c r="E89" s="12">
        <v>29094</v>
      </c>
      <c r="F89" s="12">
        <v>197813</v>
      </c>
      <c r="G89" s="9">
        <v>6.48</v>
      </c>
      <c r="H89" s="22"/>
      <c r="I89" s="21"/>
      <c r="J89" s="21"/>
      <c r="K89" s="23"/>
    </row>
    <row r="90" spans="1:11" ht="12.75" customHeight="1" x14ac:dyDescent="0.15">
      <c r="A90" s="19">
        <v>82</v>
      </c>
      <c r="B90" s="8">
        <v>0.10174</v>
      </c>
      <c r="C90" s="7">
        <v>27666</v>
      </c>
      <c r="D90" s="7">
        <v>2815</v>
      </c>
      <c r="E90" s="12">
        <v>26259</v>
      </c>
      <c r="F90" s="12">
        <v>168719</v>
      </c>
      <c r="G90" s="9">
        <v>6.1</v>
      </c>
      <c r="H90" s="22"/>
      <c r="I90" s="21"/>
      <c r="J90" s="21"/>
      <c r="K90" s="23"/>
    </row>
    <row r="91" spans="1:11" ht="12.75" customHeight="1" x14ac:dyDescent="0.15">
      <c r="A91" s="19">
        <v>83</v>
      </c>
      <c r="B91" s="8">
        <v>0.11107</v>
      </c>
      <c r="C91" s="7">
        <v>24851</v>
      </c>
      <c r="D91" s="7">
        <v>2760</v>
      </c>
      <c r="E91" s="12">
        <v>23471</v>
      </c>
      <c r="F91" s="12">
        <v>142461</v>
      </c>
      <c r="G91" s="9">
        <v>5.73</v>
      </c>
      <c r="H91" s="22"/>
      <c r="I91" s="21"/>
      <c r="J91" s="21"/>
      <c r="K91" s="23"/>
    </row>
    <row r="92" spans="1:11" ht="12.75" customHeight="1" x14ac:dyDescent="0.15">
      <c r="A92" s="19">
        <v>84</v>
      </c>
      <c r="B92" s="8">
        <v>0.12142</v>
      </c>
      <c r="C92" s="7">
        <v>22091</v>
      </c>
      <c r="D92" s="7">
        <v>2683</v>
      </c>
      <c r="E92" s="12">
        <v>20750</v>
      </c>
      <c r="F92" s="12">
        <v>118990</v>
      </c>
      <c r="G92" s="9">
        <v>5.39</v>
      </c>
      <c r="H92" s="22"/>
      <c r="I92" s="21"/>
      <c r="J92" s="21"/>
      <c r="K92" s="23"/>
    </row>
    <row r="93" spans="1:11" ht="12.75" customHeight="1" x14ac:dyDescent="0.15">
      <c r="A93" s="19">
        <v>85</v>
      </c>
      <c r="B93" s="8">
        <v>0.13270000000000001</v>
      </c>
      <c r="C93" s="7">
        <v>19408</v>
      </c>
      <c r="D93" s="7">
        <v>2575</v>
      </c>
      <c r="E93" s="12">
        <v>18121</v>
      </c>
      <c r="F93" s="12">
        <v>98240</v>
      </c>
      <c r="G93" s="9">
        <v>5.0599999999999996</v>
      </c>
      <c r="H93" s="22"/>
      <c r="I93" s="21"/>
      <c r="J93" s="21"/>
      <c r="K93" s="23"/>
    </row>
    <row r="94" spans="1:11" ht="12.75" customHeight="1" x14ac:dyDescent="0.15">
      <c r="A94" s="19">
        <v>86</v>
      </c>
      <c r="B94" s="8">
        <v>0.14466000000000001</v>
      </c>
      <c r="C94" s="7">
        <v>16833</v>
      </c>
      <c r="D94" s="7">
        <v>2435</v>
      </c>
      <c r="E94" s="12">
        <v>15616</v>
      </c>
      <c r="F94" s="12">
        <v>80120</v>
      </c>
      <c r="G94" s="9">
        <v>4.76</v>
      </c>
      <c r="H94" s="22"/>
      <c r="I94" s="21"/>
      <c r="J94" s="21"/>
      <c r="K94" s="23"/>
    </row>
    <row r="95" spans="1:11" ht="12.75" customHeight="1" x14ac:dyDescent="0.15">
      <c r="A95" s="19">
        <v>87</v>
      </c>
      <c r="B95" s="8">
        <v>0.15708</v>
      </c>
      <c r="C95" s="7">
        <v>14398</v>
      </c>
      <c r="D95" s="7">
        <v>2262</v>
      </c>
      <c r="E95" s="12">
        <v>13267</v>
      </c>
      <c r="F95" s="12">
        <v>64504</v>
      </c>
      <c r="G95" s="9">
        <v>4.4800000000000004</v>
      </c>
      <c r="H95" s="22"/>
      <c r="I95" s="21"/>
      <c r="J95" s="21"/>
      <c r="K95" s="23"/>
    </row>
    <row r="96" spans="1:11" ht="12.75" customHeight="1" x14ac:dyDescent="0.15">
      <c r="A96" s="19">
        <v>88</v>
      </c>
      <c r="B96" s="8">
        <v>0.16972000000000001</v>
      </c>
      <c r="C96" s="7">
        <v>12136</v>
      </c>
      <c r="D96" s="7">
        <v>2060</v>
      </c>
      <c r="E96" s="12">
        <v>11106</v>
      </c>
      <c r="F96" s="12">
        <v>51237</v>
      </c>
      <c r="G96" s="9">
        <v>4.22</v>
      </c>
      <c r="H96" s="22"/>
      <c r="I96" s="21"/>
      <c r="J96" s="21"/>
      <c r="K96" s="23"/>
    </row>
    <row r="97" spans="1:11" ht="12.75" customHeight="1" x14ac:dyDescent="0.15">
      <c r="A97" s="19">
        <v>89</v>
      </c>
      <c r="B97" s="8">
        <v>0.18259</v>
      </c>
      <c r="C97" s="7">
        <v>10076</v>
      </c>
      <c r="D97" s="7">
        <v>1840</v>
      </c>
      <c r="E97" s="12">
        <v>9156</v>
      </c>
      <c r="F97" s="12">
        <v>40131</v>
      </c>
      <c r="G97" s="9">
        <v>3.98</v>
      </c>
      <c r="H97" s="22"/>
      <c r="I97" s="21"/>
      <c r="J97" s="21"/>
      <c r="K97" s="23"/>
    </row>
    <row r="98" spans="1:11" ht="12.75" customHeight="1" x14ac:dyDescent="0.15">
      <c r="A98" s="19">
        <v>90</v>
      </c>
      <c r="B98" s="8">
        <v>0.19570000000000001</v>
      </c>
      <c r="C98" s="7">
        <v>8236</v>
      </c>
      <c r="D98" s="7">
        <v>1612</v>
      </c>
      <c r="E98" s="12">
        <v>7430</v>
      </c>
      <c r="F98" s="12">
        <v>30975</v>
      </c>
      <c r="G98" s="9">
        <v>3.76</v>
      </c>
      <c r="H98" s="22"/>
      <c r="I98" s="21"/>
      <c r="J98" s="21"/>
      <c r="K98" s="23"/>
    </row>
    <row r="99" spans="1:11" ht="12.75" customHeight="1" x14ac:dyDescent="0.15">
      <c r="A99" s="19">
        <v>91</v>
      </c>
      <c r="B99" s="8">
        <v>0.20910999999999999</v>
      </c>
      <c r="C99" s="7">
        <v>6624</v>
      </c>
      <c r="D99" s="7">
        <v>1385</v>
      </c>
      <c r="E99" s="12">
        <v>5932</v>
      </c>
      <c r="F99" s="12">
        <v>23545</v>
      </c>
      <c r="G99" s="9">
        <v>3.55</v>
      </c>
      <c r="H99" s="22"/>
      <c r="I99" s="21"/>
      <c r="J99" s="21"/>
      <c r="K99" s="23"/>
    </row>
    <row r="100" spans="1:11" ht="12.75" customHeight="1" x14ac:dyDescent="0.15">
      <c r="A100" s="19">
        <v>92</v>
      </c>
      <c r="B100" s="8">
        <v>0.22284999999999999</v>
      </c>
      <c r="C100" s="7">
        <v>5239</v>
      </c>
      <c r="D100" s="7">
        <v>1168</v>
      </c>
      <c r="E100" s="12">
        <v>4655</v>
      </c>
      <c r="F100" s="12">
        <v>17614</v>
      </c>
      <c r="G100" s="9">
        <v>3.36</v>
      </c>
      <c r="H100" s="22"/>
      <c r="I100" s="21"/>
      <c r="J100" s="21"/>
      <c r="K100" s="23"/>
    </row>
    <row r="101" spans="1:11" ht="12.75" customHeight="1" x14ac:dyDescent="0.15">
      <c r="A101" s="19">
        <v>93</v>
      </c>
      <c r="B101" s="8">
        <v>0.23694999999999999</v>
      </c>
      <c r="C101" s="7">
        <v>4071</v>
      </c>
      <c r="D101" s="7">
        <v>964</v>
      </c>
      <c r="E101" s="12">
        <v>3589</v>
      </c>
      <c r="F101" s="12">
        <v>12959</v>
      </c>
      <c r="G101" s="9">
        <v>3.18</v>
      </c>
      <c r="H101" s="22"/>
      <c r="I101" s="21"/>
      <c r="J101" s="21"/>
      <c r="K101" s="23"/>
    </row>
    <row r="102" spans="1:11" ht="12.75" customHeight="1" x14ac:dyDescent="0.15">
      <c r="A102" s="19">
        <v>94</v>
      </c>
      <c r="B102" s="8">
        <v>0.25135000000000002</v>
      </c>
      <c r="C102" s="7">
        <v>3107</v>
      </c>
      <c r="D102" s="7">
        <v>781</v>
      </c>
      <c r="E102" s="12">
        <v>2717</v>
      </c>
      <c r="F102" s="12">
        <v>9370</v>
      </c>
      <c r="G102" s="9">
        <v>3.02</v>
      </c>
      <c r="H102" s="22"/>
      <c r="I102" s="21"/>
      <c r="J102" s="21"/>
      <c r="K102" s="23"/>
    </row>
    <row r="103" spans="1:11" ht="12.75" customHeight="1" x14ac:dyDescent="0.15">
      <c r="A103" s="19">
        <v>95</v>
      </c>
      <c r="B103" s="8">
        <v>0.26601000000000002</v>
      </c>
      <c r="C103" s="7">
        <v>2326</v>
      </c>
      <c r="D103" s="7">
        <v>619</v>
      </c>
      <c r="E103" s="12">
        <v>2017</v>
      </c>
      <c r="F103" s="12">
        <v>6653</v>
      </c>
      <c r="G103" s="9">
        <v>2.86</v>
      </c>
      <c r="H103" s="22"/>
      <c r="I103" s="21"/>
      <c r="J103" s="21"/>
      <c r="K103" s="23"/>
    </row>
    <row r="104" spans="1:11" ht="12.75" customHeight="1" x14ac:dyDescent="0.15">
      <c r="A104" s="19">
        <v>96</v>
      </c>
      <c r="B104" s="8">
        <v>0.28083999999999998</v>
      </c>
      <c r="C104" s="7">
        <v>1707</v>
      </c>
      <c r="D104" s="7">
        <v>480</v>
      </c>
      <c r="E104" s="12">
        <v>1467</v>
      </c>
      <c r="F104" s="12">
        <v>4637</v>
      </c>
      <c r="G104" s="9">
        <v>2.72</v>
      </c>
      <c r="H104" s="22"/>
      <c r="I104" s="21"/>
      <c r="J104" s="21"/>
      <c r="K104" s="23"/>
    </row>
    <row r="105" spans="1:11" ht="12.75" customHeight="1" x14ac:dyDescent="0.15">
      <c r="A105" s="19">
        <v>97</v>
      </c>
      <c r="B105" s="8">
        <v>0.29577999999999999</v>
      </c>
      <c r="C105" s="7">
        <v>1227</v>
      </c>
      <c r="D105" s="7">
        <v>363</v>
      </c>
      <c r="E105" s="12">
        <v>1046</v>
      </c>
      <c r="F105" s="12">
        <v>3170</v>
      </c>
      <c r="G105" s="9">
        <v>2.58</v>
      </c>
      <c r="H105" s="22"/>
      <c r="I105" s="21"/>
      <c r="J105" s="21"/>
      <c r="K105" s="23"/>
    </row>
    <row r="106" spans="1:11" ht="12.75" customHeight="1" x14ac:dyDescent="0.15">
      <c r="A106" s="19">
        <v>98</v>
      </c>
      <c r="B106" s="8">
        <v>0.31076999999999999</v>
      </c>
      <c r="C106" s="7">
        <v>864</v>
      </c>
      <c r="D106" s="7">
        <v>269</v>
      </c>
      <c r="E106" s="12">
        <v>730</v>
      </c>
      <c r="F106" s="12">
        <v>2124</v>
      </c>
      <c r="G106" s="9">
        <v>2.46</v>
      </c>
      <c r="H106" s="22"/>
      <c r="I106" s="21"/>
      <c r="J106" s="21"/>
      <c r="K106" s="23"/>
    </row>
    <row r="107" spans="1:11" ht="12.75" customHeight="1" x14ac:dyDescent="0.15">
      <c r="A107" s="19">
        <v>99</v>
      </c>
      <c r="B107" s="8">
        <v>0.32572000000000001</v>
      </c>
      <c r="C107" s="7">
        <v>595</v>
      </c>
      <c r="D107" s="7">
        <v>194</v>
      </c>
      <c r="E107" s="12">
        <v>498</v>
      </c>
      <c r="F107" s="12">
        <v>1395</v>
      </c>
      <c r="G107" s="9">
        <v>2.34</v>
      </c>
      <c r="H107" s="22"/>
      <c r="I107" s="21"/>
      <c r="J107" s="21"/>
      <c r="K107" s="23"/>
    </row>
    <row r="108" spans="1:11" ht="12.75" customHeight="1" x14ac:dyDescent="0.15">
      <c r="A108" s="19">
        <v>100</v>
      </c>
      <c r="B108" s="8">
        <v>0.34056999999999998</v>
      </c>
      <c r="C108" s="7">
        <v>401</v>
      </c>
      <c r="D108" s="7">
        <v>137</v>
      </c>
      <c r="E108" s="12">
        <v>333</v>
      </c>
      <c r="F108" s="12">
        <v>897</v>
      </c>
      <c r="G108" s="9">
        <v>2.2400000000000002</v>
      </c>
      <c r="H108" s="22"/>
      <c r="I108" s="21"/>
      <c r="J108" s="21"/>
      <c r="K108" s="23"/>
    </row>
  </sheetData>
  <mergeCells count="7">
    <mergeCell ref="B7:G7"/>
    <mergeCell ref="A4:A5"/>
    <mergeCell ref="B4:B5"/>
    <mergeCell ref="C4:C5"/>
    <mergeCell ref="D4:D5"/>
    <mergeCell ref="E4:F4"/>
    <mergeCell ref="G4:G5"/>
  </mergeCells>
  <pageMargins left="0.75" right="0.75" top="0.26" bottom="0.47" header="0.2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16"/>
  <sheetViews>
    <sheetView showGridLines="0" zoomScaleNormal="100" workbookViewId="0"/>
  </sheetViews>
  <sheetFormatPr baseColWidth="10" defaultColWidth="8.83203125" defaultRowHeight="13" x14ac:dyDescent="0.15"/>
  <cols>
    <col min="2" max="2" width="18.83203125" customWidth="1"/>
    <col min="3" max="3" width="18" customWidth="1"/>
    <col min="5" max="5" width="10.5" customWidth="1"/>
    <col min="6" max="6" width="13.33203125" customWidth="1"/>
    <col min="7" max="7" width="12" customWidth="1"/>
  </cols>
  <sheetData>
    <row r="1" spans="1:11" s="4" customFormat="1" ht="14.25" customHeight="1" x14ac:dyDescent="0.15">
      <c r="A1" s="4" t="s">
        <v>27</v>
      </c>
      <c r="F1" s="6"/>
      <c r="G1" s="5"/>
    </row>
    <row r="2" spans="1:11" ht="12.75" customHeight="1" x14ac:dyDescent="0.15">
      <c r="B2" s="3" t="s">
        <v>28</v>
      </c>
      <c r="C2" s="3"/>
      <c r="D2" s="3"/>
      <c r="F2" s="2"/>
      <c r="G2" s="1"/>
    </row>
    <row r="3" spans="1:11" ht="4.5" customHeight="1" x14ac:dyDescent="0.15"/>
    <row r="4" spans="1:11" ht="35.25" customHeight="1" x14ac:dyDescent="0.15">
      <c r="A4" s="29" t="s">
        <v>19</v>
      </c>
      <c r="B4" s="31" t="s">
        <v>12</v>
      </c>
      <c r="C4" s="36" t="s">
        <v>26</v>
      </c>
      <c r="D4" s="31" t="s">
        <v>11</v>
      </c>
      <c r="E4" s="31" t="s">
        <v>18</v>
      </c>
      <c r="F4" s="33"/>
      <c r="G4" s="34" t="s">
        <v>17</v>
      </c>
    </row>
    <row r="5" spans="1:11" ht="42.75" customHeight="1" x14ac:dyDescent="0.15">
      <c r="A5" s="30"/>
      <c r="B5" s="32"/>
      <c r="C5" s="37"/>
      <c r="D5" s="32"/>
      <c r="E5" s="14" t="s">
        <v>16</v>
      </c>
      <c r="F5" s="14" t="s">
        <v>15</v>
      </c>
      <c r="G5" s="35"/>
    </row>
    <row r="6" spans="1:11" ht="16" x14ac:dyDescent="0.2">
      <c r="A6" s="15" t="s">
        <v>7</v>
      </c>
      <c r="B6" s="16" t="s">
        <v>5</v>
      </c>
      <c r="C6" s="15" t="s">
        <v>6</v>
      </c>
      <c r="D6" s="16" t="s">
        <v>4</v>
      </c>
      <c r="E6" s="16" t="s">
        <v>3</v>
      </c>
      <c r="F6" s="16" t="s">
        <v>2</v>
      </c>
      <c r="G6" s="18" t="s">
        <v>1</v>
      </c>
    </row>
    <row r="7" spans="1:11" ht="15" customHeight="1" x14ac:dyDescent="0.15">
      <c r="A7" s="20"/>
      <c r="B7" s="28" t="s">
        <v>21</v>
      </c>
      <c r="C7" s="28"/>
      <c r="D7" s="28"/>
      <c r="E7" s="28"/>
      <c r="F7" s="28"/>
      <c r="G7" s="28"/>
    </row>
    <row r="8" spans="1:11" ht="15" customHeight="1" x14ac:dyDescent="0.15">
      <c r="A8" s="19">
        <v>0</v>
      </c>
      <c r="B8" s="8">
        <v>3.6700000000000001E-3</v>
      </c>
      <c r="C8" s="7">
        <v>100000</v>
      </c>
      <c r="D8" s="7">
        <v>368</v>
      </c>
      <c r="E8" s="12">
        <v>99669</v>
      </c>
      <c r="F8" s="12">
        <v>7974968</v>
      </c>
      <c r="G8" s="9">
        <v>79.75</v>
      </c>
      <c r="H8" s="22"/>
      <c r="I8" s="21"/>
      <c r="J8" s="21"/>
      <c r="K8" s="23"/>
    </row>
    <row r="9" spans="1:11" ht="12.75" customHeight="1" x14ac:dyDescent="0.15">
      <c r="A9" s="19">
        <v>1</v>
      </c>
      <c r="B9" s="8">
        <v>2.0000000000000001E-4</v>
      </c>
      <c r="C9" s="7">
        <v>99632</v>
      </c>
      <c r="D9" s="7">
        <v>20</v>
      </c>
      <c r="E9" s="12">
        <v>99622</v>
      </c>
      <c r="F9" s="12">
        <v>7875299</v>
      </c>
      <c r="G9" s="9">
        <v>79.040000000000006</v>
      </c>
      <c r="H9" s="22"/>
      <c r="I9" s="21"/>
      <c r="J9" s="21"/>
      <c r="K9" s="23"/>
    </row>
    <row r="10" spans="1:11" ht="12.75" customHeight="1" x14ac:dyDescent="0.15">
      <c r="A10" s="19">
        <v>2</v>
      </c>
      <c r="B10" s="8">
        <v>1.6000000000000001E-4</v>
      </c>
      <c r="C10" s="7">
        <v>99612</v>
      </c>
      <c r="D10" s="7">
        <v>16</v>
      </c>
      <c r="E10" s="12">
        <v>99604</v>
      </c>
      <c r="F10" s="12">
        <v>7775677</v>
      </c>
      <c r="G10" s="9">
        <v>78.06</v>
      </c>
      <c r="H10" s="22"/>
      <c r="I10" s="21"/>
      <c r="J10" s="21"/>
      <c r="K10" s="23"/>
    </row>
    <row r="11" spans="1:11" ht="12.75" customHeight="1" x14ac:dyDescent="0.15">
      <c r="A11" s="19">
        <v>3</v>
      </c>
      <c r="B11" s="8">
        <v>1.2999999999999999E-4</v>
      </c>
      <c r="C11" s="7">
        <v>99596</v>
      </c>
      <c r="D11" s="7">
        <v>13</v>
      </c>
      <c r="E11" s="12">
        <v>99590</v>
      </c>
      <c r="F11" s="12">
        <v>7676073</v>
      </c>
      <c r="G11" s="9">
        <v>77.069999999999993</v>
      </c>
      <c r="H11" s="22"/>
      <c r="I11" s="21"/>
      <c r="J11" s="21"/>
      <c r="K11" s="23"/>
    </row>
    <row r="12" spans="1:11" ht="12.75" customHeight="1" x14ac:dyDescent="0.15">
      <c r="A12" s="19">
        <v>4</v>
      </c>
      <c r="B12" s="8">
        <v>1.1E-4</v>
      </c>
      <c r="C12" s="7">
        <v>99583</v>
      </c>
      <c r="D12" s="7">
        <v>11</v>
      </c>
      <c r="E12" s="12">
        <v>99578</v>
      </c>
      <c r="F12" s="12">
        <v>7576484</v>
      </c>
      <c r="G12" s="9">
        <v>76.08</v>
      </c>
      <c r="H12" s="22"/>
      <c r="I12" s="21"/>
      <c r="J12" s="21"/>
      <c r="K12" s="23"/>
    </row>
    <row r="13" spans="1:11" ht="12.75" customHeight="1" x14ac:dyDescent="0.15">
      <c r="A13" s="19">
        <v>5</v>
      </c>
      <c r="B13" s="8">
        <v>9.0000000000000006E-5</v>
      </c>
      <c r="C13" s="7">
        <v>99572</v>
      </c>
      <c r="D13" s="7">
        <v>9</v>
      </c>
      <c r="E13" s="12">
        <v>99568</v>
      </c>
      <c r="F13" s="12">
        <v>7476906</v>
      </c>
      <c r="G13" s="9">
        <v>75.09</v>
      </c>
      <c r="H13" s="22"/>
      <c r="I13" s="21"/>
      <c r="J13" s="21"/>
      <c r="K13" s="23"/>
    </row>
    <row r="14" spans="1:11" ht="12.75" customHeight="1" x14ac:dyDescent="0.15">
      <c r="A14" s="19">
        <v>6</v>
      </c>
      <c r="B14" s="8">
        <v>8.0000000000000007E-5</v>
      </c>
      <c r="C14" s="7">
        <v>99563</v>
      </c>
      <c r="D14" s="7">
        <v>8</v>
      </c>
      <c r="E14" s="12">
        <v>99559</v>
      </c>
      <c r="F14" s="12">
        <v>7377339</v>
      </c>
      <c r="G14" s="9">
        <v>74.099999999999994</v>
      </c>
      <c r="H14" s="22"/>
      <c r="I14" s="21"/>
      <c r="J14" s="21"/>
      <c r="K14" s="23"/>
    </row>
    <row r="15" spans="1:11" ht="12.75" customHeight="1" x14ac:dyDescent="0.15">
      <c r="A15" s="19">
        <v>7</v>
      </c>
      <c r="B15" s="8">
        <v>8.0000000000000007E-5</v>
      </c>
      <c r="C15" s="7">
        <v>99555</v>
      </c>
      <c r="D15" s="7">
        <v>8</v>
      </c>
      <c r="E15" s="12">
        <v>99551</v>
      </c>
      <c r="F15" s="12">
        <v>7277780</v>
      </c>
      <c r="G15" s="9">
        <v>73.099999999999994</v>
      </c>
      <c r="H15" s="22"/>
      <c r="I15" s="21"/>
      <c r="J15" s="21"/>
      <c r="K15" s="23"/>
    </row>
    <row r="16" spans="1:11" ht="12.75" customHeight="1" x14ac:dyDescent="0.15">
      <c r="A16" s="19">
        <v>8</v>
      </c>
      <c r="B16" s="8">
        <v>8.0000000000000007E-5</v>
      </c>
      <c r="C16" s="7">
        <v>99547</v>
      </c>
      <c r="D16" s="7">
        <v>8</v>
      </c>
      <c r="E16" s="12">
        <v>99543</v>
      </c>
      <c r="F16" s="12">
        <v>7178229</v>
      </c>
      <c r="G16" s="9">
        <v>72.11</v>
      </c>
      <c r="H16" s="22"/>
      <c r="I16" s="21"/>
      <c r="J16" s="21"/>
      <c r="K16" s="23"/>
    </row>
    <row r="17" spans="1:11" ht="12.75" customHeight="1" x14ac:dyDescent="0.15">
      <c r="A17" s="19">
        <v>9</v>
      </c>
      <c r="B17" s="8">
        <v>8.0000000000000007E-5</v>
      </c>
      <c r="C17" s="7">
        <v>99539</v>
      </c>
      <c r="D17" s="7">
        <v>8</v>
      </c>
      <c r="E17" s="12">
        <v>99535</v>
      </c>
      <c r="F17" s="12">
        <v>7078686</v>
      </c>
      <c r="G17" s="9">
        <v>71.11</v>
      </c>
      <c r="H17" s="22"/>
      <c r="I17" s="21"/>
      <c r="J17" s="21"/>
      <c r="K17" s="23"/>
    </row>
    <row r="18" spans="1:11" ht="12.75" customHeight="1" x14ac:dyDescent="0.15">
      <c r="A18" s="19">
        <v>10</v>
      </c>
      <c r="B18" s="8">
        <v>9.0000000000000006E-5</v>
      </c>
      <c r="C18" s="7">
        <v>99531</v>
      </c>
      <c r="D18" s="7">
        <v>8</v>
      </c>
      <c r="E18" s="12">
        <v>99527</v>
      </c>
      <c r="F18" s="12">
        <v>6979151</v>
      </c>
      <c r="G18" s="9">
        <v>70.12</v>
      </c>
      <c r="H18" s="22"/>
      <c r="I18" s="21"/>
      <c r="J18" s="21"/>
      <c r="K18" s="23"/>
    </row>
    <row r="19" spans="1:11" ht="12.75" customHeight="1" x14ac:dyDescent="0.15">
      <c r="A19" s="19">
        <v>11</v>
      </c>
      <c r="B19" s="8">
        <v>1E-4</v>
      </c>
      <c r="C19" s="7">
        <v>99523</v>
      </c>
      <c r="D19" s="7">
        <v>10</v>
      </c>
      <c r="E19" s="12">
        <v>99518</v>
      </c>
      <c r="F19" s="12">
        <v>6879624</v>
      </c>
      <c r="G19" s="9">
        <v>69.13</v>
      </c>
      <c r="H19" s="22"/>
      <c r="I19" s="21"/>
      <c r="J19" s="21"/>
      <c r="K19" s="23"/>
    </row>
    <row r="20" spans="1:11" ht="12.75" customHeight="1" x14ac:dyDescent="0.15">
      <c r="A20" s="19">
        <v>12</v>
      </c>
      <c r="B20" s="8">
        <v>1.1E-4</v>
      </c>
      <c r="C20" s="7">
        <v>99513</v>
      </c>
      <c r="D20" s="7">
        <v>11</v>
      </c>
      <c r="E20" s="12">
        <v>99508</v>
      </c>
      <c r="F20" s="12">
        <v>6780106</v>
      </c>
      <c r="G20" s="9">
        <v>68.13</v>
      </c>
      <c r="H20" s="22"/>
      <c r="I20" s="21"/>
      <c r="J20" s="21"/>
      <c r="K20" s="23"/>
    </row>
    <row r="21" spans="1:11" ht="12.75" customHeight="1" x14ac:dyDescent="0.15">
      <c r="A21" s="19">
        <v>13</v>
      </c>
      <c r="B21" s="8">
        <v>1.2999999999999999E-4</v>
      </c>
      <c r="C21" s="7">
        <v>99502</v>
      </c>
      <c r="D21" s="7">
        <v>14</v>
      </c>
      <c r="E21" s="12">
        <v>99495</v>
      </c>
      <c r="F21" s="12">
        <v>6680598</v>
      </c>
      <c r="G21" s="9">
        <v>67.14</v>
      </c>
      <c r="H21" s="22"/>
      <c r="I21" s="21"/>
      <c r="J21" s="21"/>
      <c r="K21" s="23"/>
    </row>
    <row r="22" spans="1:11" ht="12.75" customHeight="1" x14ac:dyDescent="0.15">
      <c r="A22" s="19">
        <v>14</v>
      </c>
      <c r="B22" s="8">
        <v>1.6000000000000001E-4</v>
      </c>
      <c r="C22" s="7">
        <v>99488</v>
      </c>
      <c r="D22" s="7">
        <v>15</v>
      </c>
      <c r="E22" s="12">
        <v>99481</v>
      </c>
      <c r="F22" s="12">
        <v>6581103</v>
      </c>
      <c r="G22" s="9">
        <v>66.150000000000006</v>
      </c>
      <c r="H22" s="22"/>
      <c r="I22" s="21"/>
      <c r="J22" s="21"/>
      <c r="K22" s="23"/>
    </row>
    <row r="23" spans="1:11" ht="12.75" customHeight="1" x14ac:dyDescent="0.15">
      <c r="A23" s="19">
        <v>15</v>
      </c>
      <c r="B23" s="8">
        <v>1.8000000000000001E-4</v>
      </c>
      <c r="C23" s="7">
        <v>99473</v>
      </c>
      <c r="D23" s="7">
        <v>18</v>
      </c>
      <c r="E23" s="12">
        <v>99464</v>
      </c>
      <c r="F23" s="12">
        <v>6481623</v>
      </c>
      <c r="G23" s="9">
        <v>65.16</v>
      </c>
      <c r="H23" s="22"/>
      <c r="I23" s="21"/>
      <c r="J23" s="21"/>
      <c r="K23" s="23"/>
    </row>
    <row r="24" spans="1:11" ht="12.75" customHeight="1" x14ac:dyDescent="0.15">
      <c r="A24" s="19">
        <v>16</v>
      </c>
      <c r="B24" s="8">
        <v>2.1000000000000001E-4</v>
      </c>
      <c r="C24" s="7">
        <v>99455</v>
      </c>
      <c r="D24" s="7">
        <v>22</v>
      </c>
      <c r="E24" s="12">
        <v>99444</v>
      </c>
      <c r="F24" s="12">
        <v>6382159</v>
      </c>
      <c r="G24" s="9">
        <v>64.17</v>
      </c>
      <c r="H24" s="22"/>
      <c r="I24" s="21"/>
      <c r="J24" s="21"/>
      <c r="K24" s="23"/>
    </row>
    <row r="25" spans="1:11" ht="12.75" customHeight="1" x14ac:dyDescent="0.15">
      <c r="A25" s="19">
        <v>17</v>
      </c>
      <c r="B25" s="8">
        <v>2.4000000000000001E-4</v>
      </c>
      <c r="C25" s="7">
        <v>99433</v>
      </c>
      <c r="D25" s="7">
        <v>24</v>
      </c>
      <c r="E25" s="12">
        <v>99421</v>
      </c>
      <c r="F25" s="12">
        <v>6282715</v>
      </c>
      <c r="G25" s="9">
        <v>63.19</v>
      </c>
      <c r="H25" s="22"/>
      <c r="I25" s="21"/>
      <c r="J25" s="21"/>
      <c r="K25" s="23"/>
    </row>
    <row r="26" spans="1:11" ht="12.75" customHeight="1" x14ac:dyDescent="0.15">
      <c r="A26" s="19">
        <v>18</v>
      </c>
      <c r="B26" s="8">
        <v>2.7E-4</v>
      </c>
      <c r="C26" s="7">
        <v>99409</v>
      </c>
      <c r="D26" s="7">
        <v>26</v>
      </c>
      <c r="E26" s="12">
        <v>99396</v>
      </c>
      <c r="F26" s="12">
        <v>6183294</v>
      </c>
      <c r="G26" s="9">
        <v>62.2</v>
      </c>
      <c r="H26" s="22"/>
      <c r="I26" s="21"/>
      <c r="J26" s="21"/>
      <c r="K26" s="23"/>
    </row>
    <row r="27" spans="1:11" ht="12.75" customHeight="1" x14ac:dyDescent="0.15">
      <c r="A27" s="19">
        <v>19</v>
      </c>
      <c r="B27" s="8">
        <v>2.7999999999999998E-4</v>
      </c>
      <c r="C27" s="7">
        <v>99383</v>
      </c>
      <c r="D27" s="7">
        <v>28</v>
      </c>
      <c r="E27" s="12">
        <v>99369</v>
      </c>
      <c r="F27" s="12">
        <v>6083898</v>
      </c>
      <c r="G27" s="9">
        <v>61.22</v>
      </c>
      <c r="H27" s="22"/>
      <c r="I27" s="21"/>
      <c r="J27" s="21"/>
      <c r="K27" s="23"/>
    </row>
    <row r="28" spans="1:11" ht="12.75" customHeight="1" x14ac:dyDescent="0.15">
      <c r="A28" s="19">
        <v>20</v>
      </c>
      <c r="B28" s="8">
        <v>2.9999999999999997E-4</v>
      </c>
      <c r="C28" s="7">
        <v>99355</v>
      </c>
      <c r="D28" s="7">
        <v>30</v>
      </c>
      <c r="E28" s="12">
        <v>99340</v>
      </c>
      <c r="F28" s="12">
        <v>5984529</v>
      </c>
      <c r="G28" s="9">
        <v>60.23</v>
      </c>
      <c r="H28" s="22"/>
      <c r="I28" s="21"/>
      <c r="J28" s="21"/>
      <c r="K28" s="23"/>
    </row>
    <row r="29" spans="1:11" ht="12.75" customHeight="1" x14ac:dyDescent="0.15">
      <c r="A29" s="19">
        <v>21</v>
      </c>
      <c r="B29" s="8">
        <v>2.9999999999999997E-4</v>
      </c>
      <c r="C29" s="7">
        <v>99325</v>
      </c>
      <c r="D29" s="7">
        <v>29</v>
      </c>
      <c r="E29" s="12">
        <v>99311</v>
      </c>
      <c r="F29" s="12">
        <v>5885189</v>
      </c>
      <c r="G29" s="9">
        <v>59.25</v>
      </c>
      <c r="H29" s="22"/>
      <c r="I29" s="21"/>
      <c r="J29" s="21"/>
      <c r="K29" s="23"/>
    </row>
    <row r="30" spans="1:11" ht="12.75" customHeight="1" x14ac:dyDescent="0.15">
      <c r="A30" s="19">
        <v>22</v>
      </c>
      <c r="B30" s="8">
        <v>2.9999999999999997E-4</v>
      </c>
      <c r="C30" s="7">
        <v>99296</v>
      </c>
      <c r="D30" s="7">
        <v>30</v>
      </c>
      <c r="E30" s="12">
        <v>99281</v>
      </c>
      <c r="F30" s="12">
        <v>5785878</v>
      </c>
      <c r="G30" s="9">
        <v>58.27</v>
      </c>
      <c r="H30" s="22"/>
      <c r="I30" s="21"/>
      <c r="J30" s="21"/>
      <c r="K30" s="23"/>
    </row>
    <row r="31" spans="1:11" ht="12.75" customHeight="1" x14ac:dyDescent="0.15">
      <c r="A31" s="19">
        <v>23</v>
      </c>
      <c r="B31" s="8">
        <v>2.9999999999999997E-4</v>
      </c>
      <c r="C31" s="7">
        <v>99266</v>
      </c>
      <c r="D31" s="7">
        <v>30</v>
      </c>
      <c r="E31" s="12">
        <v>99251</v>
      </c>
      <c r="F31" s="12">
        <v>5686597</v>
      </c>
      <c r="G31" s="9">
        <v>57.29</v>
      </c>
      <c r="H31" s="22"/>
      <c r="I31" s="21"/>
      <c r="J31" s="21"/>
      <c r="K31" s="23"/>
    </row>
    <row r="32" spans="1:11" ht="12.75" customHeight="1" x14ac:dyDescent="0.15">
      <c r="A32" s="19">
        <v>24</v>
      </c>
      <c r="B32" s="8">
        <v>2.9999999999999997E-4</v>
      </c>
      <c r="C32" s="7">
        <v>99236</v>
      </c>
      <c r="D32" s="7">
        <v>30</v>
      </c>
      <c r="E32" s="12">
        <v>99221</v>
      </c>
      <c r="F32" s="12">
        <v>5587346</v>
      </c>
      <c r="G32" s="9">
        <v>56.3</v>
      </c>
      <c r="H32" s="22"/>
      <c r="I32" s="21"/>
      <c r="J32" s="21"/>
      <c r="K32" s="23"/>
    </row>
    <row r="33" spans="1:11" ht="12.75" customHeight="1" x14ac:dyDescent="0.15">
      <c r="A33" s="19">
        <v>25</v>
      </c>
      <c r="B33" s="8">
        <v>3.1E-4</v>
      </c>
      <c r="C33" s="7">
        <v>99206</v>
      </c>
      <c r="D33" s="7">
        <v>31</v>
      </c>
      <c r="E33" s="12">
        <v>99191</v>
      </c>
      <c r="F33" s="12">
        <v>5488125</v>
      </c>
      <c r="G33" s="9">
        <v>55.32</v>
      </c>
      <c r="H33" s="22"/>
      <c r="I33" s="21"/>
      <c r="J33" s="21"/>
      <c r="K33" s="23"/>
    </row>
    <row r="34" spans="1:11" ht="12.75" customHeight="1" x14ac:dyDescent="0.15">
      <c r="A34" s="19">
        <v>26</v>
      </c>
      <c r="B34" s="8">
        <v>3.2000000000000003E-4</v>
      </c>
      <c r="C34" s="7">
        <v>99175</v>
      </c>
      <c r="D34" s="7">
        <v>32</v>
      </c>
      <c r="E34" s="12">
        <v>99159</v>
      </c>
      <c r="F34" s="12">
        <v>5388935</v>
      </c>
      <c r="G34" s="9">
        <v>54.34</v>
      </c>
      <c r="H34" s="22"/>
      <c r="I34" s="21"/>
      <c r="J34" s="21"/>
      <c r="K34" s="23"/>
    </row>
    <row r="35" spans="1:11" ht="12.75" customHeight="1" x14ac:dyDescent="0.15">
      <c r="A35" s="19">
        <v>27</v>
      </c>
      <c r="B35" s="8">
        <v>3.4000000000000002E-4</v>
      </c>
      <c r="C35" s="7">
        <v>99143</v>
      </c>
      <c r="D35" s="7">
        <v>34</v>
      </c>
      <c r="E35" s="12">
        <v>99126</v>
      </c>
      <c r="F35" s="12">
        <v>5289776</v>
      </c>
      <c r="G35" s="9">
        <v>53.36</v>
      </c>
      <c r="H35" s="22"/>
      <c r="I35" s="21"/>
      <c r="J35" s="21"/>
      <c r="K35" s="23"/>
    </row>
    <row r="36" spans="1:11" ht="12.75" customHeight="1" x14ac:dyDescent="0.15">
      <c r="A36" s="19">
        <v>28</v>
      </c>
      <c r="B36" s="8">
        <v>3.6999999999999999E-4</v>
      </c>
      <c r="C36" s="7">
        <v>99109</v>
      </c>
      <c r="D36" s="7">
        <v>36</v>
      </c>
      <c r="E36" s="12">
        <v>99091</v>
      </c>
      <c r="F36" s="12">
        <v>5190650</v>
      </c>
      <c r="G36" s="9">
        <v>52.37</v>
      </c>
      <c r="H36" s="22"/>
      <c r="I36" s="21"/>
      <c r="J36" s="21"/>
      <c r="K36" s="23"/>
    </row>
    <row r="37" spans="1:11" ht="12.75" customHeight="1" x14ac:dyDescent="0.15">
      <c r="A37" s="19">
        <v>29</v>
      </c>
      <c r="B37" s="8">
        <v>3.8999999999999999E-4</v>
      </c>
      <c r="C37" s="7">
        <v>99073</v>
      </c>
      <c r="D37" s="7">
        <v>39</v>
      </c>
      <c r="E37" s="12">
        <v>99054</v>
      </c>
      <c r="F37" s="12">
        <v>5091559</v>
      </c>
      <c r="G37" s="9">
        <v>51.39</v>
      </c>
      <c r="H37" s="22"/>
      <c r="I37" s="21"/>
      <c r="J37" s="21"/>
      <c r="K37" s="23"/>
    </row>
    <row r="38" spans="1:11" ht="12.75" customHeight="1" x14ac:dyDescent="0.15">
      <c r="A38" s="19">
        <v>30</v>
      </c>
      <c r="B38" s="8">
        <v>4.2999999999999999E-4</v>
      </c>
      <c r="C38" s="7">
        <v>99034</v>
      </c>
      <c r="D38" s="7">
        <v>43</v>
      </c>
      <c r="E38" s="12">
        <v>99013</v>
      </c>
      <c r="F38" s="12">
        <v>4992505</v>
      </c>
      <c r="G38" s="9">
        <v>50.41</v>
      </c>
      <c r="H38" s="22"/>
      <c r="I38" s="21"/>
      <c r="J38" s="21"/>
      <c r="K38" s="23"/>
    </row>
    <row r="39" spans="1:11" ht="12.75" customHeight="1" x14ac:dyDescent="0.15">
      <c r="A39" s="19">
        <v>31</v>
      </c>
      <c r="B39" s="8">
        <v>4.6999999999999999E-4</v>
      </c>
      <c r="C39" s="7">
        <v>98991</v>
      </c>
      <c r="D39" s="7">
        <v>46</v>
      </c>
      <c r="E39" s="12">
        <v>98968</v>
      </c>
      <c r="F39" s="12">
        <v>4893493</v>
      </c>
      <c r="G39" s="9">
        <v>49.43</v>
      </c>
      <c r="H39" s="22"/>
      <c r="I39" s="21"/>
      <c r="J39" s="21"/>
      <c r="K39" s="23"/>
    </row>
    <row r="40" spans="1:11" ht="12.75" customHeight="1" x14ac:dyDescent="0.15">
      <c r="A40" s="19">
        <v>32</v>
      </c>
      <c r="B40" s="8">
        <v>5.1000000000000004E-4</v>
      </c>
      <c r="C40" s="7">
        <v>98945</v>
      </c>
      <c r="D40" s="7">
        <v>51</v>
      </c>
      <c r="E40" s="12">
        <v>98920</v>
      </c>
      <c r="F40" s="12">
        <v>4794525</v>
      </c>
      <c r="G40" s="9">
        <v>48.46</v>
      </c>
      <c r="H40" s="22"/>
      <c r="I40" s="21"/>
      <c r="J40" s="21"/>
      <c r="K40" s="23"/>
    </row>
    <row r="41" spans="1:11" ht="12.75" customHeight="1" x14ac:dyDescent="0.15">
      <c r="A41" s="19">
        <v>33</v>
      </c>
      <c r="B41" s="8">
        <v>5.5999999999999995E-4</v>
      </c>
      <c r="C41" s="7">
        <v>98894</v>
      </c>
      <c r="D41" s="7">
        <v>56</v>
      </c>
      <c r="E41" s="12">
        <v>98866</v>
      </c>
      <c r="F41" s="12">
        <v>4695605</v>
      </c>
      <c r="G41" s="9">
        <v>47.48</v>
      </c>
      <c r="H41" s="22"/>
      <c r="I41" s="21"/>
      <c r="J41" s="21"/>
      <c r="K41" s="23"/>
    </row>
    <row r="42" spans="1:11" ht="12.75" customHeight="1" x14ac:dyDescent="0.15">
      <c r="A42" s="19">
        <v>34</v>
      </c>
      <c r="B42" s="8">
        <v>6.0999999999999997E-4</v>
      </c>
      <c r="C42" s="7">
        <v>98838</v>
      </c>
      <c r="D42" s="7">
        <v>60</v>
      </c>
      <c r="E42" s="12">
        <v>98808</v>
      </c>
      <c r="F42" s="12">
        <v>4596739</v>
      </c>
      <c r="G42" s="9">
        <v>46.51</v>
      </c>
      <c r="H42" s="22"/>
      <c r="I42" s="21"/>
      <c r="J42" s="21"/>
      <c r="K42" s="23"/>
    </row>
    <row r="43" spans="1:11" ht="12.75" customHeight="1" x14ac:dyDescent="0.15">
      <c r="A43" s="19">
        <v>35</v>
      </c>
      <c r="B43" s="8">
        <v>6.6E-4</v>
      </c>
      <c r="C43" s="7">
        <v>98778</v>
      </c>
      <c r="D43" s="7">
        <v>66</v>
      </c>
      <c r="E43" s="12">
        <v>98745</v>
      </c>
      <c r="F43" s="12">
        <v>4497931</v>
      </c>
      <c r="G43" s="9">
        <v>45.54</v>
      </c>
      <c r="H43" s="22"/>
      <c r="I43" s="21"/>
      <c r="J43" s="21"/>
      <c r="K43" s="23"/>
    </row>
    <row r="44" spans="1:11" ht="12.75" customHeight="1" x14ac:dyDescent="0.15">
      <c r="A44" s="19">
        <v>36</v>
      </c>
      <c r="B44" s="8">
        <v>7.1000000000000002E-4</v>
      </c>
      <c r="C44" s="7">
        <v>98712</v>
      </c>
      <c r="D44" s="7">
        <v>70</v>
      </c>
      <c r="E44" s="12">
        <v>98677</v>
      </c>
      <c r="F44" s="12">
        <v>4399186</v>
      </c>
      <c r="G44" s="9">
        <v>44.57</v>
      </c>
      <c r="H44" s="22"/>
      <c r="I44" s="21"/>
      <c r="J44" s="21"/>
      <c r="K44" s="23"/>
    </row>
    <row r="45" spans="1:11" ht="12.75" customHeight="1" x14ac:dyDescent="0.15">
      <c r="A45" s="19">
        <v>37</v>
      </c>
      <c r="B45" s="8">
        <v>7.6999999999999996E-4</v>
      </c>
      <c r="C45" s="7">
        <v>98642</v>
      </c>
      <c r="D45" s="7">
        <v>76</v>
      </c>
      <c r="E45" s="12">
        <v>98604</v>
      </c>
      <c r="F45" s="12">
        <v>4300509</v>
      </c>
      <c r="G45" s="9">
        <v>43.6</v>
      </c>
      <c r="H45" s="22"/>
      <c r="I45" s="21"/>
      <c r="J45" s="21"/>
      <c r="K45" s="23"/>
    </row>
    <row r="46" spans="1:11" ht="12.75" customHeight="1" x14ac:dyDescent="0.15">
      <c r="A46" s="19">
        <v>38</v>
      </c>
      <c r="B46" s="8">
        <v>8.4000000000000003E-4</v>
      </c>
      <c r="C46" s="7">
        <v>98566</v>
      </c>
      <c r="D46" s="7">
        <v>83</v>
      </c>
      <c r="E46" s="12">
        <v>98525</v>
      </c>
      <c r="F46" s="12">
        <v>4201905</v>
      </c>
      <c r="G46" s="9">
        <v>42.63</v>
      </c>
      <c r="H46" s="22"/>
      <c r="I46" s="21"/>
      <c r="J46" s="21"/>
      <c r="K46" s="23"/>
    </row>
    <row r="47" spans="1:11" ht="12.75" customHeight="1" x14ac:dyDescent="0.15">
      <c r="A47" s="19">
        <v>39</v>
      </c>
      <c r="B47" s="8">
        <v>9.2000000000000003E-4</v>
      </c>
      <c r="C47" s="7">
        <v>98483</v>
      </c>
      <c r="D47" s="7">
        <v>91</v>
      </c>
      <c r="E47" s="12">
        <v>98438</v>
      </c>
      <c r="F47" s="12">
        <v>4103381</v>
      </c>
      <c r="G47" s="9">
        <v>41.67</v>
      </c>
      <c r="H47" s="22"/>
      <c r="I47" s="21"/>
      <c r="J47" s="21"/>
      <c r="K47" s="23"/>
    </row>
    <row r="48" spans="1:11" ht="12.75" customHeight="1" x14ac:dyDescent="0.15">
      <c r="A48" s="19">
        <v>40</v>
      </c>
      <c r="B48" s="8">
        <v>1.0200000000000001E-3</v>
      </c>
      <c r="C48" s="7">
        <v>98392</v>
      </c>
      <c r="D48" s="7">
        <v>99</v>
      </c>
      <c r="E48" s="12">
        <v>98343</v>
      </c>
      <c r="F48" s="12">
        <v>4004943</v>
      </c>
      <c r="G48" s="9">
        <v>40.700000000000003</v>
      </c>
      <c r="H48" s="22"/>
      <c r="I48" s="21"/>
      <c r="J48" s="21"/>
      <c r="K48" s="23"/>
    </row>
    <row r="49" spans="1:11" ht="12.75" customHeight="1" x14ac:dyDescent="0.15">
      <c r="A49" s="19">
        <v>41</v>
      </c>
      <c r="B49" s="8">
        <v>1.1299999999999999E-3</v>
      </c>
      <c r="C49" s="7">
        <v>98293</v>
      </c>
      <c r="D49" s="7">
        <v>111</v>
      </c>
      <c r="E49" s="12">
        <v>98238</v>
      </c>
      <c r="F49" s="12">
        <v>3906601</v>
      </c>
      <c r="G49" s="9">
        <v>39.74</v>
      </c>
      <c r="H49" s="22"/>
      <c r="I49" s="21"/>
      <c r="J49" s="21"/>
      <c r="K49" s="23"/>
    </row>
    <row r="50" spans="1:11" ht="12.75" customHeight="1" x14ac:dyDescent="0.15">
      <c r="A50" s="19">
        <v>42</v>
      </c>
      <c r="B50" s="8">
        <v>1.2600000000000001E-3</v>
      </c>
      <c r="C50" s="7">
        <v>98182</v>
      </c>
      <c r="D50" s="7">
        <v>124</v>
      </c>
      <c r="E50" s="12">
        <v>98120</v>
      </c>
      <c r="F50" s="12">
        <v>3808363</v>
      </c>
      <c r="G50" s="9">
        <v>38.79</v>
      </c>
      <c r="H50" s="22"/>
      <c r="I50" s="21"/>
      <c r="J50" s="21"/>
      <c r="K50" s="23"/>
    </row>
    <row r="51" spans="1:11" ht="12.75" customHeight="1" x14ac:dyDescent="0.15">
      <c r="A51" s="19">
        <v>43</v>
      </c>
      <c r="B51" s="8">
        <v>1.41E-3</v>
      </c>
      <c r="C51" s="7">
        <v>98058</v>
      </c>
      <c r="D51" s="7">
        <v>138</v>
      </c>
      <c r="E51" s="12">
        <v>97989</v>
      </c>
      <c r="F51" s="12">
        <v>3710243</v>
      </c>
      <c r="G51" s="9">
        <v>37.840000000000003</v>
      </c>
      <c r="H51" s="22"/>
      <c r="I51" s="21"/>
      <c r="J51" s="21"/>
      <c r="K51" s="23"/>
    </row>
    <row r="52" spans="1:11" ht="12.75" customHeight="1" x14ac:dyDescent="0.15">
      <c r="A52" s="19">
        <v>44</v>
      </c>
      <c r="B52" s="8">
        <v>1.58E-3</v>
      </c>
      <c r="C52" s="7">
        <v>97920</v>
      </c>
      <c r="D52" s="7">
        <v>155</v>
      </c>
      <c r="E52" s="12">
        <v>97843</v>
      </c>
      <c r="F52" s="12">
        <v>3612254</v>
      </c>
      <c r="G52" s="9">
        <v>36.89</v>
      </c>
      <c r="H52" s="22"/>
      <c r="I52" s="21"/>
      <c r="J52" s="21"/>
      <c r="K52" s="23"/>
    </row>
    <row r="53" spans="1:11" ht="12.75" customHeight="1" x14ac:dyDescent="0.15">
      <c r="A53" s="19">
        <v>45</v>
      </c>
      <c r="B53" s="8">
        <v>1.7600000000000001E-3</v>
      </c>
      <c r="C53" s="7">
        <v>97765</v>
      </c>
      <c r="D53" s="7">
        <v>172</v>
      </c>
      <c r="E53" s="12">
        <v>97679</v>
      </c>
      <c r="F53" s="12">
        <v>3514412</v>
      </c>
      <c r="G53" s="9">
        <v>35.950000000000003</v>
      </c>
      <c r="H53" s="22"/>
      <c r="I53" s="21"/>
      <c r="J53" s="21"/>
      <c r="K53" s="23"/>
    </row>
    <row r="54" spans="1:11" ht="12.75" customHeight="1" x14ac:dyDescent="0.15">
      <c r="A54" s="19">
        <v>46</v>
      </c>
      <c r="B54" s="8">
        <v>1.9599999999999999E-3</v>
      </c>
      <c r="C54" s="7">
        <v>97593</v>
      </c>
      <c r="D54" s="7">
        <v>191</v>
      </c>
      <c r="E54" s="12">
        <v>97498</v>
      </c>
      <c r="F54" s="12">
        <v>3416733</v>
      </c>
      <c r="G54" s="9">
        <v>35.01</v>
      </c>
      <c r="H54" s="22"/>
      <c r="I54" s="21"/>
      <c r="J54" s="21"/>
      <c r="K54" s="23"/>
    </row>
    <row r="55" spans="1:11" ht="12.75" customHeight="1" x14ac:dyDescent="0.15">
      <c r="A55" s="19">
        <v>47</v>
      </c>
      <c r="B55" s="8">
        <v>2.1800000000000001E-3</v>
      </c>
      <c r="C55" s="7">
        <v>97402</v>
      </c>
      <c r="D55" s="7">
        <v>213</v>
      </c>
      <c r="E55" s="12">
        <v>97296</v>
      </c>
      <c r="F55" s="12">
        <v>3319235</v>
      </c>
      <c r="G55" s="9">
        <v>34.08</v>
      </c>
      <c r="H55" s="22"/>
      <c r="I55" s="21"/>
      <c r="J55" s="21"/>
      <c r="K55" s="23"/>
    </row>
    <row r="56" spans="1:11" ht="12.75" customHeight="1" x14ac:dyDescent="0.15">
      <c r="A56" s="19">
        <v>48</v>
      </c>
      <c r="B56" s="8">
        <v>2.4199999999999998E-3</v>
      </c>
      <c r="C56" s="7">
        <v>97189</v>
      </c>
      <c r="D56" s="7">
        <v>235</v>
      </c>
      <c r="E56" s="12">
        <v>97072</v>
      </c>
      <c r="F56" s="12">
        <v>3221940</v>
      </c>
      <c r="G56" s="9">
        <v>33.15</v>
      </c>
      <c r="H56" s="22"/>
      <c r="I56" s="21"/>
      <c r="J56" s="21"/>
      <c r="K56" s="23"/>
    </row>
    <row r="57" spans="1:11" ht="12.75" customHeight="1" x14ac:dyDescent="0.15">
      <c r="A57" s="19">
        <v>49</v>
      </c>
      <c r="B57" s="8">
        <v>2.6700000000000001E-3</v>
      </c>
      <c r="C57" s="7">
        <v>96954</v>
      </c>
      <c r="D57" s="7">
        <v>259</v>
      </c>
      <c r="E57" s="12">
        <v>96825</v>
      </c>
      <c r="F57" s="12">
        <v>3124868</v>
      </c>
      <c r="G57" s="9">
        <v>32.229999999999997</v>
      </c>
      <c r="H57" s="22"/>
      <c r="I57" s="21"/>
      <c r="J57" s="21"/>
      <c r="K57" s="23"/>
    </row>
    <row r="58" spans="1:11" ht="12.75" customHeight="1" x14ac:dyDescent="0.15">
      <c r="A58" s="19">
        <v>50</v>
      </c>
      <c r="B58" s="8">
        <v>2.9399999999999999E-3</v>
      </c>
      <c r="C58" s="7">
        <v>96695</v>
      </c>
      <c r="D58" s="7">
        <v>284</v>
      </c>
      <c r="E58" s="12">
        <v>96553</v>
      </c>
      <c r="F58" s="12">
        <v>3028044</v>
      </c>
      <c r="G58" s="9">
        <v>31.32</v>
      </c>
      <c r="H58" s="22"/>
      <c r="I58" s="21"/>
      <c r="J58" s="21"/>
      <c r="K58" s="23"/>
    </row>
    <row r="59" spans="1:11" ht="15" customHeight="1" x14ac:dyDescent="0.15">
      <c r="A59" s="19">
        <v>51</v>
      </c>
      <c r="B59" s="8">
        <v>3.2200000000000002E-3</v>
      </c>
      <c r="C59" s="7">
        <v>96411</v>
      </c>
      <c r="D59" s="7">
        <v>311</v>
      </c>
      <c r="E59" s="12">
        <v>96256</v>
      </c>
      <c r="F59" s="12">
        <v>2931491</v>
      </c>
      <c r="G59" s="9">
        <v>30.41</v>
      </c>
      <c r="H59" s="22"/>
      <c r="I59" s="21"/>
      <c r="J59" s="21"/>
      <c r="K59" s="23"/>
    </row>
    <row r="60" spans="1:11" ht="12.75" customHeight="1" x14ac:dyDescent="0.15">
      <c r="A60" s="19">
        <v>52</v>
      </c>
      <c r="B60" s="8">
        <v>3.5300000000000002E-3</v>
      </c>
      <c r="C60" s="7">
        <v>96100</v>
      </c>
      <c r="D60" s="7">
        <v>339</v>
      </c>
      <c r="E60" s="12">
        <v>95931</v>
      </c>
      <c r="F60" s="12">
        <v>2835235</v>
      </c>
      <c r="G60" s="9">
        <v>29.5</v>
      </c>
      <c r="H60" s="22"/>
      <c r="I60" s="21"/>
      <c r="J60" s="21"/>
      <c r="K60" s="23"/>
    </row>
    <row r="61" spans="1:11" ht="12.75" customHeight="1" x14ac:dyDescent="0.15">
      <c r="A61" s="19">
        <v>53</v>
      </c>
      <c r="B61" s="8">
        <v>3.8600000000000001E-3</v>
      </c>
      <c r="C61" s="7">
        <v>95761</v>
      </c>
      <c r="D61" s="7">
        <v>370</v>
      </c>
      <c r="E61" s="12">
        <v>95576</v>
      </c>
      <c r="F61" s="12">
        <v>2739305</v>
      </c>
      <c r="G61" s="9">
        <v>28.61</v>
      </c>
      <c r="H61" s="22"/>
      <c r="I61" s="21"/>
      <c r="J61" s="21"/>
      <c r="K61" s="23"/>
    </row>
    <row r="62" spans="1:11" ht="12.75" customHeight="1" x14ac:dyDescent="0.15">
      <c r="A62" s="19">
        <v>54</v>
      </c>
      <c r="B62" s="8">
        <v>4.2500000000000003E-3</v>
      </c>
      <c r="C62" s="7">
        <v>95391</v>
      </c>
      <c r="D62" s="7">
        <v>405</v>
      </c>
      <c r="E62" s="12">
        <v>95189</v>
      </c>
      <c r="F62" s="12">
        <v>2643729</v>
      </c>
      <c r="G62" s="9">
        <v>27.71</v>
      </c>
      <c r="H62" s="22"/>
      <c r="I62" s="21"/>
      <c r="J62" s="21"/>
      <c r="K62" s="23"/>
    </row>
    <row r="63" spans="1:11" ht="12.75" customHeight="1" x14ac:dyDescent="0.15">
      <c r="A63" s="19">
        <v>55</v>
      </c>
      <c r="B63" s="8">
        <v>4.6800000000000001E-3</v>
      </c>
      <c r="C63" s="7">
        <v>94986</v>
      </c>
      <c r="D63" s="7">
        <v>445</v>
      </c>
      <c r="E63" s="12">
        <v>94764</v>
      </c>
      <c r="F63" s="12">
        <v>2548540</v>
      </c>
      <c r="G63" s="9">
        <v>26.83</v>
      </c>
      <c r="H63" s="22"/>
      <c r="I63" s="21"/>
      <c r="J63" s="21"/>
      <c r="K63" s="23"/>
    </row>
    <row r="64" spans="1:11" ht="12.75" customHeight="1" x14ac:dyDescent="0.15">
      <c r="A64" s="19">
        <v>56</v>
      </c>
      <c r="B64" s="8">
        <v>5.1799999999999997E-3</v>
      </c>
      <c r="C64" s="7">
        <v>94541</v>
      </c>
      <c r="D64" s="7">
        <v>490</v>
      </c>
      <c r="E64" s="12">
        <v>94296</v>
      </c>
      <c r="F64" s="12">
        <v>2453777</v>
      </c>
      <c r="G64" s="9">
        <v>25.95</v>
      </c>
      <c r="H64" s="22"/>
      <c r="I64" s="21"/>
      <c r="J64" s="21"/>
      <c r="K64" s="23"/>
    </row>
    <row r="65" spans="1:11" ht="12.75" customHeight="1" x14ac:dyDescent="0.15">
      <c r="A65" s="19">
        <v>57</v>
      </c>
      <c r="B65" s="8">
        <v>5.7600000000000004E-3</v>
      </c>
      <c r="C65" s="7">
        <v>94051</v>
      </c>
      <c r="D65" s="7">
        <v>541</v>
      </c>
      <c r="E65" s="12">
        <v>93781</v>
      </c>
      <c r="F65" s="12">
        <v>2359481</v>
      </c>
      <c r="G65" s="9">
        <v>25.09</v>
      </c>
      <c r="H65" s="22"/>
      <c r="I65" s="21"/>
      <c r="J65" s="21"/>
      <c r="K65" s="23"/>
    </row>
    <row r="66" spans="1:11" ht="12.75" customHeight="1" x14ac:dyDescent="0.15">
      <c r="A66" s="19">
        <v>58</v>
      </c>
      <c r="B66" s="8">
        <v>6.4200000000000004E-3</v>
      </c>
      <c r="C66" s="7">
        <v>93510</v>
      </c>
      <c r="D66" s="7">
        <v>601</v>
      </c>
      <c r="E66" s="12">
        <v>93210</v>
      </c>
      <c r="F66" s="12">
        <v>2265700</v>
      </c>
      <c r="G66" s="9">
        <v>24.23</v>
      </c>
      <c r="H66" s="22"/>
      <c r="I66" s="21"/>
      <c r="J66" s="21"/>
      <c r="K66" s="23"/>
    </row>
    <row r="67" spans="1:11" ht="12.75" customHeight="1" x14ac:dyDescent="0.15">
      <c r="A67" s="19">
        <v>59</v>
      </c>
      <c r="B67" s="8">
        <v>7.1599999999999997E-3</v>
      </c>
      <c r="C67" s="7">
        <v>92909</v>
      </c>
      <c r="D67" s="7">
        <v>665</v>
      </c>
      <c r="E67" s="12">
        <v>92577</v>
      </c>
      <c r="F67" s="12">
        <v>2172491</v>
      </c>
      <c r="G67" s="9">
        <v>23.38</v>
      </c>
      <c r="H67" s="22"/>
      <c r="I67" s="21"/>
      <c r="J67" s="21"/>
      <c r="K67" s="23"/>
    </row>
    <row r="68" spans="1:11" ht="12.75" customHeight="1" x14ac:dyDescent="0.15">
      <c r="A68" s="19">
        <v>60</v>
      </c>
      <c r="B68" s="8">
        <v>7.9799999999999992E-3</v>
      </c>
      <c r="C68" s="7">
        <v>92244</v>
      </c>
      <c r="D68" s="7">
        <v>735</v>
      </c>
      <c r="E68" s="12">
        <v>91877</v>
      </c>
      <c r="F68" s="12">
        <v>2079914</v>
      </c>
      <c r="G68" s="9">
        <v>22.55</v>
      </c>
      <c r="H68" s="22"/>
      <c r="I68" s="21"/>
      <c r="J68" s="21"/>
      <c r="K68" s="23"/>
    </row>
    <row r="69" spans="1:11" ht="12.75" customHeight="1" x14ac:dyDescent="0.15">
      <c r="A69" s="19">
        <v>61</v>
      </c>
      <c r="B69" s="8">
        <v>8.8699999999999994E-3</v>
      </c>
      <c r="C69" s="7">
        <v>91509</v>
      </c>
      <c r="D69" s="7">
        <v>812</v>
      </c>
      <c r="E69" s="12">
        <v>91103</v>
      </c>
      <c r="F69" s="12">
        <v>1988038</v>
      </c>
      <c r="G69" s="9">
        <v>21.73</v>
      </c>
      <c r="H69" s="22"/>
      <c r="I69" s="21"/>
      <c r="J69" s="21"/>
      <c r="K69" s="23"/>
    </row>
    <row r="70" spans="1:11" ht="12.75" customHeight="1" x14ac:dyDescent="0.15">
      <c r="A70" s="19">
        <v>62</v>
      </c>
      <c r="B70" s="8">
        <v>9.8300000000000002E-3</v>
      </c>
      <c r="C70" s="7">
        <v>90697</v>
      </c>
      <c r="D70" s="7">
        <v>892</v>
      </c>
      <c r="E70" s="12">
        <v>90251</v>
      </c>
      <c r="F70" s="12">
        <v>1896935</v>
      </c>
      <c r="G70" s="9">
        <v>20.92</v>
      </c>
      <c r="H70" s="22"/>
      <c r="I70" s="21"/>
      <c r="J70" s="21"/>
      <c r="K70" s="23"/>
    </row>
    <row r="71" spans="1:11" ht="12.75" customHeight="1" x14ac:dyDescent="0.15">
      <c r="A71" s="19">
        <v>63</v>
      </c>
      <c r="B71" s="8">
        <v>1.086E-2</v>
      </c>
      <c r="C71" s="7">
        <v>89805</v>
      </c>
      <c r="D71" s="7">
        <v>975</v>
      </c>
      <c r="E71" s="12">
        <v>89318</v>
      </c>
      <c r="F71" s="12">
        <v>1806684</v>
      </c>
      <c r="G71" s="9">
        <v>20.12</v>
      </c>
      <c r="H71" s="22"/>
      <c r="I71" s="21"/>
      <c r="J71" s="21"/>
      <c r="K71" s="23"/>
    </row>
    <row r="72" spans="1:11" ht="12.75" customHeight="1" x14ac:dyDescent="0.15">
      <c r="A72" s="19">
        <v>64</v>
      </c>
      <c r="B72" s="8">
        <v>1.196E-2</v>
      </c>
      <c r="C72" s="7">
        <v>88830</v>
      </c>
      <c r="D72" s="7">
        <v>1063</v>
      </c>
      <c r="E72" s="12">
        <v>88299</v>
      </c>
      <c r="F72" s="12">
        <v>1717366</v>
      </c>
      <c r="G72" s="9">
        <v>19.329999999999998</v>
      </c>
      <c r="H72" s="22"/>
      <c r="I72" s="21"/>
      <c r="J72" s="21"/>
      <c r="K72" s="23"/>
    </row>
    <row r="73" spans="1:11" ht="12.75" customHeight="1" x14ac:dyDescent="0.15">
      <c r="A73" s="19">
        <v>65</v>
      </c>
      <c r="B73" s="8">
        <v>1.312E-2</v>
      </c>
      <c r="C73" s="7">
        <v>87767</v>
      </c>
      <c r="D73" s="7">
        <v>1151</v>
      </c>
      <c r="E73" s="12">
        <v>87192</v>
      </c>
      <c r="F73" s="12">
        <v>1629068</v>
      </c>
      <c r="G73" s="9">
        <v>18.559999999999999</v>
      </c>
      <c r="H73" s="22"/>
      <c r="I73" s="21"/>
      <c r="J73" s="21"/>
      <c r="K73" s="23"/>
    </row>
    <row r="74" spans="1:11" ht="12.75" customHeight="1" x14ac:dyDescent="0.15">
      <c r="A74" s="19">
        <v>66</v>
      </c>
      <c r="B74" s="8">
        <v>1.438E-2</v>
      </c>
      <c r="C74" s="7">
        <v>86616</v>
      </c>
      <c r="D74" s="7">
        <v>1246</v>
      </c>
      <c r="E74" s="12">
        <v>85993</v>
      </c>
      <c r="F74" s="12">
        <v>1541876</v>
      </c>
      <c r="G74" s="9">
        <v>17.8</v>
      </c>
      <c r="H74" s="22"/>
      <c r="I74" s="21"/>
      <c r="J74" s="21"/>
      <c r="K74" s="23"/>
    </row>
    <row r="75" spans="1:11" ht="12.75" customHeight="1" x14ac:dyDescent="0.15">
      <c r="A75" s="19">
        <v>67</v>
      </c>
      <c r="B75" s="8">
        <v>1.5730000000000001E-2</v>
      </c>
      <c r="C75" s="7">
        <v>85370</v>
      </c>
      <c r="D75" s="7">
        <v>1343</v>
      </c>
      <c r="E75" s="12">
        <v>84699</v>
      </c>
      <c r="F75" s="12">
        <v>1455883</v>
      </c>
      <c r="G75" s="9">
        <v>17.05</v>
      </c>
      <c r="H75" s="22"/>
      <c r="I75" s="21"/>
      <c r="J75" s="21"/>
      <c r="K75" s="23"/>
    </row>
    <row r="76" spans="1:11" ht="12.75" customHeight="1" x14ac:dyDescent="0.15">
      <c r="A76" s="19">
        <v>68</v>
      </c>
      <c r="B76" s="8">
        <v>1.72E-2</v>
      </c>
      <c r="C76" s="7">
        <v>84027</v>
      </c>
      <c r="D76" s="7">
        <v>1445</v>
      </c>
      <c r="E76" s="12">
        <v>83305</v>
      </c>
      <c r="F76" s="12">
        <v>1371185</v>
      </c>
      <c r="G76" s="9">
        <v>16.32</v>
      </c>
      <c r="H76" s="22"/>
      <c r="I76" s="21"/>
      <c r="J76" s="21"/>
      <c r="K76" s="23"/>
    </row>
    <row r="77" spans="1:11" ht="12.75" customHeight="1" x14ac:dyDescent="0.15">
      <c r="A77" s="19">
        <v>69</v>
      </c>
      <c r="B77" s="8">
        <v>1.882E-2</v>
      </c>
      <c r="C77" s="7">
        <v>82582</v>
      </c>
      <c r="D77" s="7">
        <v>1554</v>
      </c>
      <c r="E77" s="12">
        <v>81805</v>
      </c>
      <c r="F77" s="12">
        <v>1287880</v>
      </c>
      <c r="G77" s="9">
        <v>15.6</v>
      </c>
      <c r="H77" s="22"/>
      <c r="I77" s="21"/>
      <c r="J77" s="21"/>
      <c r="K77" s="23"/>
    </row>
    <row r="78" spans="1:11" ht="12.75" customHeight="1" x14ac:dyDescent="0.15">
      <c r="A78" s="19">
        <v>70</v>
      </c>
      <c r="B78" s="8">
        <v>2.06E-2</v>
      </c>
      <c r="C78" s="7">
        <v>81028</v>
      </c>
      <c r="D78" s="7">
        <v>1668</v>
      </c>
      <c r="E78" s="12">
        <v>80194</v>
      </c>
      <c r="F78" s="12">
        <v>1206075</v>
      </c>
      <c r="G78" s="9">
        <v>14.88</v>
      </c>
      <c r="H78" s="22"/>
      <c r="I78" s="21"/>
      <c r="J78" s="21"/>
      <c r="K78" s="23"/>
    </row>
    <row r="79" spans="1:11" ht="12.75" customHeight="1" x14ac:dyDescent="0.15">
      <c r="A79" s="19">
        <v>71</v>
      </c>
      <c r="B79" s="8">
        <v>2.256E-2</v>
      </c>
      <c r="C79" s="7">
        <v>79360</v>
      </c>
      <c r="D79" s="7">
        <v>1791</v>
      </c>
      <c r="E79" s="12">
        <v>78465</v>
      </c>
      <c r="F79" s="12">
        <v>1125881</v>
      </c>
      <c r="G79" s="9">
        <v>14.19</v>
      </c>
      <c r="H79" s="22"/>
      <c r="I79" s="21"/>
      <c r="J79" s="21"/>
      <c r="K79" s="23"/>
    </row>
    <row r="80" spans="1:11" ht="12.75" customHeight="1" x14ac:dyDescent="0.15">
      <c r="A80" s="19">
        <v>72</v>
      </c>
      <c r="B80" s="8">
        <v>2.4750000000000001E-2</v>
      </c>
      <c r="C80" s="7">
        <v>77569</v>
      </c>
      <c r="D80" s="7">
        <v>1920</v>
      </c>
      <c r="E80" s="12">
        <v>76609</v>
      </c>
      <c r="F80" s="12">
        <v>1047417</v>
      </c>
      <c r="G80" s="9">
        <v>13.5</v>
      </c>
      <c r="H80" s="22"/>
      <c r="I80" s="21"/>
      <c r="J80" s="21"/>
      <c r="K80" s="23"/>
    </row>
    <row r="81" spans="1:11" ht="12.75" customHeight="1" x14ac:dyDescent="0.15">
      <c r="A81" s="19">
        <v>73</v>
      </c>
      <c r="B81" s="8">
        <v>2.717E-2</v>
      </c>
      <c r="C81" s="7">
        <v>75649</v>
      </c>
      <c r="D81" s="7">
        <v>2056</v>
      </c>
      <c r="E81" s="12">
        <v>74621</v>
      </c>
      <c r="F81" s="12">
        <v>970808</v>
      </c>
      <c r="G81" s="9">
        <v>12.83</v>
      </c>
      <c r="H81" s="22"/>
      <c r="I81" s="21"/>
      <c r="J81" s="21"/>
      <c r="K81" s="23"/>
    </row>
    <row r="82" spans="1:11" ht="12.75" customHeight="1" x14ac:dyDescent="0.15">
      <c r="A82" s="19">
        <v>74</v>
      </c>
      <c r="B82" s="8">
        <v>2.9850000000000002E-2</v>
      </c>
      <c r="C82" s="7">
        <v>73593</v>
      </c>
      <c r="D82" s="7">
        <v>2196</v>
      </c>
      <c r="E82" s="12">
        <v>72495</v>
      </c>
      <c r="F82" s="12">
        <v>896187</v>
      </c>
      <c r="G82" s="9">
        <v>12.18</v>
      </c>
      <c r="H82" s="22"/>
      <c r="I82" s="21"/>
      <c r="J82" s="21"/>
      <c r="K82" s="23"/>
    </row>
    <row r="83" spans="1:11" ht="12.75" customHeight="1" x14ac:dyDescent="0.15">
      <c r="A83" s="19">
        <v>75</v>
      </c>
      <c r="B83" s="8">
        <v>3.2800000000000003E-2</v>
      </c>
      <c r="C83" s="7">
        <v>71397</v>
      </c>
      <c r="D83" s="7">
        <v>2342</v>
      </c>
      <c r="E83" s="12">
        <v>70226</v>
      </c>
      <c r="F83" s="12">
        <v>823692</v>
      </c>
      <c r="G83" s="9">
        <v>11.54</v>
      </c>
      <c r="H83" s="22"/>
      <c r="I83" s="21"/>
      <c r="J83" s="21"/>
      <c r="K83" s="23"/>
    </row>
    <row r="84" spans="1:11" ht="12.75" customHeight="1" x14ac:dyDescent="0.15">
      <c r="A84" s="19">
        <v>76</v>
      </c>
      <c r="B84" s="8">
        <v>3.6040000000000003E-2</v>
      </c>
      <c r="C84" s="7">
        <v>69055</v>
      </c>
      <c r="D84" s="7">
        <v>2489</v>
      </c>
      <c r="E84" s="12">
        <v>67811</v>
      </c>
      <c r="F84" s="12">
        <v>753466</v>
      </c>
      <c r="G84" s="9">
        <v>10.91</v>
      </c>
      <c r="H84" s="22"/>
      <c r="I84" s="21"/>
      <c r="J84" s="21"/>
      <c r="K84" s="23"/>
    </row>
    <row r="85" spans="1:11" ht="12.75" customHeight="1" x14ac:dyDescent="0.15">
      <c r="A85" s="19">
        <v>77</v>
      </c>
      <c r="B85" s="8">
        <v>3.9609999999999999E-2</v>
      </c>
      <c r="C85" s="7">
        <v>66566</v>
      </c>
      <c r="D85" s="7">
        <v>2636</v>
      </c>
      <c r="E85" s="12">
        <v>65248</v>
      </c>
      <c r="F85" s="12">
        <v>685655</v>
      </c>
      <c r="G85" s="9">
        <v>10.3</v>
      </c>
      <c r="H85" s="22"/>
      <c r="I85" s="21"/>
      <c r="J85" s="21"/>
      <c r="K85" s="23"/>
    </row>
    <row r="86" spans="1:11" ht="12.75" customHeight="1" x14ac:dyDescent="0.15">
      <c r="A86" s="19">
        <v>78</v>
      </c>
      <c r="B86" s="8">
        <v>4.3580000000000001E-2</v>
      </c>
      <c r="C86" s="7">
        <v>63930</v>
      </c>
      <c r="D86" s="7">
        <v>2786</v>
      </c>
      <c r="E86" s="12">
        <v>62537</v>
      </c>
      <c r="F86" s="12">
        <v>620407</v>
      </c>
      <c r="G86" s="9">
        <v>9.6999999999999993</v>
      </c>
      <c r="H86" s="22"/>
      <c r="I86" s="21"/>
      <c r="J86" s="21"/>
      <c r="K86" s="23"/>
    </row>
    <row r="87" spans="1:11" ht="12.75" customHeight="1" x14ac:dyDescent="0.15">
      <c r="A87" s="19">
        <v>79</v>
      </c>
      <c r="B87" s="8">
        <v>4.8079999999999998E-2</v>
      </c>
      <c r="C87" s="7">
        <v>61144</v>
      </c>
      <c r="D87" s="7">
        <v>2940</v>
      </c>
      <c r="E87" s="12">
        <v>59674</v>
      </c>
      <c r="F87" s="12">
        <v>557870</v>
      </c>
      <c r="G87" s="9">
        <v>9.1199999999999992</v>
      </c>
      <c r="H87" s="22"/>
      <c r="I87" s="21"/>
      <c r="J87" s="21"/>
      <c r="K87" s="23"/>
    </row>
    <row r="88" spans="1:11" ht="12.75" customHeight="1" x14ac:dyDescent="0.15">
      <c r="A88" s="19">
        <v>80</v>
      </c>
      <c r="B88" s="8">
        <v>5.3249999999999999E-2</v>
      </c>
      <c r="C88" s="7">
        <v>58204</v>
      </c>
      <c r="D88" s="7">
        <v>3100</v>
      </c>
      <c r="E88" s="12">
        <v>56654</v>
      </c>
      <c r="F88" s="12">
        <v>498196</v>
      </c>
      <c r="G88" s="9">
        <v>8.56</v>
      </c>
      <c r="H88" s="22"/>
      <c r="I88" s="21"/>
      <c r="J88" s="21"/>
      <c r="K88" s="23"/>
    </row>
    <row r="89" spans="1:11" ht="12.75" customHeight="1" x14ac:dyDescent="0.15">
      <c r="A89" s="19">
        <v>81</v>
      </c>
      <c r="B89" s="8">
        <v>5.9270000000000003E-2</v>
      </c>
      <c r="C89" s="7">
        <v>55104</v>
      </c>
      <c r="D89" s="7">
        <v>3266</v>
      </c>
      <c r="E89" s="12">
        <v>53471</v>
      </c>
      <c r="F89" s="12">
        <v>441542</v>
      </c>
      <c r="G89" s="9">
        <v>8.01</v>
      </c>
      <c r="H89" s="22"/>
      <c r="I89" s="21"/>
      <c r="J89" s="21"/>
      <c r="K89" s="23"/>
    </row>
    <row r="90" spans="1:11" ht="12.75" customHeight="1" x14ac:dyDescent="0.15">
      <c r="A90" s="19">
        <v>82</v>
      </c>
      <c r="B90" s="8">
        <v>6.6339999999999996E-2</v>
      </c>
      <c r="C90" s="7">
        <v>51838</v>
      </c>
      <c r="D90" s="7">
        <v>3438</v>
      </c>
      <c r="E90" s="12">
        <v>50119</v>
      </c>
      <c r="F90" s="12">
        <v>388071</v>
      </c>
      <c r="G90" s="9">
        <v>7.49</v>
      </c>
      <c r="H90" s="22"/>
      <c r="I90" s="21"/>
      <c r="J90" s="21"/>
      <c r="K90" s="23"/>
    </row>
    <row r="91" spans="1:11" ht="12.75" customHeight="1" x14ac:dyDescent="0.15">
      <c r="A91" s="19">
        <v>83</v>
      </c>
      <c r="B91" s="8">
        <v>7.4620000000000006E-2</v>
      </c>
      <c r="C91" s="7">
        <v>48400</v>
      </c>
      <c r="D91" s="7">
        <v>3612</v>
      </c>
      <c r="E91" s="12">
        <v>46594</v>
      </c>
      <c r="F91" s="12">
        <v>337952</v>
      </c>
      <c r="G91" s="9">
        <v>6.98</v>
      </c>
      <c r="H91" s="22"/>
      <c r="I91" s="21"/>
      <c r="J91" s="21"/>
      <c r="K91" s="23"/>
    </row>
    <row r="92" spans="1:11" ht="12.75" customHeight="1" x14ac:dyDescent="0.15">
      <c r="A92" s="19">
        <v>84</v>
      </c>
      <c r="B92" s="8">
        <v>8.4099999999999994E-2</v>
      </c>
      <c r="C92" s="7">
        <v>44788</v>
      </c>
      <c r="D92" s="7">
        <v>3767</v>
      </c>
      <c r="E92" s="12">
        <v>42905</v>
      </c>
      <c r="F92" s="12">
        <v>291358</v>
      </c>
      <c r="G92" s="9">
        <v>6.51</v>
      </c>
      <c r="H92" s="22"/>
      <c r="I92" s="21"/>
      <c r="J92" s="21"/>
      <c r="K92" s="23"/>
    </row>
    <row r="93" spans="1:11" ht="12.75" customHeight="1" x14ac:dyDescent="0.15">
      <c r="A93" s="19">
        <v>85</v>
      </c>
      <c r="B93" s="8">
        <v>9.4740000000000005E-2</v>
      </c>
      <c r="C93" s="7">
        <v>41021</v>
      </c>
      <c r="D93" s="7">
        <v>3886</v>
      </c>
      <c r="E93" s="12">
        <v>39078</v>
      </c>
      <c r="F93" s="12">
        <v>248454</v>
      </c>
      <c r="G93" s="9">
        <v>6.06</v>
      </c>
      <c r="H93" s="22"/>
      <c r="I93" s="21"/>
      <c r="J93" s="21"/>
      <c r="K93" s="23"/>
    </row>
    <row r="94" spans="1:11" ht="12.75" customHeight="1" x14ac:dyDescent="0.15">
      <c r="A94" s="19">
        <v>86</v>
      </c>
      <c r="B94" s="8">
        <v>0.10645</v>
      </c>
      <c r="C94" s="7">
        <v>37135</v>
      </c>
      <c r="D94" s="7">
        <v>3953</v>
      </c>
      <c r="E94" s="12">
        <v>35159</v>
      </c>
      <c r="F94" s="12">
        <v>209376</v>
      </c>
      <c r="G94" s="9">
        <v>5.64</v>
      </c>
      <c r="H94" s="22"/>
      <c r="I94" s="21"/>
      <c r="J94" s="21"/>
      <c r="K94" s="23"/>
    </row>
    <row r="95" spans="1:11" ht="12.75" customHeight="1" x14ac:dyDescent="0.15">
      <c r="A95" s="19">
        <v>87</v>
      </c>
      <c r="B95" s="8">
        <v>0.11902</v>
      </c>
      <c r="C95" s="7">
        <v>33182</v>
      </c>
      <c r="D95" s="7">
        <v>3949</v>
      </c>
      <c r="E95" s="12">
        <v>31208</v>
      </c>
      <c r="F95" s="12">
        <v>174217</v>
      </c>
      <c r="G95" s="9">
        <v>5.25</v>
      </c>
      <c r="H95" s="22"/>
      <c r="I95" s="21"/>
      <c r="J95" s="21"/>
      <c r="K95" s="23"/>
    </row>
    <row r="96" spans="1:11" ht="12.75" customHeight="1" x14ac:dyDescent="0.15">
      <c r="A96" s="19">
        <v>88</v>
      </c>
      <c r="B96" s="8">
        <v>0.13222</v>
      </c>
      <c r="C96" s="7">
        <v>29233</v>
      </c>
      <c r="D96" s="7">
        <v>3866</v>
      </c>
      <c r="E96" s="12">
        <v>27300</v>
      </c>
      <c r="F96" s="12">
        <v>143010</v>
      </c>
      <c r="G96" s="9">
        <v>4.8899999999999997</v>
      </c>
      <c r="H96" s="22"/>
      <c r="I96" s="21"/>
      <c r="J96" s="21"/>
      <c r="K96" s="23"/>
    </row>
    <row r="97" spans="1:11" ht="12.75" customHeight="1" x14ac:dyDescent="0.15">
      <c r="A97" s="19">
        <v>89</v>
      </c>
      <c r="B97" s="8">
        <v>0.14605000000000001</v>
      </c>
      <c r="C97" s="7">
        <v>25367</v>
      </c>
      <c r="D97" s="7">
        <v>3704</v>
      </c>
      <c r="E97" s="12">
        <v>23515</v>
      </c>
      <c r="F97" s="12">
        <v>115710</v>
      </c>
      <c r="G97" s="9">
        <v>4.5599999999999996</v>
      </c>
      <c r="H97" s="22"/>
      <c r="I97" s="21"/>
      <c r="J97" s="21"/>
      <c r="K97" s="23"/>
    </row>
    <row r="98" spans="1:11" ht="12.75" customHeight="1" x14ac:dyDescent="0.15">
      <c r="A98" s="19">
        <v>90</v>
      </c>
      <c r="B98" s="8">
        <v>0.16051000000000001</v>
      </c>
      <c r="C98" s="7">
        <v>21663</v>
      </c>
      <c r="D98" s="7">
        <v>3478</v>
      </c>
      <c r="E98" s="12">
        <v>19924</v>
      </c>
      <c r="F98" s="12">
        <v>92195</v>
      </c>
      <c r="G98" s="9">
        <v>4.26</v>
      </c>
      <c r="H98" s="22"/>
      <c r="I98" s="21"/>
      <c r="J98" s="21"/>
      <c r="K98" s="23"/>
    </row>
    <row r="99" spans="1:11" ht="12.75" customHeight="1" x14ac:dyDescent="0.15">
      <c r="A99" s="19">
        <v>91</v>
      </c>
      <c r="B99" s="8">
        <v>0.17558000000000001</v>
      </c>
      <c r="C99" s="7">
        <v>18185</v>
      </c>
      <c r="D99" s="7">
        <v>3193</v>
      </c>
      <c r="E99" s="12">
        <v>16589</v>
      </c>
      <c r="F99" s="12">
        <v>72271</v>
      </c>
      <c r="G99" s="9">
        <v>3.97</v>
      </c>
      <c r="H99" s="22"/>
      <c r="I99" s="21"/>
      <c r="J99" s="21"/>
      <c r="K99" s="23"/>
    </row>
    <row r="100" spans="1:11" ht="12.75" customHeight="1" x14ac:dyDescent="0.15">
      <c r="A100" s="19">
        <v>92</v>
      </c>
      <c r="B100" s="8">
        <v>0.1913</v>
      </c>
      <c r="C100" s="7">
        <v>14992</v>
      </c>
      <c r="D100" s="7">
        <v>2868</v>
      </c>
      <c r="E100" s="12">
        <v>13558</v>
      </c>
      <c r="F100" s="12">
        <v>55682</v>
      </c>
      <c r="G100" s="9">
        <v>3.71</v>
      </c>
      <c r="H100" s="22"/>
      <c r="I100" s="21"/>
      <c r="J100" s="21"/>
      <c r="K100" s="23"/>
    </row>
    <row r="101" spans="1:11" ht="12.75" customHeight="1" x14ac:dyDescent="0.15">
      <c r="A101" s="19">
        <v>93</v>
      </c>
      <c r="B101" s="8">
        <v>0.20769000000000001</v>
      </c>
      <c r="C101" s="7">
        <v>12124</v>
      </c>
      <c r="D101" s="7">
        <v>2518</v>
      </c>
      <c r="E101" s="12">
        <v>10865</v>
      </c>
      <c r="F101" s="12">
        <v>42124</v>
      </c>
      <c r="G101" s="9">
        <v>3.47</v>
      </c>
      <c r="H101" s="22"/>
      <c r="I101" s="21"/>
      <c r="J101" s="21"/>
      <c r="K101" s="23"/>
    </row>
    <row r="102" spans="1:11" ht="12.75" customHeight="1" x14ac:dyDescent="0.15">
      <c r="A102" s="19">
        <v>94</v>
      </c>
      <c r="B102" s="8">
        <v>0.22467000000000001</v>
      </c>
      <c r="C102" s="7">
        <v>9606</v>
      </c>
      <c r="D102" s="7">
        <v>2158</v>
      </c>
      <c r="E102" s="12">
        <v>8527</v>
      </c>
      <c r="F102" s="12">
        <v>31259</v>
      </c>
      <c r="G102" s="9">
        <v>3.25</v>
      </c>
      <c r="H102" s="22"/>
      <c r="I102" s="21"/>
      <c r="J102" s="21"/>
      <c r="K102" s="23"/>
    </row>
    <row r="103" spans="1:11" ht="12.75" customHeight="1" x14ac:dyDescent="0.15">
      <c r="A103" s="19">
        <v>95</v>
      </c>
      <c r="B103" s="8">
        <v>0.24212</v>
      </c>
      <c r="C103" s="7">
        <v>7448</v>
      </c>
      <c r="D103" s="7">
        <v>1804</v>
      </c>
      <c r="E103" s="12">
        <v>6546</v>
      </c>
      <c r="F103" s="12">
        <v>22732</v>
      </c>
      <c r="G103" s="9">
        <v>3.05</v>
      </c>
      <c r="H103" s="22"/>
      <c r="I103" s="21"/>
      <c r="J103" s="21"/>
      <c r="K103" s="23"/>
    </row>
    <row r="104" spans="1:11" ht="12.75" customHeight="1" x14ac:dyDescent="0.15">
      <c r="A104" s="19">
        <v>96</v>
      </c>
      <c r="B104" s="8">
        <v>0.25991999999999998</v>
      </c>
      <c r="C104" s="7">
        <v>5644</v>
      </c>
      <c r="D104" s="7">
        <v>1467</v>
      </c>
      <c r="E104" s="12">
        <v>4911</v>
      </c>
      <c r="F104" s="12">
        <v>16186</v>
      </c>
      <c r="G104" s="9">
        <v>2.87</v>
      </c>
      <c r="H104" s="22"/>
      <c r="I104" s="21"/>
      <c r="J104" s="21"/>
      <c r="K104" s="23"/>
    </row>
    <row r="105" spans="1:11" ht="12.75" customHeight="1" x14ac:dyDescent="0.15">
      <c r="A105" s="19">
        <v>97</v>
      </c>
      <c r="B105" s="8">
        <v>0.27794999999999997</v>
      </c>
      <c r="C105" s="7">
        <v>4177</v>
      </c>
      <c r="D105" s="7">
        <v>1161</v>
      </c>
      <c r="E105" s="12">
        <v>3597</v>
      </c>
      <c r="F105" s="12">
        <v>11276</v>
      </c>
      <c r="G105" s="9">
        <v>2.7</v>
      </c>
      <c r="H105" s="22"/>
      <c r="I105" s="21"/>
      <c r="J105" s="21"/>
      <c r="K105" s="23"/>
    </row>
    <row r="106" spans="1:11" ht="12.75" customHeight="1" x14ac:dyDescent="0.15">
      <c r="A106" s="19">
        <v>98</v>
      </c>
      <c r="B106" s="8">
        <v>0.29605999999999999</v>
      </c>
      <c r="C106" s="7">
        <v>3016</v>
      </c>
      <c r="D106" s="7">
        <v>893</v>
      </c>
      <c r="E106" s="12">
        <v>2570</v>
      </c>
      <c r="F106" s="12">
        <v>7679</v>
      </c>
      <c r="G106" s="9">
        <v>2.5499999999999998</v>
      </c>
      <c r="H106" s="22"/>
      <c r="I106" s="21"/>
      <c r="J106" s="21"/>
      <c r="K106" s="23"/>
    </row>
    <row r="107" spans="1:11" ht="12.75" customHeight="1" x14ac:dyDescent="0.15">
      <c r="A107" s="19">
        <v>99</v>
      </c>
      <c r="B107" s="8">
        <v>0.31411</v>
      </c>
      <c r="C107" s="7">
        <v>2123</v>
      </c>
      <c r="D107" s="7">
        <v>667</v>
      </c>
      <c r="E107" s="12">
        <v>1790</v>
      </c>
      <c r="F107" s="12">
        <v>5110</v>
      </c>
      <c r="G107" s="9">
        <v>2.41</v>
      </c>
      <c r="H107" s="22"/>
      <c r="I107" s="21"/>
      <c r="J107" s="21"/>
      <c r="K107" s="23"/>
    </row>
    <row r="108" spans="1:11" ht="12.75" customHeight="1" x14ac:dyDescent="0.15">
      <c r="A108" s="19">
        <v>100</v>
      </c>
      <c r="B108" s="8">
        <v>0.33196999999999999</v>
      </c>
      <c r="C108" s="7">
        <v>1456</v>
      </c>
      <c r="D108" s="7">
        <v>484</v>
      </c>
      <c r="E108" s="12">
        <v>1214</v>
      </c>
      <c r="F108" s="12">
        <v>3320</v>
      </c>
      <c r="G108" s="9">
        <v>2.2799999999999998</v>
      </c>
      <c r="H108" s="22"/>
      <c r="I108" s="21"/>
      <c r="J108" s="21"/>
      <c r="K108" s="23"/>
    </row>
    <row r="109" spans="1:11" ht="12" customHeight="1" x14ac:dyDescent="0.15"/>
    <row r="110" spans="1:11" ht="12" customHeight="1" x14ac:dyDescent="0.15"/>
    <row r="111" spans="1:11" ht="12" customHeight="1" x14ac:dyDescent="0.15"/>
    <row r="112" spans="1:11" ht="12" customHeight="1" x14ac:dyDescent="0.15"/>
    <row r="113" ht="12" customHeight="1" x14ac:dyDescent="0.15"/>
    <row r="114" ht="12" customHeight="1" x14ac:dyDescent="0.15"/>
    <row r="115" ht="12" customHeight="1" x14ac:dyDescent="0.15"/>
    <row r="116" ht="12" customHeight="1" x14ac:dyDescent="0.15"/>
  </sheetData>
  <mergeCells count="7">
    <mergeCell ref="B7:G7"/>
    <mergeCell ref="A4:A5"/>
    <mergeCell ref="B4:B5"/>
    <mergeCell ref="C4:C5"/>
    <mergeCell ref="D4:D5"/>
    <mergeCell ref="E4:F4"/>
    <mergeCell ref="G4:G5"/>
  </mergeCells>
  <pageMargins left="0.75" right="0.75" top="0.28999999999999998" bottom="0.19" header="0.25" footer="0.18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8"/>
  <sheetViews>
    <sheetView showGridLines="0" zoomScaleNormal="100" workbookViewId="0"/>
  </sheetViews>
  <sheetFormatPr baseColWidth="10" defaultColWidth="8.83203125" defaultRowHeight="13" x14ac:dyDescent="0.15"/>
  <cols>
    <col min="2" max="2" width="18.83203125" customWidth="1"/>
    <col min="3" max="3" width="18" customWidth="1"/>
    <col min="5" max="5" width="10.5" customWidth="1"/>
    <col min="6" max="6" width="13.33203125" customWidth="1"/>
    <col min="7" max="7" width="12" customWidth="1"/>
  </cols>
  <sheetData>
    <row r="1" spans="1:11" s="4" customFormat="1" ht="14.25" customHeight="1" x14ac:dyDescent="0.15">
      <c r="A1" s="4" t="s">
        <v>27</v>
      </c>
      <c r="F1" s="6"/>
      <c r="G1" s="5"/>
    </row>
    <row r="2" spans="1:11" ht="12.75" customHeight="1" x14ac:dyDescent="0.15">
      <c r="B2" s="3" t="s">
        <v>28</v>
      </c>
      <c r="C2" s="3"/>
      <c r="D2" s="3"/>
      <c r="F2" s="2"/>
      <c r="G2" s="1"/>
    </row>
    <row r="3" spans="1:11" ht="4.5" customHeight="1" x14ac:dyDescent="0.15"/>
    <row r="4" spans="1:11" ht="35.25" customHeight="1" x14ac:dyDescent="0.15">
      <c r="A4" s="29" t="s">
        <v>19</v>
      </c>
      <c r="B4" s="31" t="s">
        <v>12</v>
      </c>
      <c r="C4" s="36" t="s">
        <v>26</v>
      </c>
      <c r="D4" s="31" t="s">
        <v>11</v>
      </c>
      <c r="E4" s="31" t="s">
        <v>18</v>
      </c>
      <c r="F4" s="33"/>
      <c r="G4" s="34" t="s">
        <v>17</v>
      </c>
    </row>
    <row r="5" spans="1:11" ht="42.75" customHeight="1" x14ac:dyDescent="0.15">
      <c r="A5" s="30"/>
      <c r="B5" s="32"/>
      <c r="C5" s="37"/>
      <c r="D5" s="32"/>
      <c r="E5" s="14" t="s">
        <v>16</v>
      </c>
      <c r="F5" s="14" t="s">
        <v>15</v>
      </c>
      <c r="G5" s="35"/>
    </row>
    <row r="6" spans="1:11" ht="16" x14ac:dyDescent="0.2">
      <c r="A6" s="15" t="s">
        <v>7</v>
      </c>
      <c r="B6" s="16" t="s">
        <v>5</v>
      </c>
      <c r="C6" s="15" t="s">
        <v>6</v>
      </c>
      <c r="D6" s="16" t="s">
        <v>4</v>
      </c>
      <c r="E6" s="16" t="s">
        <v>3</v>
      </c>
      <c r="F6" s="16" t="s">
        <v>2</v>
      </c>
      <c r="G6" s="18" t="s">
        <v>1</v>
      </c>
    </row>
    <row r="7" spans="1:11" ht="15" customHeight="1" x14ac:dyDescent="0.15">
      <c r="A7" s="20"/>
      <c r="B7" s="28" t="s">
        <v>22</v>
      </c>
      <c r="C7" s="28"/>
      <c r="D7" s="28"/>
      <c r="E7" s="28"/>
      <c r="F7" s="28"/>
      <c r="G7" s="28"/>
    </row>
    <row r="8" spans="1:11" ht="15" customHeight="1" x14ac:dyDescent="0.15">
      <c r="A8" s="19">
        <v>0</v>
      </c>
      <c r="B8" s="8">
        <v>4.3200000000000001E-3</v>
      </c>
      <c r="C8" s="7">
        <v>100000</v>
      </c>
      <c r="D8" s="7">
        <v>432</v>
      </c>
      <c r="E8" s="12">
        <v>99611</v>
      </c>
      <c r="F8" s="12">
        <v>7137399</v>
      </c>
      <c r="G8" s="9">
        <v>71.37</v>
      </c>
      <c r="H8" s="22"/>
      <c r="I8" s="21"/>
      <c r="J8" s="21"/>
      <c r="K8" s="23"/>
    </row>
    <row r="9" spans="1:11" ht="12.75" customHeight="1" x14ac:dyDescent="0.15">
      <c r="A9" s="19">
        <v>1</v>
      </c>
      <c r="B9" s="8">
        <v>2.5999999999999998E-4</v>
      </c>
      <c r="C9" s="7">
        <v>99568</v>
      </c>
      <c r="D9" s="7">
        <v>26</v>
      </c>
      <c r="E9" s="12">
        <v>99555</v>
      </c>
      <c r="F9" s="12">
        <v>7037788</v>
      </c>
      <c r="G9" s="9">
        <v>70.680000000000007</v>
      </c>
      <c r="H9" s="22"/>
      <c r="I9" s="21"/>
      <c r="J9" s="21"/>
      <c r="K9" s="23"/>
    </row>
    <row r="10" spans="1:11" ht="12.75" customHeight="1" x14ac:dyDescent="0.15">
      <c r="A10" s="19">
        <v>2</v>
      </c>
      <c r="B10" s="8">
        <v>2.0000000000000001E-4</v>
      </c>
      <c r="C10" s="7">
        <v>99542</v>
      </c>
      <c r="D10" s="7">
        <v>20</v>
      </c>
      <c r="E10" s="12">
        <v>99532</v>
      </c>
      <c r="F10" s="12">
        <v>6938233</v>
      </c>
      <c r="G10" s="9">
        <v>69.7</v>
      </c>
      <c r="H10" s="22"/>
      <c r="I10" s="21"/>
      <c r="J10" s="21"/>
      <c r="K10" s="23"/>
    </row>
    <row r="11" spans="1:11" ht="12.75" customHeight="1" x14ac:dyDescent="0.15">
      <c r="A11" s="19">
        <v>3</v>
      </c>
      <c r="B11" s="8">
        <v>1.6000000000000001E-4</v>
      </c>
      <c r="C11" s="7">
        <v>99522</v>
      </c>
      <c r="D11" s="7">
        <v>16</v>
      </c>
      <c r="E11" s="12">
        <v>99514</v>
      </c>
      <c r="F11" s="12">
        <v>6838701</v>
      </c>
      <c r="G11" s="9">
        <v>68.72</v>
      </c>
      <c r="H11" s="22"/>
      <c r="I11" s="21"/>
      <c r="J11" s="21"/>
      <c r="K11" s="23"/>
    </row>
    <row r="12" spans="1:11" ht="12.75" customHeight="1" x14ac:dyDescent="0.15">
      <c r="A12" s="19">
        <v>4</v>
      </c>
      <c r="B12" s="8">
        <v>1.2999999999999999E-4</v>
      </c>
      <c r="C12" s="7">
        <v>99506</v>
      </c>
      <c r="D12" s="7">
        <v>13</v>
      </c>
      <c r="E12" s="12">
        <v>99500</v>
      </c>
      <c r="F12" s="12">
        <v>6739187</v>
      </c>
      <c r="G12" s="9">
        <v>67.73</v>
      </c>
      <c r="H12" s="22"/>
      <c r="I12" s="21"/>
      <c r="J12" s="21"/>
      <c r="K12" s="23"/>
    </row>
    <row r="13" spans="1:11" ht="12.75" customHeight="1" x14ac:dyDescent="0.15">
      <c r="A13" s="19">
        <v>5</v>
      </c>
      <c r="B13" s="8">
        <v>1.1E-4</v>
      </c>
      <c r="C13" s="7">
        <v>99493</v>
      </c>
      <c r="D13" s="7">
        <v>11</v>
      </c>
      <c r="E13" s="12">
        <v>99488</v>
      </c>
      <c r="F13" s="12">
        <v>6639688</v>
      </c>
      <c r="G13" s="9">
        <v>66.739999999999995</v>
      </c>
      <c r="H13" s="22"/>
      <c r="I13" s="21"/>
      <c r="J13" s="21"/>
      <c r="K13" s="23"/>
    </row>
    <row r="14" spans="1:11" ht="12.75" customHeight="1" x14ac:dyDescent="0.15">
      <c r="A14" s="19">
        <v>6</v>
      </c>
      <c r="B14" s="8">
        <v>1E-4</v>
      </c>
      <c r="C14" s="7">
        <v>99482</v>
      </c>
      <c r="D14" s="7">
        <v>10</v>
      </c>
      <c r="E14" s="12">
        <v>99477</v>
      </c>
      <c r="F14" s="12">
        <v>6540200</v>
      </c>
      <c r="G14" s="9">
        <v>65.739999999999995</v>
      </c>
      <c r="H14" s="22"/>
      <c r="I14" s="21"/>
      <c r="J14" s="21"/>
      <c r="K14" s="23"/>
    </row>
    <row r="15" spans="1:11" ht="12.75" customHeight="1" x14ac:dyDescent="0.15">
      <c r="A15" s="19">
        <v>7</v>
      </c>
      <c r="B15" s="8">
        <v>9.0000000000000006E-5</v>
      </c>
      <c r="C15" s="7">
        <v>99472</v>
      </c>
      <c r="D15" s="7">
        <v>8</v>
      </c>
      <c r="E15" s="12">
        <v>99468</v>
      </c>
      <c r="F15" s="12">
        <v>6440723</v>
      </c>
      <c r="G15" s="9">
        <v>64.75</v>
      </c>
      <c r="H15" s="22"/>
      <c r="I15" s="21"/>
      <c r="J15" s="21"/>
      <c r="K15" s="23"/>
    </row>
    <row r="16" spans="1:11" ht="12.75" customHeight="1" x14ac:dyDescent="0.15">
      <c r="A16" s="19">
        <v>8</v>
      </c>
      <c r="B16" s="8">
        <v>8.0000000000000007E-5</v>
      </c>
      <c r="C16" s="7">
        <v>99464</v>
      </c>
      <c r="D16" s="7">
        <v>9</v>
      </c>
      <c r="E16" s="12">
        <v>99460</v>
      </c>
      <c r="F16" s="12">
        <v>6341255</v>
      </c>
      <c r="G16" s="9">
        <v>63.75</v>
      </c>
      <c r="H16" s="22"/>
      <c r="I16" s="21"/>
      <c r="J16" s="21"/>
      <c r="K16" s="23"/>
    </row>
    <row r="17" spans="1:11" ht="12.75" customHeight="1" x14ac:dyDescent="0.15">
      <c r="A17" s="19">
        <v>9</v>
      </c>
      <c r="B17" s="8">
        <v>8.0000000000000007E-5</v>
      </c>
      <c r="C17" s="7">
        <v>99455</v>
      </c>
      <c r="D17" s="7">
        <v>8</v>
      </c>
      <c r="E17" s="12">
        <v>99451</v>
      </c>
      <c r="F17" s="12">
        <v>6241796</v>
      </c>
      <c r="G17" s="9">
        <v>62.76</v>
      </c>
      <c r="H17" s="22"/>
      <c r="I17" s="21"/>
      <c r="J17" s="21"/>
      <c r="K17" s="23"/>
    </row>
    <row r="18" spans="1:11" ht="12.75" customHeight="1" x14ac:dyDescent="0.15">
      <c r="A18" s="19">
        <v>10</v>
      </c>
      <c r="B18" s="8">
        <v>8.0000000000000007E-5</v>
      </c>
      <c r="C18" s="7">
        <v>99447</v>
      </c>
      <c r="D18" s="7">
        <v>8</v>
      </c>
      <c r="E18" s="12">
        <v>99443</v>
      </c>
      <c r="F18" s="12">
        <v>6142345</v>
      </c>
      <c r="G18" s="9">
        <v>61.77</v>
      </c>
      <c r="H18" s="22"/>
      <c r="I18" s="21"/>
      <c r="J18" s="21"/>
      <c r="K18" s="23"/>
    </row>
    <row r="19" spans="1:11" ht="12.75" customHeight="1" x14ac:dyDescent="0.15">
      <c r="A19" s="19">
        <v>11</v>
      </c>
      <c r="B19" s="8">
        <v>9.0000000000000006E-5</v>
      </c>
      <c r="C19" s="7">
        <v>99439</v>
      </c>
      <c r="D19" s="7">
        <v>9</v>
      </c>
      <c r="E19" s="12">
        <v>99435</v>
      </c>
      <c r="F19" s="12">
        <v>6042902</v>
      </c>
      <c r="G19" s="9">
        <v>60.77</v>
      </c>
      <c r="H19" s="22"/>
      <c r="I19" s="21"/>
      <c r="J19" s="21"/>
      <c r="K19" s="23"/>
    </row>
    <row r="20" spans="1:11" ht="12.75" customHeight="1" x14ac:dyDescent="0.15">
      <c r="A20" s="19">
        <v>12</v>
      </c>
      <c r="B20" s="8">
        <v>1.1E-4</v>
      </c>
      <c r="C20" s="7">
        <v>99430</v>
      </c>
      <c r="D20" s="7">
        <v>11</v>
      </c>
      <c r="E20" s="12">
        <v>99425</v>
      </c>
      <c r="F20" s="12">
        <v>5943467</v>
      </c>
      <c r="G20" s="9">
        <v>59.78</v>
      </c>
      <c r="H20" s="22"/>
      <c r="I20" s="21"/>
      <c r="J20" s="21"/>
      <c r="K20" s="23"/>
    </row>
    <row r="21" spans="1:11" ht="12.75" customHeight="1" x14ac:dyDescent="0.15">
      <c r="A21" s="19">
        <v>13</v>
      </c>
      <c r="B21" s="8">
        <v>1.3999999999999999E-4</v>
      </c>
      <c r="C21" s="7">
        <v>99419</v>
      </c>
      <c r="D21" s="7">
        <v>14</v>
      </c>
      <c r="E21" s="12">
        <v>99412</v>
      </c>
      <c r="F21" s="12">
        <v>5844043</v>
      </c>
      <c r="G21" s="9">
        <v>58.78</v>
      </c>
      <c r="H21" s="22"/>
      <c r="I21" s="21"/>
      <c r="J21" s="21"/>
      <c r="K21" s="23"/>
    </row>
    <row r="22" spans="1:11" ht="12.75" customHeight="1" x14ac:dyDescent="0.15">
      <c r="A22" s="19">
        <v>14</v>
      </c>
      <c r="B22" s="8">
        <v>1.9000000000000001E-4</v>
      </c>
      <c r="C22" s="7">
        <v>99405</v>
      </c>
      <c r="D22" s="7">
        <v>18</v>
      </c>
      <c r="E22" s="12">
        <v>99396</v>
      </c>
      <c r="F22" s="12">
        <v>5744631</v>
      </c>
      <c r="G22" s="9">
        <v>57.79</v>
      </c>
      <c r="H22" s="22"/>
      <c r="I22" s="21"/>
      <c r="J22" s="21"/>
      <c r="K22" s="23"/>
    </row>
    <row r="23" spans="1:11" ht="12.75" customHeight="1" x14ac:dyDescent="0.15">
      <c r="A23" s="19">
        <v>15</v>
      </c>
      <c r="B23" s="8">
        <v>2.5000000000000001E-4</v>
      </c>
      <c r="C23" s="7">
        <v>99387</v>
      </c>
      <c r="D23" s="7">
        <v>25</v>
      </c>
      <c r="E23" s="12">
        <v>99375</v>
      </c>
      <c r="F23" s="12">
        <v>5645235</v>
      </c>
      <c r="G23" s="9">
        <v>56.8</v>
      </c>
      <c r="H23" s="22"/>
      <c r="I23" s="21"/>
      <c r="J23" s="21"/>
      <c r="K23" s="23"/>
    </row>
    <row r="24" spans="1:11" ht="12.75" customHeight="1" x14ac:dyDescent="0.15">
      <c r="A24" s="19">
        <v>16</v>
      </c>
      <c r="B24" s="8">
        <v>3.4000000000000002E-4</v>
      </c>
      <c r="C24" s="7">
        <v>99362</v>
      </c>
      <c r="D24" s="7">
        <v>35</v>
      </c>
      <c r="E24" s="12">
        <v>99345</v>
      </c>
      <c r="F24" s="12">
        <v>5545860</v>
      </c>
      <c r="G24" s="9">
        <v>55.81</v>
      </c>
      <c r="H24" s="22"/>
      <c r="I24" s="21"/>
      <c r="J24" s="21"/>
      <c r="K24" s="23"/>
    </row>
    <row r="25" spans="1:11" ht="12.75" customHeight="1" x14ac:dyDescent="0.15">
      <c r="A25" s="19">
        <v>17</v>
      </c>
      <c r="B25" s="8">
        <v>4.4999999999999999E-4</v>
      </c>
      <c r="C25" s="7">
        <v>99327</v>
      </c>
      <c r="D25" s="7">
        <v>44</v>
      </c>
      <c r="E25" s="12">
        <v>99305</v>
      </c>
      <c r="F25" s="12">
        <v>5446516</v>
      </c>
      <c r="G25" s="9">
        <v>54.83</v>
      </c>
      <c r="H25" s="22"/>
      <c r="I25" s="21"/>
      <c r="J25" s="21"/>
      <c r="K25" s="23"/>
    </row>
    <row r="26" spans="1:11" ht="12.75" customHeight="1" x14ac:dyDescent="0.15">
      <c r="A26" s="19">
        <v>18</v>
      </c>
      <c r="B26" s="8">
        <v>5.6999999999999998E-4</v>
      </c>
      <c r="C26" s="7">
        <v>99283</v>
      </c>
      <c r="D26" s="7">
        <v>57</v>
      </c>
      <c r="E26" s="12">
        <v>99255</v>
      </c>
      <c r="F26" s="12">
        <v>5347211</v>
      </c>
      <c r="G26" s="9">
        <v>53.86</v>
      </c>
      <c r="H26" s="22"/>
      <c r="I26" s="21"/>
      <c r="J26" s="21"/>
      <c r="K26" s="23"/>
    </row>
    <row r="27" spans="1:11" ht="12.75" customHeight="1" x14ac:dyDescent="0.15">
      <c r="A27" s="19">
        <v>19</v>
      </c>
      <c r="B27" s="8">
        <v>6.7000000000000002E-4</v>
      </c>
      <c r="C27" s="7">
        <v>99226</v>
      </c>
      <c r="D27" s="7">
        <v>66</v>
      </c>
      <c r="E27" s="12">
        <v>99193</v>
      </c>
      <c r="F27" s="12">
        <v>5247956</v>
      </c>
      <c r="G27" s="9">
        <v>52.89</v>
      </c>
      <c r="H27" s="22"/>
      <c r="I27" s="21"/>
      <c r="J27" s="21"/>
      <c r="K27" s="23"/>
    </row>
    <row r="28" spans="1:11" ht="12.75" customHeight="1" x14ac:dyDescent="0.15">
      <c r="A28" s="19">
        <v>20</v>
      </c>
      <c r="B28" s="8">
        <v>7.6000000000000004E-4</v>
      </c>
      <c r="C28" s="7">
        <v>99160</v>
      </c>
      <c r="D28" s="7">
        <v>76</v>
      </c>
      <c r="E28" s="12">
        <v>99122</v>
      </c>
      <c r="F28" s="12">
        <v>5148763</v>
      </c>
      <c r="G28" s="9">
        <v>51.92</v>
      </c>
      <c r="H28" s="22"/>
      <c r="I28" s="21"/>
      <c r="J28" s="21"/>
      <c r="K28" s="23"/>
    </row>
    <row r="29" spans="1:11" ht="12.75" customHeight="1" x14ac:dyDescent="0.15">
      <c r="A29" s="19">
        <v>21</v>
      </c>
      <c r="B29" s="8">
        <v>8.3000000000000001E-4</v>
      </c>
      <c r="C29" s="7">
        <v>99084</v>
      </c>
      <c r="D29" s="7">
        <v>83</v>
      </c>
      <c r="E29" s="12">
        <v>99043</v>
      </c>
      <c r="F29" s="12">
        <v>5049641</v>
      </c>
      <c r="G29" s="9">
        <v>50.96</v>
      </c>
      <c r="H29" s="22"/>
      <c r="I29" s="21"/>
      <c r="J29" s="21"/>
      <c r="K29" s="23"/>
    </row>
    <row r="30" spans="1:11" ht="12.75" customHeight="1" x14ac:dyDescent="0.15">
      <c r="A30" s="19">
        <v>22</v>
      </c>
      <c r="B30" s="8">
        <v>8.8999999999999995E-4</v>
      </c>
      <c r="C30" s="7">
        <v>99001</v>
      </c>
      <c r="D30" s="7">
        <v>88</v>
      </c>
      <c r="E30" s="12">
        <v>98957</v>
      </c>
      <c r="F30" s="12">
        <v>4950599</v>
      </c>
      <c r="G30" s="9">
        <v>50.01</v>
      </c>
      <c r="H30" s="22"/>
      <c r="I30" s="21"/>
      <c r="J30" s="21"/>
      <c r="K30" s="23"/>
    </row>
    <row r="31" spans="1:11" ht="12.75" customHeight="1" x14ac:dyDescent="0.15">
      <c r="A31" s="19">
        <v>23</v>
      </c>
      <c r="B31" s="8">
        <v>9.5E-4</v>
      </c>
      <c r="C31" s="7">
        <v>98913</v>
      </c>
      <c r="D31" s="7">
        <v>94</v>
      </c>
      <c r="E31" s="12">
        <v>98866</v>
      </c>
      <c r="F31" s="12">
        <v>4851642</v>
      </c>
      <c r="G31" s="9">
        <v>49.05</v>
      </c>
      <c r="H31" s="22"/>
      <c r="I31" s="21"/>
      <c r="J31" s="21"/>
      <c r="K31" s="23"/>
    </row>
    <row r="32" spans="1:11" ht="12.75" customHeight="1" x14ac:dyDescent="0.15">
      <c r="A32" s="19">
        <v>24</v>
      </c>
      <c r="B32" s="8">
        <v>1E-3</v>
      </c>
      <c r="C32" s="7">
        <v>98819</v>
      </c>
      <c r="D32" s="7">
        <v>99</v>
      </c>
      <c r="E32" s="12">
        <v>98770</v>
      </c>
      <c r="F32" s="12">
        <v>4752776</v>
      </c>
      <c r="G32" s="9">
        <v>48.1</v>
      </c>
      <c r="H32" s="22"/>
      <c r="I32" s="21"/>
      <c r="J32" s="21"/>
      <c r="K32" s="23"/>
    </row>
    <row r="33" spans="1:11" ht="12.75" customHeight="1" x14ac:dyDescent="0.15">
      <c r="A33" s="19">
        <v>25</v>
      </c>
      <c r="B33" s="8">
        <v>1.07E-3</v>
      </c>
      <c r="C33" s="7">
        <v>98720</v>
      </c>
      <c r="D33" s="7">
        <v>105</v>
      </c>
      <c r="E33" s="12">
        <v>98668</v>
      </c>
      <c r="F33" s="12">
        <v>4654006</v>
      </c>
      <c r="G33" s="9">
        <v>47.14</v>
      </c>
      <c r="H33" s="22"/>
      <c r="I33" s="21"/>
      <c r="J33" s="21"/>
      <c r="K33" s="23"/>
    </row>
    <row r="34" spans="1:11" ht="12.75" customHeight="1" x14ac:dyDescent="0.15">
      <c r="A34" s="19">
        <v>26</v>
      </c>
      <c r="B34" s="8">
        <v>1.14E-3</v>
      </c>
      <c r="C34" s="7">
        <v>98615</v>
      </c>
      <c r="D34" s="7">
        <v>113</v>
      </c>
      <c r="E34" s="12">
        <v>98559</v>
      </c>
      <c r="F34" s="12">
        <v>4555339</v>
      </c>
      <c r="G34" s="9">
        <v>46.19</v>
      </c>
      <c r="H34" s="22"/>
      <c r="I34" s="21"/>
      <c r="J34" s="21"/>
      <c r="K34" s="23"/>
    </row>
    <row r="35" spans="1:11" ht="12.75" customHeight="1" x14ac:dyDescent="0.15">
      <c r="A35" s="19">
        <v>27</v>
      </c>
      <c r="B35" s="8">
        <v>1.2099999999999999E-3</v>
      </c>
      <c r="C35" s="7">
        <v>98502</v>
      </c>
      <c r="D35" s="7">
        <v>119</v>
      </c>
      <c r="E35" s="12">
        <v>98443</v>
      </c>
      <c r="F35" s="12">
        <v>4456780</v>
      </c>
      <c r="G35" s="9">
        <v>45.25</v>
      </c>
      <c r="H35" s="22"/>
      <c r="I35" s="21"/>
      <c r="J35" s="21"/>
      <c r="K35" s="23"/>
    </row>
    <row r="36" spans="1:11" ht="12.75" customHeight="1" x14ac:dyDescent="0.15">
      <c r="A36" s="19">
        <v>28</v>
      </c>
      <c r="B36" s="8">
        <v>1.2899999999999999E-3</v>
      </c>
      <c r="C36" s="7">
        <v>98383</v>
      </c>
      <c r="D36" s="7">
        <v>127</v>
      </c>
      <c r="E36" s="12">
        <v>98320</v>
      </c>
      <c r="F36" s="12">
        <v>4358338</v>
      </c>
      <c r="G36" s="9">
        <v>44.3</v>
      </c>
      <c r="H36" s="22"/>
      <c r="I36" s="21"/>
      <c r="J36" s="21"/>
      <c r="K36" s="23"/>
    </row>
    <row r="37" spans="1:11" ht="12.75" customHeight="1" x14ac:dyDescent="0.15">
      <c r="A37" s="19">
        <v>29</v>
      </c>
      <c r="B37" s="8">
        <v>1.3799999999999999E-3</v>
      </c>
      <c r="C37" s="7">
        <v>98256</v>
      </c>
      <c r="D37" s="7">
        <v>136</v>
      </c>
      <c r="E37" s="12">
        <v>98188</v>
      </c>
      <c r="F37" s="12">
        <v>4260018</v>
      </c>
      <c r="G37" s="9">
        <v>43.36</v>
      </c>
      <c r="H37" s="22"/>
      <c r="I37" s="21"/>
      <c r="J37" s="21"/>
      <c r="K37" s="23"/>
    </row>
    <row r="38" spans="1:11" ht="12.75" customHeight="1" x14ac:dyDescent="0.15">
      <c r="A38" s="19">
        <v>30</v>
      </c>
      <c r="B38" s="8">
        <v>1.4599999999999999E-3</v>
      </c>
      <c r="C38" s="7">
        <v>98120</v>
      </c>
      <c r="D38" s="7">
        <v>143</v>
      </c>
      <c r="E38" s="12">
        <v>98049</v>
      </c>
      <c r="F38" s="12">
        <v>4161830</v>
      </c>
      <c r="G38" s="9">
        <v>42.42</v>
      </c>
      <c r="H38" s="22"/>
      <c r="I38" s="21"/>
      <c r="J38" s="21"/>
      <c r="K38" s="23"/>
    </row>
    <row r="39" spans="1:11" ht="12.75" customHeight="1" x14ac:dyDescent="0.15">
      <c r="A39" s="19">
        <v>31</v>
      </c>
      <c r="B39" s="8">
        <v>1.56E-3</v>
      </c>
      <c r="C39" s="7">
        <v>97977</v>
      </c>
      <c r="D39" s="7">
        <v>153</v>
      </c>
      <c r="E39" s="12">
        <v>97901</v>
      </c>
      <c r="F39" s="12">
        <v>4063782</v>
      </c>
      <c r="G39" s="9">
        <v>41.48</v>
      </c>
      <c r="H39" s="22"/>
      <c r="I39" s="21"/>
      <c r="J39" s="21"/>
      <c r="K39" s="23"/>
    </row>
    <row r="40" spans="1:11" ht="12.75" customHeight="1" x14ac:dyDescent="0.15">
      <c r="A40" s="19">
        <v>32</v>
      </c>
      <c r="B40" s="8">
        <v>1.6800000000000001E-3</v>
      </c>
      <c r="C40" s="7">
        <v>97824</v>
      </c>
      <c r="D40" s="7">
        <v>165</v>
      </c>
      <c r="E40" s="12">
        <v>97742</v>
      </c>
      <c r="F40" s="12">
        <v>3965881</v>
      </c>
      <c r="G40" s="9">
        <v>40.54</v>
      </c>
      <c r="H40" s="22"/>
      <c r="I40" s="21"/>
      <c r="J40" s="21"/>
      <c r="K40" s="23"/>
    </row>
    <row r="41" spans="1:11" ht="12.75" customHeight="1" x14ac:dyDescent="0.15">
      <c r="A41" s="19">
        <v>33</v>
      </c>
      <c r="B41" s="8">
        <v>1.81E-3</v>
      </c>
      <c r="C41" s="7">
        <v>97659</v>
      </c>
      <c r="D41" s="7">
        <v>176</v>
      </c>
      <c r="E41" s="12">
        <v>97571</v>
      </c>
      <c r="F41" s="12">
        <v>3868140</v>
      </c>
      <c r="G41" s="9">
        <v>39.61</v>
      </c>
      <c r="H41" s="22"/>
      <c r="I41" s="21"/>
      <c r="J41" s="21"/>
      <c r="K41" s="23"/>
    </row>
    <row r="42" spans="1:11" ht="12.75" customHeight="1" x14ac:dyDescent="0.15">
      <c r="A42" s="19">
        <v>34</v>
      </c>
      <c r="B42" s="8">
        <v>1.9599999999999999E-3</v>
      </c>
      <c r="C42" s="7">
        <v>97483</v>
      </c>
      <c r="D42" s="7">
        <v>191</v>
      </c>
      <c r="E42" s="12">
        <v>97388</v>
      </c>
      <c r="F42" s="12">
        <v>3770569</v>
      </c>
      <c r="G42" s="9">
        <v>38.68</v>
      </c>
      <c r="H42" s="22"/>
      <c r="I42" s="21"/>
      <c r="J42" s="21"/>
      <c r="K42" s="23"/>
    </row>
    <row r="43" spans="1:11" ht="12.75" customHeight="1" x14ac:dyDescent="0.15">
      <c r="A43" s="19">
        <v>35</v>
      </c>
      <c r="B43" s="8">
        <v>2.1199999999999999E-3</v>
      </c>
      <c r="C43" s="7">
        <v>97292</v>
      </c>
      <c r="D43" s="7">
        <v>206</v>
      </c>
      <c r="E43" s="12">
        <v>97189</v>
      </c>
      <c r="F43" s="12">
        <v>3673181</v>
      </c>
      <c r="G43" s="9">
        <v>37.75</v>
      </c>
      <c r="H43" s="22"/>
      <c r="I43" s="21"/>
      <c r="J43" s="21"/>
      <c r="K43" s="23"/>
    </row>
    <row r="44" spans="1:11" ht="12.75" customHeight="1" x14ac:dyDescent="0.15">
      <c r="A44" s="19">
        <v>36</v>
      </c>
      <c r="B44" s="8">
        <v>2.2799999999999999E-3</v>
      </c>
      <c r="C44" s="7">
        <v>97086</v>
      </c>
      <c r="D44" s="7">
        <v>221</v>
      </c>
      <c r="E44" s="12">
        <v>96976</v>
      </c>
      <c r="F44" s="12">
        <v>3575992</v>
      </c>
      <c r="G44" s="9">
        <v>36.83</v>
      </c>
      <c r="H44" s="22"/>
      <c r="I44" s="21"/>
      <c r="J44" s="21"/>
      <c r="K44" s="23"/>
    </row>
    <row r="45" spans="1:11" ht="12.75" customHeight="1" x14ac:dyDescent="0.15">
      <c r="A45" s="19">
        <v>37</v>
      </c>
      <c r="B45" s="8">
        <v>2.4499999999999999E-3</v>
      </c>
      <c r="C45" s="7">
        <v>96865</v>
      </c>
      <c r="D45" s="7">
        <v>238</v>
      </c>
      <c r="E45" s="12">
        <v>96746</v>
      </c>
      <c r="F45" s="12">
        <v>3479017</v>
      </c>
      <c r="G45" s="9">
        <v>35.92</v>
      </c>
      <c r="H45" s="22"/>
      <c r="I45" s="21"/>
      <c r="J45" s="21"/>
      <c r="K45" s="23"/>
    </row>
    <row r="46" spans="1:11" ht="12.75" customHeight="1" x14ac:dyDescent="0.15">
      <c r="A46" s="19">
        <v>38</v>
      </c>
      <c r="B46" s="8">
        <v>2.63E-3</v>
      </c>
      <c r="C46" s="7">
        <v>96627</v>
      </c>
      <c r="D46" s="7">
        <v>254</v>
      </c>
      <c r="E46" s="12">
        <v>96500</v>
      </c>
      <c r="F46" s="12">
        <v>3382271</v>
      </c>
      <c r="G46" s="9">
        <v>35</v>
      </c>
      <c r="H46" s="22"/>
      <c r="I46" s="21"/>
      <c r="J46" s="21"/>
      <c r="K46" s="23"/>
    </row>
    <row r="47" spans="1:11" ht="12.75" customHeight="1" x14ac:dyDescent="0.15">
      <c r="A47" s="19">
        <v>39</v>
      </c>
      <c r="B47" s="8">
        <v>2.8300000000000001E-3</v>
      </c>
      <c r="C47" s="7">
        <v>96373</v>
      </c>
      <c r="D47" s="7">
        <v>273</v>
      </c>
      <c r="E47" s="12">
        <v>96237</v>
      </c>
      <c r="F47" s="12">
        <v>3285771</v>
      </c>
      <c r="G47" s="9">
        <v>34.090000000000003</v>
      </c>
      <c r="H47" s="22"/>
      <c r="I47" s="21"/>
      <c r="J47" s="21"/>
      <c r="K47" s="23"/>
    </row>
    <row r="48" spans="1:11" ht="12.75" customHeight="1" x14ac:dyDescent="0.15">
      <c r="A48" s="19">
        <v>40</v>
      </c>
      <c r="B48" s="8">
        <v>3.0500000000000002E-3</v>
      </c>
      <c r="C48" s="7">
        <v>96100</v>
      </c>
      <c r="D48" s="7">
        <v>292</v>
      </c>
      <c r="E48" s="12">
        <v>95954</v>
      </c>
      <c r="F48" s="12">
        <v>3189534</v>
      </c>
      <c r="G48" s="9">
        <v>33.19</v>
      </c>
      <c r="H48" s="22"/>
      <c r="I48" s="21"/>
      <c r="J48" s="21"/>
      <c r="K48" s="23"/>
    </row>
    <row r="49" spans="1:11" ht="12.75" customHeight="1" x14ac:dyDescent="0.15">
      <c r="A49" s="19">
        <v>41</v>
      </c>
      <c r="B49" s="8">
        <v>3.31E-3</v>
      </c>
      <c r="C49" s="7">
        <v>95808</v>
      </c>
      <c r="D49" s="7">
        <v>317</v>
      </c>
      <c r="E49" s="12">
        <v>95650</v>
      </c>
      <c r="F49" s="12">
        <v>3093580</v>
      </c>
      <c r="G49" s="9">
        <v>32.29</v>
      </c>
      <c r="H49" s="22"/>
      <c r="I49" s="21"/>
      <c r="J49" s="21"/>
      <c r="K49" s="23"/>
    </row>
    <row r="50" spans="1:11" ht="12.75" customHeight="1" x14ac:dyDescent="0.15">
      <c r="A50" s="19">
        <v>42</v>
      </c>
      <c r="B50" s="8">
        <v>3.6099999999999999E-3</v>
      </c>
      <c r="C50" s="7">
        <v>95491</v>
      </c>
      <c r="D50" s="7">
        <v>345</v>
      </c>
      <c r="E50" s="12">
        <v>95319</v>
      </c>
      <c r="F50" s="12">
        <v>2997931</v>
      </c>
      <c r="G50" s="9">
        <v>31.39</v>
      </c>
      <c r="H50" s="22"/>
      <c r="I50" s="21"/>
      <c r="J50" s="21"/>
      <c r="K50" s="23"/>
    </row>
    <row r="51" spans="1:11" ht="12.75" customHeight="1" x14ac:dyDescent="0.15">
      <c r="A51" s="19">
        <v>43</v>
      </c>
      <c r="B51" s="8">
        <v>3.9500000000000004E-3</v>
      </c>
      <c r="C51" s="7">
        <v>95146</v>
      </c>
      <c r="D51" s="7">
        <v>376</v>
      </c>
      <c r="E51" s="12">
        <v>94958</v>
      </c>
      <c r="F51" s="12">
        <v>2902612</v>
      </c>
      <c r="G51" s="9">
        <v>30.51</v>
      </c>
      <c r="H51" s="22"/>
      <c r="I51" s="21"/>
      <c r="J51" s="21"/>
      <c r="K51" s="23"/>
    </row>
    <row r="52" spans="1:11" ht="12.75" customHeight="1" x14ac:dyDescent="0.15">
      <c r="A52" s="19">
        <v>44</v>
      </c>
      <c r="B52" s="8">
        <v>4.3400000000000001E-3</v>
      </c>
      <c r="C52" s="7">
        <v>94770</v>
      </c>
      <c r="D52" s="7">
        <v>411</v>
      </c>
      <c r="E52" s="12">
        <v>94565</v>
      </c>
      <c r="F52" s="12">
        <v>2807654</v>
      </c>
      <c r="G52" s="9">
        <v>29.63</v>
      </c>
      <c r="H52" s="22"/>
      <c r="I52" s="21"/>
      <c r="J52" s="21"/>
      <c r="K52" s="23"/>
    </row>
    <row r="53" spans="1:11" ht="12.75" customHeight="1" x14ac:dyDescent="0.15">
      <c r="A53" s="19">
        <v>45</v>
      </c>
      <c r="B53" s="8">
        <v>4.7600000000000003E-3</v>
      </c>
      <c r="C53" s="7">
        <v>94359</v>
      </c>
      <c r="D53" s="7">
        <v>449</v>
      </c>
      <c r="E53" s="12">
        <v>94135</v>
      </c>
      <c r="F53" s="12">
        <v>2713090</v>
      </c>
      <c r="G53" s="9">
        <v>28.75</v>
      </c>
      <c r="H53" s="22"/>
      <c r="I53" s="21"/>
      <c r="J53" s="21"/>
      <c r="K53" s="23"/>
    </row>
    <row r="54" spans="1:11" ht="12.75" customHeight="1" x14ac:dyDescent="0.15">
      <c r="A54" s="19">
        <v>46</v>
      </c>
      <c r="B54" s="8">
        <v>5.2100000000000002E-3</v>
      </c>
      <c r="C54" s="7">
        <v>93910</v>
      </c>
      <c r="D54" s="7">
        <v>489</v>
      </c>
      <c r="E54" s="12">
        <v>93666</v>
      </c>
      <c r="F54" s="12">
        <v>2618955</v>
      </c>
      <c r="G54" s="9">
        <v>27.89</v>
      </c>
      <c r="H54" s="22"/>
      <c r="I54" s="21"/>
      <c r="J54" s="21"/>
      <c r="K54" s="23"/>
    </row>
    <row r="55" spans="1:11" ht="12.75" customHeight="1" x14ac:dyDescent="0.15">
      <c r="A55" s="19">
        <v>47</v>
      </c>
      <c r="B55" s="8">
        <v>5.6899999999999997E-3</v>
      </c>
      <c r="C55" s="7">
        <v>93421</v>
      </c>
      <c r="D55" s="7">
        <v>532</v>
      </c>
      <c r="E55" s="12">
        <v>93155</v>
      </c>
      <c r="F55" s="12">
        <v>2525290</v>
      </c>
      <c r="G55" s="9">
        <v>27.03</v>
      </c>
      <c r="H55" s="22"/>
      <c r="I55" s="21"/>
      <c r="J55" s="21"/>
      <c r="K55" s="23"/>
    </row>
    <row r="56" spans="1:11" ht="12.75" customHeight="1" x14ac:dyDescent="0.15">
      <c r="A56" s="19">
        <v>48</v>
      </c>
      <c r="B56" s="8">
        <v>6.2300000000000003E-3</v>
      </c>
      <c r="C56" s="7">
        <v>92889</v>
      </c>
      <c r="D56" s="7">
        <v>579</v>
      </c>
      <c r="E56" s="12">
        <v>92600</v>
      </c>
      <c r="F56" s="12">
        <v>2432135</v>
      </c>
      <c r="G56" s="9">
        <v>26.18</v>
      </c>
      <c r="H56" s="22"/>
      <c r="I56" s="21"/>
      <c r="J56" s="21"/>
      <c r="K56" s="23"/>
    </row>
    <row r="57" spans="1:11" ht="12.75" customHeight="1" x14ac:dyDescent="0.15">
      <c r="A57" s="19">
        <v>49</v>
      </c>
      <c r="B57" s="8">
        <v>6.8199999999999997E-3</v>
      </c>
      <c r="C57" s="7">
        <v>92310</v>
      </c>
      <c r="D57" s="7">
        <v>629</v>
      </c>
      <c r="E57" s="12">
        <v>91996</v>
      </c>
      <c r="F57" s="12">
        <v>2339535</v>
      </c>
      <c r="G57" s="9">
        <v>25.34</v>
      </c>
      <c r="H57" s="22"/>
      <c r="I57" s="21"/>
      <c r="J57" s="21"/>
      <c r="K57" s="23"/>
    </row>
    <row r="58" spans="1:11" ht="12.75" customHeight="1" x14ac:dyDescent="0.15">
      <c r="A58" s="19">
        <v>50</v>
      </c>
      <c r="B58" s="8">
        <v>7.4700000000000001E-3</v>
      </c>
      <c r="C58" s="7">
        <v>91681</v>
      </c>
      <c r="D58" s="7">
        <v>685</v>
      </c>
      <c r="E58" s="12">
        <v>91339</v>
      </c>
      <c r="F58" s="12">
        <v>2247540</v>
      </c>
      <c r="G58" s="9">
        <v>24.51</v>
      </c>
      <c r="H58" s="22"/>
      <c r="I58" s="21"/>
      <c r="J58" s="21"/>
      <c r="K58" s="23"/>
    </row>
    <row r="59" spans="1:11" ht="15" customHeight="1" x14ac:dyDescent="0.15">
      <c r="A59" s="19">
        <v>51</v>
      </c>
      <c r="B59" s="8">
        <v>8.2000000000000007E-3</v>
      </c>
      <c r="C59" s="7">
        <v>90996</v>
      </c>
      <c r="D59" s="7">
        <v>746</v>
      </c>
      <c r="E59" s="12">
        <v>90623</v>
      </c>
      <c r="F59" s="12">
        <v>2156201</v>
      </c>
      <c r="G59" s="9">
        <v>23.7</v>
      </c>
      <c r="H59" s="22"/>
      <c r="I59" s="21"/>
      <c r="J59" s="21"/>
      <c r="K59" s="23"/>
    </row>
    <row r="60" spans="1:11" ht="12.75" customHeight="1" x14ac:dyDescent="0.15">
      <c r="A60" s="19">
        <v>52</v>
      </c>
      <c r="B60" s="8">
        <v>8.9999999999999993E-3</v>
      </c>
      <c r="C60" s="7">
        <v>90250</v>
      </c>
      <c r="D60" s="7">
        <v>812</v>
      </c>
      <c r="E60" s="12">
        <v>89844</v>
      </c>
      <c r="F60" s="12">
        <v>2065578</v>
      </c>
      <c r="G60" s="9">
        <v>22.89</v>
      </c>
      <c r="H60" s="22"/>
      <c r="I60" s="21"/>
      <c r="J60" s="21"/>
      <c r="K60" s="23"/>
    </row>
    <row r="61" spans="1:11" ht="12.75" customHeight="1" x14ac:dyDescent="0.15">
      <c r="A61" s="19">
        <v>53</v>
      </c>
      <c r="B61" s="8">
        <v>9.8700000000000003E-3</v>
      </c>
      <c r="C61" s="7">
        <v>89438</v>
      </c>
      <c r="D61" s="7">
        <v>883</v>
      </c>
      <c r="E61" s="12">
        <v>88997</v>
      </c>
      <c r="F61" s="12">
        <v>1975734</v>
      </c>
      <c r="G61" s="9">
        <v>22.09</v>
      </c>
      <c r="H61" s="22"/>
      <c r="I61" s="21"/>
      <c r="J61" s="21"/>
      <c r="K61" s="23"/>
    </row>
    <row r="62" spans="1:11" ht="12.75" customHeight="1" x14ac:dyDescent="0.15">
      <c r="A62" s="19">
        <v>54</v>
      </c>
      <c r="B62" s="8">
        <v>1.0829999999999999E-2</v>
      </c>
      <c r="C62" s="7">
        <v>88555</v>
      </c>
      <c r="D62" s="7">
        <v>960</v>
      </c>
      <c r="E62" s="12">
        <v>88075</v>
      </c>
      <c r="F62" s="12">
        <v>1886738</v>
      </c>
      <c r="G62" s="9">
        <v>21.31</v>
      </c>
      <c r="H62" s="22"/>
      <c r="I62" s="21"/>
      <c r="J62" s="21"/>
      <c r="K62" s="23"/>
    </row>
    <row r="63" spans="1:11" ht="12.75" customHeight="1" x14ac:dyDescent="0.15">
      <c r="A63" s="19">
        <v>55</v>
      </c>
      <c r="B63" s="8">
        <v>1.189E-2</v>
      </c>
      <c r="C63" s="7">
        <v>87595</v>
      </c>
      <c r="D63" s="7">
        <v>1041</v>
      </c>
      <c r="E63" s="12">
        <v>87075</v>
      </c>
      <c r="F63" s="12">
        <v>1798663</v>
      </c>
      <c r="G63" s="9">
        <v>20.53</v>
      </c>
      <c r="H63" s="22"/>
      <c r="I63" s="21"/>
      <c r="J63" s="21"/>
      <c r="K63" s="23"/>
    </row>
    <row r="64" spans="1:11" ht="12.75" customHeight="1" x14ac:dyDescent="0.15">
      <c r="A64" s="19">
        <v>56</v>
      </c>
      <c r="B64" s="8">
        <v>1.3050000000000001E-2</v>
      </c>
      <c r="C64" s="7">
        <v>86554</v>
      </c>
      <c r="D64" s="7">
        <v>1129</v>
      </c>
      <c r="E64" s="12">
        <v>85990</v>
      </c>
      <c r="F64" s="12">
        <v>1711588</v>
      </c>
      <c r="G64" s="9">
        <v>19.77</v>
      </c>
      <c r="H64" s="22"/>
      <c r="I64" s="21"/>
      <c r="J64" s="21"/>
      <c r="K64" s="23"/>
    </row>
    <row r="65" spans="1:11" ht="12.75" customHeight="1" x14ac:dyDescent="0.15">
      <c r="A65" s="19">
        <v>57</v>
      </c>
      <c r="B65" s="8">
        <v>1.4319999999999999E-2</v>
      </c>
      <c r="C65" s="7">
        <v>85425</v>
      </c>
      <c r="D65" s="7">
        <v>1223</v>
      </c>
      <c r="E65" s="12">
        <v>84814</v>
      </c>
      <c r="F65" s="12">
        <v>1625599</v>
      </c>
      <c r="G65" s="9">
        <v>19.03</v>
      </c>
      <c r="H65" s="22"/>
      <c r="I65" s="21"/>
      <c r="J65" s="21"/>
      <c r="K65" s="23"/>
    </row>
    <row r="66" spans="1:11" ht="12.75" customHeight="1" x14ac:dyDescent="0.15">
      <c r="A66" s="19">
        <v>58</v>
      </c>
      <c r="B66" s="8">
        <v>1.5709999999999998E-2</v>
      </c>
      <c r="C66" s="7">
        <v>84202</v>
      </c>
      <c r="D66" s="7">
        <v>1323</v>
      </c>
      <c r="E66" s="12">
        <v>83541</v>
      </c>
      <c r="F66" s="12">
        <v>1540785</v>
      </c>
      <c r="G66" s="9">
        <v>18.3</v>
      </c>
      <c r="H66" s="22"/>
      <c r="I66" s="21"/>
      <c r="J66" s="21"/>
      <c r="K66" s="23"/>
    </row>
    <row r="67" spans="1:11" ht="12.75" customHeight="1" x14ac:dyDescent="0.15">
      <c r="A67" s="19">
        <v>59</v>
      </c>
      <c r="B67" s="8">
        <v>1.7239999999999998E-2</v>
      </c>
      <c r="C67" s="7">
        <v>82879</v>
      </c>
      <c r="D67" s="7">
        <v>1429</v>
      </c>
      <c r="E67" s="12">
        <v>82165</v>
      </c>
      <c r="F67" s="12">
        <v>1457245</v>
      </c>
      <c r="G67" s="9">
        <v>17.579999999999998</v>
      </c>
      <c r="H67" s="22"/>
      <c r="I67" s="21"/>
      <c r="J67" s="21"/>
      <c r="K67" s="23"/>
    </row>
    <row r="68" spans="1:11" ht="12.75" customHeight="1" x14ac:dyDescent="0.15">
      <c r="A68" s="19">
        <v>60</v>
      </c>
      <c r="B68" s="8">
        <v>1.8919999999999999E-2</v>
      </c>
      <c r="C68" s="7">
        <v>81450</v>
      </c>
      <c r="D68" s="7">
        <v>1541</v>
      </c>
      <c r="E68" s="12">
        <v>80680</v>
      </c>
      <c r="F68" s="12">
        <v>1375080</v>
      </c>
      <c r="G68" s="9">
        <v>16.88</v>
      </c>
      <c r="H68" s="22"/>
      <c r="I68" s="21"/>
      <c r="J68" s="21"/>
      <c r="K68" s="23"/>
    </row>
    <row r="69" spans="1:11" ht="12.75" customHeight="1" x14ac:dyDescent="0.15">
      <c r="A69" s="19">
        <v>61</v>
      </c>
      <c r="B69" s="8">
        <v>2.0750000000000001E-2</v>
      </c>
      <c r="C69" s="7">
        <v>79909</v>
      </c>
      <c r="D69" s="7">
        <v>1658</v>
      </c>
      <c r="E69" s="12">
        <v>79080</v>
      </c>
      <c r="F69" s="12">
        <v>1294401</v>
      </c>
      <c r="G69" s="9">
        <v>16.2</v>
      </c>
      <c r="H69" s="22"/>
      <c r="I69" s="21"/>
      <c r="J69" s="21"/>
      <c r="K69" s="23"/>
    </row>
    <row r="70" spans="1:11" ht="12.75" customHeight="1" x14ac:dyDescent="0.15">
      <c r="A70" s="19">
        <v>62</v>
      </c>
      <c r="B70" s="8">
        <v>2.2769999999999999E-2</v>
      </c>
      <c r="C70" s="7">
        <v>78251</v>
      </c>
      <c r="D70" s="7">
        <v>1782</v>
      </c>
      <c r="E70" s="12">
        <v>77360</v>
      </c>
      <c r="F70" s="12">
        <v>1215321</v>
      </c>
      <c r="G70" s="9">
        <v>15.53</v>
      </c>
      <c r="H70" s="22"/>
      <c r="I70" s="21"/>
      <c r="J70" s="21"/>
      <c r="K70" s="23"/>
    </row>
    <row r="71" spans="1:11" ht="12.75" customHeight="1" x14ac:dyDescent="0.15">
      <c r="A71" s="19">
        <v>63</v>
      </c>
      <c r="B71" s="8">
        <v>2.4989999999999998E-2</v>
      </c>
      <c r="C71" s="7">
        <v>76469</v>
      </c>
      <c r="D71" s="7">
        <v>1911</v>
      </c>
      <c r="E71" s="12">
        <v>75514</v>
      </c>
      <c r="F71" s="12">
        <v>1137961</v>
      </c>
      <c r="G71" s="9">
        <v>14.88</v>
      </c>
      <c r="H71" s="22"/>
      <c r="I71" s="21"/>
      <c r="J71" s="21"/>
      <c r="K71" s="23"/>
    </row>
    <row r="72" spans="1:11" ht="12.75" customHeight="1" x14ac:dyDescent="0.15">
      <c r="A72" s="19">
        <v>64</v>
      </c>
      <c r="B72" s="8">
        <v>2.741E-2</v>
      </c>
      <c r="C72" s="7">
        <v>74558</v>
      </c>
      <c r="D72" s="7">
        <v>2044</v>
      </c>
      <c r="E72" s="12">
        <v>73536</v>
      </c>
      <c r="F72" s="12">
        <v>1062447</v>
      </c>
      <c r="G72" s="9">
        <v>14.25</v>
      </c>
      <c r="H72" s="22"/>
      <c r="I72" s="21"/>
      <c r="J72" s="21"/>
      <c r="K72" s="23"/>
    </row>
    <row r="73" spans="1:11" ht="12.75" customHeight="1" x14ac:dyDescent="0.15">
      <c r="A73" s="19">
        <v>65</v>
      </c>
      <c r="B73" s="8">
        <v>2.998E-2</v>
      </c>
      <c r="C73" s="7">
        <v>72514</v>
      </c>
      <c r="D73" s="7">
        <v>2174</v>
      </c>
      <c r="E73" s="12">
        <v>71427</v>
      </c>
      <c r="F73" s="12">
        <v>988911</v>
      </c>
      <c r="G73" s="9">
        <v>13.64</v>
      </c>
      <c r="H73" s="22"/>
      <c r="I73" s="21"/>
      <c r="J73" s="21"/>
      <c r="K73" s="23"/>
    </row>
    <row r="74" spans="1:11" ht="12.75" customHeight="1" x14ac:dyDescent="0.15">
      <c r="A74" s="19">
        <v>66</v>
      </c>
      <c r="B74" s="8">
        <v>3.2649999999999998E-2</v>
      </c>
      <c r="C74" s="7">
        <v>70340</v>
      </c>
      <c r="D74" s="7">
        <v>2297</v>
      </c>
      <c r="E74" s="12">
        <v>69192</v>
      </c>
      <c r="F74" s="12">
        <v>917484</v>
      </c>
      <c r="G74" s="9">
        <v>13.04</v>
      </c>
      <c r="H74" s="22"/>
      <c r="I74" s="21"/>
      <c r="J74" s="21"/>
      <c r="K74" s="23"/>
    </row>
    <row r="75" spans="1:11" ht="12.75" customHeight="1" x14ac:dyDescent="0.15">
      <c r="A75" s="19">
        <v>67</v>
      </c>
      <c r="B75" s="8">
        <v>3.5400000000000001E-2</v>
      </c>
      <c r="C75" s="7">
        <v>68043</v>
      </c>
      <c r="D75" s="7">
        <v>2409</v>
      </c>
      <c r="E75" s="12">
        <v>66839</v>
      </c>
      <c r="F75" s="12">
        <v>848293</v>
      </c>
      <c r="G75" s="9">
        <v>12.47</v>
      </c>
      <c r="H75" s="22"/>
      <c r="I75" s="21"/>
      <c r="J75" s="21"/>
      <c r="K75" s="23"/>
    </row>
    <row r="76" spans="1:11" ht="12.75" customHeight="1" x14ac:dyDescent="0.15">
      <c r="A76" s="19">
        <v>68</v>
      </c>
      <c r="B76" s="8">
        <v>3.8190000000000002E-2</v>
      </c>
      <c r="C76" s="7">
        <v>65634</v>
      </c>
      <c r="D76" s="7">
        <v>2506</v>
      </c>
      <c r="E76" s="12">
        <v>64381</v>
      </c>
      <c r="F76" s="12">
        <v>781454</v>
      </c>
      <c r="G76" s="9">
        <v>11.91</v>
      </c>
      <c r="H76" s="22"/>
      <c r="I76" s="21"/>
      <c r="J76" s="21"/>
      <c r="K76" s="23"/>
    </row>
    <row r="77" spans="1:11" ht="12.75" customHeight="1" x14ac:dyDescent="0.15">
      <c r="A77" s="19">
        <v>69</v>
      </c>
      <c r="B77" s="8">
        <v>4.1059999999999999E-2</v>
      </c>
      <c r="C77" s="7">
        <v>63128</v>
      </c>
      <c r="D77" s="7">
        <v>2593</v>
      </c>
      <c r="E77" s="12">
        <v>61832</v>
      </c>
      <c r="F77" s="12">
        <v>717073</v>
      </c>
      <c r="G77" s="9">
        <v>11.36</v>
      </c>
      <c r="H77" s="22"/>
      <c r="I77" s="21"/>
      <c r="J77" s="21"/>
      <c r="K77" s="23"/>
    </row>
    <row r="78" spans="1:11" ht="12.75" customHeight="1" x14ac:dyDescent="0.15">
      <c r="A78" s="19">
        <v>70</v>
      </c>
      <c r="B78" s="8">
        <v>4.4110000000000003E-2</v>
      </c>
      <c r="C78" s="7">
        <v>60535</v>
      </c>
      <c r="D78" s="7">
        <v>2670</v>
      </c>
      <c r="E78" s="12">
        <v>59200</v>
      </c>
      <c r="F78" s="12">
        <v>655242</v>
      </c>
      <c r="G78" s="9">
        <v>10.82</v>
      </c>
      <c r="H78" s="22"/>
      <c r="I78" s="21"/>
      <c r="J78" s="21"/>
      <c r="K78" s="23"/>
    </row>
    <row r="79" spans="1:11" ht="12.75" customHeight="1" x14ac:dyDescent="0.15">
      <c r="A79" s="19">
        <v>71</v>
      </c>
      <c r="B79" s="8">
        <v>4.743E-2</v>
      </c>
      <c r="C79" s="7">
        <v>57865</v>
      </c>
      <c r="D79" s="7">
        <v>2744</v>
      </c>
      <c r="E79" s="12">
        <v>56493</v>
      </c>
      <c r="F79" s="12">
        <v>596042</v>
      </c>
      <c r="G79" s="9">
        <v>10.3</v>
      </c>
      <c r="H79" s="22"/>
      <c r="I79" s="21"/>
      <c r="J79" s="21"/>
      <c r="K79" s="23"/>
    </row>
    <row r="80" spans="1:11" ht="12.75" customHeight="1" x14ac:dyDescent="0.15">
      <c r="A80" s="19">
        <v>72</v>
      </c>
      <c r="B80" s="8">
        <v>5.1069999999999997E-2</v>
      </c>
      <c r="C80" s="7">
        <v>55121</v>
      </c>
      <c r="D80" s="7">
        <v>2815</v>
      </c>
      <c r="E80" s="12">
        <v>53714</v>
      </c>
      <c r="F80" s="12">
        <v>539549</v>
      </c>
      <c r="G80" s="9">
        <v>9.7899999999999991</v>
      </c>
      <c r="H80" s="22"/>
      <c r="I80" s="21"/>
      <c r="J80" s="21"/>
      <c r="K80" s="23"/>
    </row>
    <row r="81" spans="1:11" ht="12.75" customHeight="1" x14ac:dyDescent="0.15">
      <c r="A81" s="19">
        <v>73</v>
      </c>
      <c r="B81" s="8">
        <v>5.5129999999999998E-2</v>
      </c>
      <c r="C81" s="7">
        <v>52306</v>
      </c>
      <c r="D81" s="7">
        <v>2884</v>
      </c>
      <c r="E81" s="12">
        <v>50864</v>
      </c>
      <c r="F81" s="12">
        <v>485835</v>
      </c>
      <c r="G81" s="9">
        <v>9.2899999999999991</v>
      </c>
      <c r="H81" s="22"/>
      <c r="I81" s="21"/>
      <c r="J81" s="21"/>
      <c r="K81" s="23"/>
    </row>
    <row r="82" spans="1:11" ht="12.75" customHeight="1" x14ac:dyDescent="0.15">
      <c r="A82" s="19">
        <v>74</v>
      </c>
      <c r="B82" s="8">
        <v>5.96E-2</v>
      </c>
      <c r="C82" s="7">
        <v>49422</v>
      </c>
      <c r="D82" s="7">
        <v>2945</v>
      </c>
      <c r="E82" s="12">
        <v>47950</v>
      </c>
      <c r="F82" s="12">
        <v>434971</v>
      </c>
      <c r="G82" s="9">
        <v>8.8000000000000007</v>
      </c>
      <c r="H82" s="22"/>
      <c r="I82" s="21"/>
      <c r="J82" s="21"/>
      <c r="K82" s="23"/>
    </row>
    <row r="83" spans="1:11" ht="12.75" customHeight="1" x14ac:dyDescent="0.15">
      <c r="A83" s="19">
        <v>75</v>
      </c>
      <c r="B83" s="8">
        <v>6.4560000000000006E-2</v>
      </c>
      <c r="C83" s="7">
        <v>46477</v>
      </c>
      <c r="D83" s="7">
        <v>3001</v>
      </c>
      <c r="E83" s="12">
        <v>44977</v>
      </c>
      <c r="F83" s="12">
        <v>387022</v>
      </c>
      <c r="G83" s="9">
        <v>8.33</v>
      </c>
      <c r="H83" s="22"/>
      <c r="I83" s="21"/>
      <c r="J83" s="21"/>
      <c r="K83" s="23"/>
    </row>
    <row r="84" spans="1:11" ht="12.75" customHeight="1" x14ac:dyDescent="0.15">
      <c r="A84" s="19">
        <v>76</v>
      </c>
      <c r="B84" s="8">
        <v>6.9970000000000004E-2</v>
      </c>
      <c r="C84" s="7">
        <v>43476</v>
      </c>
      <c r="D84" s="7">
        <v>3042</v>
      </c>
      <c r="E84" s="12">
        <v>41955</v>
      </c>
      <c r="F84" s="12">
        <v>342045</v>
      </c>
      <c r="G84" s="9">
        <v>7.87</v>
      </c>
      <c r="H84" s="22"/>
      <c r="I84" s="21"/>
      <c r="J84" s="21"/>
      <c r="K84" s="23"/>
    </row>
    <row r="85" spans="1:11" ht="12.75" customHeight="1" x14ac:dyDescent="0.15">
      <c r="A85" s="19">
        <v>77</v>
      </c>
      <c r="B85" s="8">
        <v>7.5889999999999999E-2</v>
      </c>
      <c r="C85" s="7">
        <v>40434</v>
      </c>
      <c r="D85" s="7">
        <v>3068</v>
      </c>
      <c r="E85" s="12">
        <v>38900</v>
      </c>
      <c r="F85" s="12">
        <v>300090</v>
      </c>
      <c r="G85" s="9">
        <v>7.42</v>
      </c>
      <c r="H85" s="22"/>
      <c r="I85" s="21"/>
      <c r="J85" s="21"/>
      <c r="K85" s="23"/>
    </row>
    <row r="86" spans="1:11" ht="12.75" customHeight="1" x14ac:dyDescent="0.15">
      <c r="A86" s="19">
        <v>78</v>
      </c>
      <c r="B86" s="8">
        <v>8.2379999999999995E-2</v>
      </c>
      <c r="C86" s="7">
        <v>37366</v>
      </c>
      <c r="D86" s="7">
        <v>3079</v>
      </c>
      <c r="E86" s="12">
        <v>35827</v>
      </c>
      <c r="F86" s="12">
        <v>261190</v>
      </c>
      <c r="G86" s="9">
        <v>6.99</v>
      </c>
      <c r="H86" s="22"/>
      <c r="I86" s="21"/>
      <c r="J86" s="21"/>
      <c r="K86" s="23"/>
    </row>
    <row r="87" spans="1:11" ht="12.75" customHeight="1" x14ac:dyDescent="0.15">
      <c r="A87" s="19">
        <v>79</v>
      </c>
      <c r="B87" s="8">
        <v>8.9630000000000001E-2</v>
      </c>
      <c r="C87" s="7">
        <v>34287</v>
      </c>
      <c r="D87" s="7">
        <v>3073</v>
      </c>
      <c r="E87" s="12">
        <v>32751</v>
      </c>
      <c r="F87" s="12">
        <v>225364</v>
      </c>
      <c r="G87" s="9">
        <v>6.57</v>
      </c>
      <c r="H87" s="22"/>
      <c r="I87" s="21"/>
      <c r="J87" s="21"/>
      <c r="K87" s="23"/>
    </row>
    <row r="88" spans="1:11" ht="12.75" customHeight="1" x14ac:dyDescent="0.15">
      <c r="A88" s="19">
        <v>80</v>
      </c>
      <c r="B88" s="8">
        <v>9.7659999999999997E-2</v>
      </c>
      <c r="C88" s="7">
        <v>31214</v>
      </c>
      <c r="D88" s="7">
        <v>3048</v>
      </c>
      <c r="E88" s="12">
        <v>29690</v>
      </c>
      <c r="F88" s="12">
        <v>192613</v>
      </c>
      <c r="G88" s="9">
        <v>6.17</v>
      </c>
      <c r="H88" s="22"/>
      <c r="I88" s="21"/>
      <c r="J88" s="21"/>
      <c r="K88" s="23"/>
    </row>
    <row r="89" spans="1:11" ht="12.75" customHeight="1" x14ac:dyDescent="0.15">
      <c r="A89" s="19">
        <v>81</v>
      </c>
      <c r="B89" s="8">
        <v>0.10672</v>
      </c>
      <c r="C89" s="7">
        <v>28166</v>
      </c>
      <c r="D89" s="7">
        <v>3006</v>
      </c>
      <c r="E89" s="12">
        <v>26663</v>
      </c>
      <c r="F89" s="12">
        <v>162923</v>
      </c>
      <c r="G89" s="9">
        <v>5.78</v>
      </c>
      <c r="H89" s="22"/>
      <c r="I89" s="21"/>
      <c r="J89" s="21"/>
      <c r="K89" s="23"/>
    </row>
    <row r="90" spans="1:11" ht="12.75" customHeight="1" x14ac:dyDescent="0.15">
      <c r="A90" s="19">
        <v>82</v>
      </c>
      <c r="B90" s="8">
        <v>0.11698</v>
      </c>
      <c r="C90" s="7">
        <v>25160</v>
      </c>
      <c r="D90" s="7">
        <v>2943</v>
      </c>
      <c r="E90" s="12">
        <v>23689</v>
      </c>
      <c r="F90" s="12">
        <v>136260</v>
      </c>
      <c r="G90" s="9">
        <v>5.42</v>
      </c>
      <c r="H90" s="22"/>
      <c r="I90" s="21"/>
      <c r="J90" s="21"/>
      <c r="K90" s="23"/>
    </row>
    <row r="91" spans="1:11" ht="12.75" customHeight="1" x14ac:dyDescent="0.15">
      <c r="A91" s="19">
        <v>83</v>
      </c>
      <c r="B91" s="8">
        <v>0.1285</v>
      </c>
      <c r="C91" s="7">
        <v>22217</v>
      </c>
      <c r="D91" s="7">
        <v>2855</v>
      </c>
      <c r="E91" s="12">
        <v>20790</v>
      </c>
      <c r="F91" s="12">
        <v>112572</v>
      </c>
      <c r="G91" s="9">
        <v>5.07</v>
      </c>
      <c r="H91" s="22"/>
      <c r="I91" s="21"/>
      <c r="J91" s="21"/>
      <c r="K91" s="23"/>
    </row>
    <row r="92" spans="1:11" ht="12.75" customHeight="1" x14ac:dyDescent="0.15">
      <c r="A92" s="19">
        <v>84</v>
      </c>
      <c r="B92" s="8">
        <v>0.14113000000000001</v>
      </c>
      <c r="C92" s="7">
        <v>19362</v>
      </c>
      <c r="D92" s="7">
        <v>2733</v>
      </c>
      <c r="E92" s="12">
        <v>17996</v>
      </c>
      <c r="F92" s="12">
        <v>91782</v>
      </c>
      <c r="G92" s="9">
        <v>4.74</v>
      </c>
      <c r="H92" s="22"/>
      <c r="I92" s="21"/>
      <c r="J92" s="21"/>
      <c r="K92" s="23"/>
    </row>
    <row r="93" spans="1:11" ht="12.75" customHeight="1" x14ac:dyDescent="0.15">
      <c r="A93" s="19">
        <v>85</v>
      </c>
      <c r="B93" s="8">
        <v>0.15476000000000001</v>
      </c>
      <c r="C93" s="7">
        <v>16629</v>
      </c>
      <c r="D93" s="7">
        <v>2574</v>
      </c>
      <c r="E93" s="12">
        <v>15342</v>
      </c>
      <c r="F93" s="12">
        <v>73787</v>
      </c>
      <c r="G93" s="9">
        <v>4.4400000000000004</v>
      </c>
      <c r="H93" s="22"/>
      <c r="I93" s="21"/>
      <c r="J93" s="21"/>
      <c r="K93" s="23"/>
    </row>
    <row r="94" spans="1:11" ht="12.75" customHeight="1" x14ac:dyDescent="0.15">
      <c r="A94" s="19">
        <v>86</v>
      </c>
      <c r="B94" s="8">
        <v>0.16911999999999999</v>
      </c>
      <c r="C94" s="7">
        <v>14055</v>
      </c>
      <c r="D94" s="7">
        <v>2377</v>
      </c>
      <c r="E94" s="12">
        <v>12867</v>
      </c>
      <c r="F94" s="12">
        <v>58445</v>
      </c>
      <c r="G94" s="9">
        <v>4.16</v>
      </c>
      <c r="H94" s="22"/>
      <c r="I94" s="21"/>
      <c r="J94" s="21"/>
      <c r="K94" s="23"/>
    </row>
    <row r="95" spans="1:11" ht="12.75" customHeight="1" x14ac:dyDescent="0.15">
      <c r="A95" s="19">
        <v>87</v>
      </c>
      <c r="B95" s="8">
        <v>0.18386</v>
      </c>
      <c r="C95" s="7">
        <v>11678</v>
      </c>
      <c r="D95" s="7">
        <v>2147</v>
      </c>
      <c r="E95" s="12">
        <v>10605</v>
      </c>
      <c r="F95" s="12">
        <v>45578</v>
      </c>
      <c r="G95" s="9">
        <v>3.9</v>
      </c>
      <c r="H95" s="22"/>
      <c r="I95" s="21"/>
      <c r="J95" s="21"/>
      <c r="K95" s="23"/>
    </row>
    <row r="96" spans="1:11" ht="12.75" customHeight="1" x14ac:dyDescent="0.15">
      <c r="A96" s="19">
        <v>88</v>
      </c>
      <c r="B96" s="8">
        <v>0.19877</v>
      </c>
      <c r="C96" s="7">
        <v>9531</v>
      </c>
      <c r="D96" s="7">
        <v>1895</v>
      </c>
      <c r="E96" s="12">
        <v>8584</v>
      </c>
      <c r="F96" s="12">
        <v>34974</v>
      </c>
      <c r="G96" s="9">
        <v>3.67</v>
      </c>
      <c r="H96" s="22"/>
      <c r="I96" s="21"/>
      <c r="J96" s="21"/>
      <c r="K96" s="23"/>
    </row>
    <row r="97" spans="1:11" ht="12.75" customHeight="1" x14ac:dyDescent="0.15">
      <c r="A97" s="19">
        <v>89</v>
      </c>
      <c r="B97" s="8">
        <v>0.21382000000000001</v>
      </c>
      <c r="C97" s="7">
        <v>7636</v>
      </c>
      <c r="D97" s="7">
        <v>1632</v>
      </c>
      <c r="E97" s="12">
        <v>6820</v>
      </c>
      <c r="F97" s="12">
        <v>26390</v>
      </c>
      <c r="G97" s="9">
        <v>3.46</v>
      </c>
      <c r="H97" s="22"/>
      <c r="I97" s="21"/>
      <c r="J97" s="21"/>
      <c r="K97" s="23"/>
    </row>
    <row r="98" spans="1:11" ht="12.75" customHeight="1" x14ac:dyDescent="0.15">
      <c r="A98" s="19">
        <v>90</v>
      </c>
      <c r="B98" s="8">
        <v>0.22899</v>
      </c>
      <c r="C98" s="7">
        <v>6004</v>
      </c>
      <c r="D98" s="7">
        <v>1375</v>
      </c>
      <c r="E98" s="12">
        <v>5317</v>
      </c>
      <c r="F98" s="12">
        <v>19570</v>
      </c>
      <c r="G98" s="9">
        <v>3.26</v>
      </c>
      <c r="H98" s="22"/>
      <c r="I98" s="21"/>
      <c r="J98" s="21"/>
      <c r="K98" s="23"/>
    </row>
    <row r="99" spans="1:11" ht="12.75" customHeight="1" x14ac:dyDescent="0.15">
      <c r="A99" s="19">
        <v>91</v>
      </c>
      <c r="B99" s="8">
        <v>0.24429000000000001</v>
      </c>
      <c r="C99" s="7">
        <v>4629</v>
      </c>
      <c r="D99" s="7">
        <v>1131</v>
      </c>
      <c r="E99" s="12">
        <v>4064</v>
      </c>
      <c r="F99" s="12">
        <v>14254</v>
      </c>
      <c r="G99" s="9">
        <v>3.08</v>
      </c>
      <c r="H99" s="22"/>
      <c r="I99" s="21"/>
      <c r="J99" s="21"/>
      <c r="K99" s="23"/>
    </row>
    <row r="100" spans="1:11" ht="12.75" customHeight="1" x14ac:dyDescent="0.15">
      <c r="A100" s="19">
        <v>92</v>
      </c>
      <c r="B100" s="8">
        <v>0.25977</v>
      </c>
      <c r="C100" s="7">
        <v>3498</v>
      </c>
      <c r="D100" s="7">
        <v>909</v>
      </c>
      <c r="E100" s="12">
        <v>3044</v>
      </c>
      <c r="F100" s="12">
        <v>10190</v>
      </c>
      <c r="G100" s="9">
        <v>2.91</v>
      </c>
      <c r="H100" s="22"/>
      <c r="I100" s="21"/>
      <c r="J100" s="21"/>
      <c r="K100" s="23"/>
    </row>
    <row r="101" spans="1:11" ht="12.75" customHeight="1" x14ac:dyDescent="0.15">
      <c r="A101" s="19">
        <v>93</v>
      </c>
      <c r="B101" s="8">
        <v>0.27539999999999998</v>
      </c>
      <c r="C101" s="7">
        <v>2589</v>
      </c>
      <c r="D101" s="7">
        <v>713</v>
      </c>
      <c r="E101" s="12">
        <v>2233</v>
      </c>
      <c r="F101" s="12">
        <v>7147</v>
      </c>
      <c r="G101" s="9">
        <v>2.76</v>
      </c>
      <c r="H101" s="22"/>
      <c r="I101" s="21"/>
      <c r="J101" s="21"/>
      <c r="K101" s="23"/>
    </row>
    <row r="102" spans="1:11" ht="12.75" customHeight="1" x14ac:dyDescent="0.15">
      <c r="A102" s="19">
        <v>94</v>
      </c>
      <c r="B102" s="8">
        <v>0.29109000000000002</v>
      </c>
      <c r="C102" s="7">
        <v>1876</v>
      </c>
      <c r="D102" s="7">
        <v>546</v>
      </c>
      <c r="E102" s="12">
        <v>1603</v>
      </c>
      <c r="F102" s="12">
        <v>4914</v>
      </c>
      <c r="G102" s="9">
        <v>2.62</v>
      </c>
      <c r="H102" s="22"/>
      <c r="I102" s="21"/>
      <c r="J102" s="21"/>
      <c r="K102" s="23"/>
    </row>
    <row r="103" spans="1:11" ht="12.75" customHeight="1" x14ac:dyDescent="0.15">
      <c r="A103" s="19">
        <v>95</v>
      </c>
      <c r="B103" s="8">
        <v>0.30674000000000001</v>
      </c>
      <c r="C103" s="7">
        <v>1330</v>
      </c>
      <c r="D103" s="7">
        <v>408</v>
      </c>
      <c r="E103" s="12">
        <v>1126</v>
      </c>
      <c r="F103" s="12">
        <v>3311</v>
      </c>
      <c r="G103" s="9">
        <v>2.4900000000000002</v>
      </c>
      <c r="H103" s="22"/>
      <c r="I103" s="21"/>
      <c r="J103" s="21"/>
      <c r="K103" s="23"/>
    </row>
    <row r="104" spans="1:11" ht="12.75" customHeight="1" x14ac:dyDescent="0.15">
      <c r="A104" s="19">
        <v>96</v>
      </c>
      <c r="B104" s="8">
        <v>0.32225999999999999</v>
      </c>
      <c r="C104" s="7">
        <v>922</v>
      </c>
      <c r="D104" s="7">
        <v>298</v>
      </c>
      <c r="E104" s="12">
        <v>773</v>
      </c>
      <c r="F104" s="12">
        <v>2185</v>
      </c>
      <c r="G104" s="9">
        <v>2.37</v>
      </c>
      <c r="H104" s="22"/>
      <c r="I104" s="21"/>
      <c r="J104" s="21"/>
      <c r="K104" s="23"/>
    </row>
    <row r="105" spans="1:11" ht="12.75" customHeight="1" x14ac:dyDescent="0.15">
      <c r="A105" s="19">
        <v>97</v>
      </c>
      <c r="B105" s="8">
        <v>0.33756999999999998</v>
      </c>
      <c r="C105" s="7">
        <v>624</v>
      </c>
      <c r="D105" s="7">
        <v>210</v>
      </c>
      <c r="E105" s="12">
        <v>519</v>
      </c>
      <c r="F105" s="12">
        <v>1412</v>
      </c>
      <c r="G105" s="9">
        <v>2.2599999999999998</v>
      </c>
      <c r="H105" s="22"/>
      <c r="I105" s="21"/>
      <c r="J105" s="21"/>
      <c r="K105" s="23"/>
    </row>
    <row r="106" spans="1:11" ht="12.75" customHeight="1" x14ac:dyDescent="0.15">
      <c r="A106" s="19">
        <v>98</v>
      </c>
      <c r="B106" s="8">
        <v>0.35256999999999999</v>
      </c>
      <c r="C106" s="7">
        <v>414</v>
      </c>
      <c r="D106" s="7">
        <v>146</v>
      </c>
      <c r="E106" s="12">
        <v>341</v>
      </c>
      <c r="F106" s="12">
        <v>893</v>
      </c>
      <c r="G106" s="9">
        <v>2.16</v>
      </c>
      <c r="H106" s="22"/>
      <c r="I106" s="21"/>
      <c r="J106" s="21"/>
      <c r="K106" s="23"/>
    </row>
    <row r="107" spans="1:11" ht="12.75" customHeight="1" x14ac:dyDescent="0.15">
      <c r="A107" s="19">
        <v>99</v>
      </c>
      <c r="B107" s="8">
        <v>0.36719000000000002</v>
      </c>
      <c r="C107" s="7">
        <v>268</v>
      </c>
      <c r="D107" s="7">
        <v>99</v>
      </c>
      <c r="E107" s="12">
        <v>219</v>
      </c>
      <c r="F107" s="12">
        <v>552</v>
      </c>
      <c r="G107" s="9">
        <v>2.06</v>
      </c>
      <c r="H107" s="22"/>
      <c r="I107" s="21"/>
      <c r="J107" s="21"/>
      <c r="K107" s="23"/>
    </row>
    <row r="108" spans="1:11" ht="12.75" customHeight="1" x14ac:dyDescent="0.15">
      <c r="A108" s="19">
        <v>100</v>
      </c>
      <c r="B108" s="8">
        <v>0.38136999999999999</v>
      </c>
      <c r="C108" s="7">
        <v>169</v>
      </c>
      <c r="D108" s="7">
        <v>65</v>
      </c>
      <c r="E108" s="12">
        <v>137</v>
      </c>
      <c r="F108" s="12">
        <v>334</v>
      </c>
      <c r="G108" s="9">
        <v>1.97</v>
      </c>
      <c r="H108" s="22"/>
      <c r="I108" s="21"/>
      <c r="J108" s="21"/>
      <c r="K108" s="23"/>
    </row>
  </sheetData>
  <mergeCells count="7">
    <mergeCell ref="B7:G7"/>
    <mergeCell ref="A4:A5"/>
    <mergeCell ref="B4:B5"/>
    <mergeCell ref="C4:C5"/>
    <mergeCell ref="D4:D5"/>
    <mergeCell ref="E4:F4"/>
    <mergeCell ref="G4:G5"/>
  </mergeCells>
  <pageMargins left="0.78740157480314965" right="0.78740157480314965" top="0.39370078740157483" bottom="0.19685039370078741" header="0.23622047244094491" footer="0.19685039370078741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16"/>
  <sheetViews>
    <sheetView showGridLines="0" zoomScaleNormal="100" workbookViewId="0"/>
  </sheetViews>
  <sheetFormatPr baseColWidth="10" defaultColWidth="8.83203125" defaultRowHeight="13" x14ac:dyDescent="0.15"/>
  <cols>
    <col min="2" max="2" width="18.83203125" customWidth="1"/>
    <col min="3" max="3" width="18" customWidth="1"/>
    <col min="5" max="5" width="10.5" customWidth="1"/>
    <col min="6" max="6" width="13.33203125" customWidth="1"/>
    <col min="7" max="7" width="12" customWidth="1"/>
    <col min="8" max="8" width="13" customWidth="1"/>
  </cols>
  <sheetData>
    <row r="1" spans="1:11" s="4" customFormat="1" ht="14.25" customHeight="1" x14ac:dyDescent="0.15">
      <c r="A1" s="4" t="s">
        <v>27</v>
      </c>
      <c r="F1" s="6"/>
      <c r="G1" s="5"/>
    </row>
    <row r="2" spans="1:11" ht="12.75" customHeight="1" x14ac:dyDescent="0.15">
      <c r="B2" s="3" t="s">
        <v>28</v>
      </c>
      <c r="C2" s="3"/>
      <c r="D2" s="3"/>
      <c r="F2" s="2"/>
      <c r="G2" s="1"/>
    </row>
    <row r="3" spans="1:11" ht="4.5" customHeight="1" x14ac:dyDescent="0.15"/>
    <row r="4" spans="1:11" ht="35.25" customHeight="1" x14ac:dyDescent="0.15">
      <c r="A4" s="29" t="s">
        <v>19</v>
      </c>
      <c r="B4" s="31" t="s">
        <v>12</v>
      </c>
      <c r="C4" s="36" t="s">
        <v>26</v>
      </c>
      <c r="D4" s="31" t="s">
        <v>11</v>
      </c>
      <c r="E4" s="31" t="s">
        <v>18</v>
      </c>
      <c r="F4" s="33"/>
      <c r="G4" s="34" t="s">
        <v>17</v>
      </c>
    </row>
    <row r="5" spans="1:11" ht="42.75" customHeight="1" x14ac:dyDescent="0.15">
      <c r="A5" s="30"/>
      <c r="B5" s="32"/>
      <c r="C5" s="37"/>
      <c r="D5" s="32"/>
      <c r="E5" s="14" t="s">
        <v>16</v>
      </c>
      <c r="F5" s="14" t="s">
        <v>15</v>
      </c>
      <c r="G5" s="35"/>
    </row>
    <row r="6" spans="1:11" ht="16" x14ac:dyDescent="0.2">
      <c r="A6" s="15" t="s">
        <v>7</v>
      </c>
      <c r="B6" s="16" t="s">
        <v>5</v>
      </c>
      <c r="C6" s="15" t="s">
        <v>6</v>
      </c>
      <c r="D6" s="16" t="s">
        <v>4</v>
      </c>
      <c r="E6" s="16" t="s">
        <v>3</v>
      </c>
      <c r="F6" s="16" t="s">
        <v>2</v>
      </c>
      <c r="G6" s="18" t="s">
        <v>1</v>
      </c>
    </row>
    <row r="7" spans="1:11" ht="15" customHeight="1" x14ac:dyDescent="0.15">
      <c r="A7" s="20"/>
      <c r="B7" s="28" t="s">
        <v>23</v>
      </c>
      <c r="C7" s="28"/>
      <c r="D7" s="28"/>
      <c r="E7" s="28"/>
      <c r="F7" s="28"/>
      <c r="G7" s="28"/>
    </row>
    <row r="8" spans="1:11" ht="15" customHeight="1" x14ac:dyDescent="0.15">
      <c r="A8" s="19">
        <v>0</v>
      </c>
      <c r="B8" s="8">
        <v>3.2499999999999999E-3</v>
      </c>
      <c r="C8" s="7">
        <v>100000</v>
      </c>
      <c r="D8" s="7">
        <v>326</v>
      </c>
      <c r="E8" s="12">
        <v>99707</v>
      </c>
      <c r="F8" s="12">
        <v>7954572</v>
      </c>
      <c r="G8" s="9">
        <v>79.55</v>
      </c>
      <c r="H8" s="22"/>
      <c r="I8" s="21"/>
      <c r="J8" s="21"/>
      <c r="K8" s="23"/>
    </row>
    <row r="9" spans="1:11" ht="12.75" customHeight="1" x14ac:dyDescent="0.15">
      <c r="A9" s="19">
        <v>1</v>
      </c>
      <c r="B9" s="8">
        <v>2.0000000000000001E-4</v>
      </c>
      <c r="C9" s="7">
        <v>99674</v>
      </c>
      <c r="D9" s="7">
        <v>20</v>
      </c>
      <c r="E9" s="12">
        <v>99664</v>
      </c>
      <c r="F9" s="12">
        <v>7854865</v>
      </c>
      <c r="G9" s="9">
        <v>78.81</v>
      </c>
      <c r="H9" s="22"/>
      <c r="I9" s="21"/>
      <c r="J9" s="21"/>
      <c r="K9" s="23"/>
    </row>
    <row r="10" spans="1:11" ht="12.75" customHeight="1" x14ac:dyDescent="0.15">
      <c r="A10" s="19">
        <v>2</v>
      </c>
      <c r="B10" s="8">
        <v>1.4999999999999999E-4</v>
      </c>
      <c r="C10" s="7">
        <v>99654</v>
      </c>
      <c r="D10" s="7">
        <v>16</v>
      </c>
      <c r="E10" s="12">
        <v>99646</v>
      </c>
      <c r="F10" s="12">
        <v>7755201</v>
      </c>
      <c r="G10" s="9">
        <v>77.819999999999993</v>
      </c>
      <c r="H10" s="22"/>
      <c r="I10" s="21"/>
      <c r="J10" s="21"/>
      <c r="K10" s="23"/>
    </row>
    <row r="11" spans="1:11" ht="12.75" customHeight="1" x14ac:dyDescent="0.15">
      <c r="A11" s="19">
        <v>3</v>
      </c>
      <c r="B11" s="8">
        <v>1.2999999999999999E-4</v>
      </c>
      <c r="C11" s="7">
        <v>99638</v>
      </c>
      <c r="D11" s="7">
        <v>12</v>
      </c>
      <c r="E11" s="12">
        <v>99632</v>
      </c>
      <c r="F11" s="12">
        <v>7655555</v>
      </c>
      <c r="G11" s="9">
        <v>76.83</v>
      </c>
      <c r="H11" s="22"/>
      <c r="I11" s="21"/>
      <c r="J11" s="21"/>
      <c r="K11" s="23"/>
    </row>
    <row r="12" spans="1:11" ht="12.75" customHeight="1" x14ac:dyDescent="0.15">
      <c r="A12" s="19">
        <v>4</v>
      </c>
      <c r="B12" s="8">
        <v>1.1E-4</v>
      </c>
      <c r="C12" s="7">
        <v>99626</v>
      </c>
      <c r="D12" s="7">
        <v>11</v>
      </c>
      <c r="E12" s="12">
        <v>99621</v>
      </c>
      <c r="F12" s="12">
        <v>7555923</v>
      </c>
      <c r="G12" s="9">
        <v>75.84</v>
      </c>
      <c r="H12" s="22"/>
      <c r="I12" s="21"/>
      <c r="J12" s="21"/>
      <c r="K12" s="23"/>
    </row>
    <row r="13" spans="1:11" ht="12.75" customHeight="1" x14ac:dyDescent="0.15">
      <c r="A13" s="19">
        <v>5</v>
      </c>
      <c r="B13" s="8">
        <v>9.0000000000000006E-5</v>
      </c>
      <c r="C13" s="7">
        <v>99615</v>
      </c>
      <c r="D13" s="7">
        <v>9</v>
      </c>
      <c r="E13" s="12">
        <v>99611</v>
      </c>
      <c r="F13" s="12">
        <v>7456303</v>
      </c>
      <c r="G13" s="9">
        <v>74.849999999999994</v>
      </c>
      <c r="H13" s="22"/>
      <c r="I13" s="21"/>
      <c r="J13" s="21"/>
      <c r="K13" s="23"/>
    </row>
    <row r="14" spans="1:11" ht="12.75" customHeight="1" x14ac:dyDescent="0.15">
      <c r="A14" s="19">
        <v>6</v>
      </c>
      <c r="B14" s="8">
        <v>8.0000000000000007E-5</v>
      </c>
      <c r="C14" s="7">
        <v>99606</v>
      </c>
      <c r="D14" s="7">
        <v>8</v>
      </c>
      <c r="E14" s="12">
        <v>99602</v>
      </c>
      <c r="F14" s="12">
        <v>7356692</v>
      </c>
      <c r="G14" s="9">
        <v>73.86</v>
      </c>
      <c r="H14" s="22"/>
      <c r="I14" s="21"/>
      <c r="J14" s="21"/>
      <c r="K14" s="23"/>
    </row>
    <row r="15" spans="1:11" ht="12.75" customHeight="1" x14ac:dyDescent="0.15">
      <c r="A15" s="19">
        <v>7</v>
      </c>
      <c r="B15" s="8">
        <v>8.0000000000000007E-5</v>
      </c>
      <c r="C15" s="7">
        <v>99598</v>
      </c>
      <c r="D15" s="7">
        <v>8</v>
      </c>
      <c r="E15" s="12">
        <v>99594</v>
      </c>
      <c r="F15" s="12">
        <v>7257090</v>
      </c>
      <c r="G15" s="9">
        <v>72.86</v>
      </c>
      <c r="H15" s="22"/>
      <c r="I15" s="21"/>
      <c r="J15" s="21"/>
      <c r="K15" s="23"/>
    </row>
    <row r="16" spans="1:11" ht="12.75" customHeight="1" x14ac:dyDescent="0.15">
      <c r="A16" s="19">
        <v>8</v>
      </c>
      <c r="B16" s="8">
        <v>6.9999999999999994E-5</v>
      </c>
      <c r="C16" s="7">
        <v>99590</v>
      </c>
      <c r="D16" s="7">
        <v>7</v>
      </c>
      <c r="E16" s="12">
        <v>99587</v>
      </c>
      <c r="F16" s="12">
        <v>7157496</v>
      </c>
      <c r="G16" s="9">
        <v>71.87</v>
      </c>
      <c r="H16" s="22"/>
      <c r="I16" s="21"/>
      <c r="J16" s="21"/>
      <c r="K16" s="23"/>
    </row>
    <row r="17" spans="1:11" ht="12.75" customHeight="1" x14ac:dyDescent="0.15">
      <c r="A17" s="19">
        <v>9</v>
      </c>
      <c r="B17" s="8">
        <v>6.9999999999999994E-5</v>
      </c>
      <c r="C17" s="7">
        <v>99583</v>
      </c>
      <c r="D17" s="7">
        <v>7</v>
      </c>
      <c r="E17" s="12">
        <v>99580</v>
      </c>
      <c r="F17" s="12">
        <v>7057910</v>
      </c>
      <c r="G17" s="9">
        <v>70.87</v>
      </c>
      <c r="H17" s="22"/>
      <c r="I17" s="21"/>
      <c r="J17" s="21"/>
      <c r="K17" s="23"/>
    </row>
    <row r="18" spans="1:11" ht="12.75" customHeight="1" x14ac:dyDescent="0.15">
      <c r="A18" s="19">
        <v>10</v>
      </c>
      <c r="B18" s="8">
        <v>6.9999999999999994E-5</v>
      </c>
      <c r="C18" s="7">
        <v>99576</v>
      </c>
      <c r="D18" s="7">
        <v>7</v>
      </c>
      <c r="E18" s="12">
        <v>99573</v>
      </c>
      <c r="F18" s="12">
        <v>6958330</v>
      </c>
      <c r="G18" s="9">
        <v>69.88</v>
      </c>
      <c r="H18" s="22"/>
      <c r="I18" s="21"/>
      <c r="J18" s="21"/>
      <c r="K18" s="23"/>
    </row>
    <row r="19" spans="1:11" ht="12.75" customHeight="1" x14ac:dyDescent="0.15">
      <c r="A19" s="19">
        <v>11</v>
      </c>
      <c r="B19" s="8">
        <v>8.0000000000000007E-5</v>
      </c>
      <c r="C19" s="7">
        <v>99569</v>
      </c>
      <c r="D19" s="7">
        <v>8</v>
      </c>
      <c r="E19" s="12">
        <v>99565</v>
      </c>
      <c r="F19" s="12">
        <v>6858758</v>
      </c>
      <c r="G19" s="9">
        <v>68.88</v>
      </c>
      <c r="H19" s="22"/>
      <c r="I19" s="21"/>
      <c r="J19" s="21"/>
      <c r="K19" s="23"/>
    </row>
    <row r="20" spans="1:11" ht="12.75" customHeight="1" x14ac:dyDescent="0.15">
      <c r="A20" s="19">
        <v>12</v>
      </c>
      <c r="B20" s="8">
        <v>9.0000000000000006E-5</v>
      </c>
      <c r="C20" s="7">
        <v>99561</v>
      </c>
      <c r="D20" s="7">
        <v>8</v>
      </c>
      <c r="E20" s="12">
        <v>99557</v>
      </c>
      <c r="F20" s="12">
        <v>6759193</v>
      </c>
      <c r="G20" s="9">
        <v>67.89</v>
      </c>
      <c r="H20" s="22"/>
      <c r="I20" s="21"/>
      <c r="J20" s="21"/>
      <c r="K20" s="23"/>
    </row>
    <row r="21" spans="1:11" ht="12.75" customHeight="1" x14ac:dyDescent="0.15">
      <c r="A21" s="19">
        <v>13</v>
      </c>
      <c r="B21" s="8">
        <v>1E-4</v>
      </c>
      <c r="C21" s="7">
        <v>99553</v>
      </c>
      <c r="D21" s="7">
        <v>11</v>
      </c>
      <c r="E21" s="12">
        <v>99548</v>
      </c>
      <c r="F21" s="12">
        <v>6659636</v>
      </c>
      <c r="G21" s="9">
        <v>66.900000000000006</v>
      </c>
      <c r="H21" s="22"/>
      <c r="I21" s="21"/>
      <c r="J21" s="21"/>
      <c r="K21" s="23"/>
    </row>
    <row r="22" spans="1:11" ht="12.75" customHeight="1" x14ac:dyDescent="0.15">
      <c r="A22" s="19">
        <v>14</v>
      </c>
      <c r="B22" s="8">
        <v>1.2E-4</v>
      </c>
      <c r="C22" s="7">
        <v>99542</v>
      </c>
      <c r="D22" s="7">
        <v>12</v>
      </c>
      <c r="E22" s="12">
        <v>99536</v>
      </c>
      <c r="F22" s="12">
        <v>6560088</v>
      </c>
      <c r="G22" s="9">
        <v>65.900000000000006</v>
      </c>
      <c r="H22" s="22"/>
      <c r="I22" s="21"/>
      <c r="J22" s="21"/>
      <c r="K22" s="23"/>
    </row>
    <row r="23" spans="1:11" ht="12.75" customHeight="1" x14ac:dyDescent="0.15">
      <c r="A23" s="19">
        <v>15</v>
      </c>
      <c r="B23" s="8">
        <v>1.4999999999999999E-4</v>
      </c>
      <c r="C23" s="7">
        <v>99530</v>
      </c>
      <c r="D23" s="7">
        <v>15</v>
      </c>
      <c r="E23" s="12">
        <v>99523</v>
      </c>
      <c r="F23" s="12">
        <v>6460552</v>
      </c>
      <c r="G23" s="9">
        <v>64.91</v>
      </c>
      <c r="H23" s="22"/>
      <c r="I23" s="21"/>
      <c r="J23" s="21"/>
      <c r="K23" s="23"/>
    </row>
    <row r="24" spans="1:11" ht="12.75" customHeight="1" x14ac:dyDescent="0.15">
      <c r="A24" s="19">
        <v>16</v>
      </c>
      <c r="B24" s="8">
        <v>1.7000000000000001E-4</v>
      </c>
      <c r="C24" s="7">
        <v>99515</v>
      </c>
      <c r="D24" s="7">
        <v>17</v>
      </c>
      <c r="E24" s="12">
        <v>99507</v>
      </c>
      <c r="F24" s="12">
        <v>6361030</v>
      </c>
      <c r="G24" s="9">
        <v>63.92</v>
      </c>
      <c r="H24" s="22"/>
      <c r="I24" s="21"/>
      <c r="J24" s="21"/>
      <c r="K24" s="23"/>
    </row>
    <row r="25" spans="1:11" ht="12.75" customHeight="1" x14ac:dyDescent="0.15">
      <c r="A25" s="19">
        <v>17</v>
      </c>
      <c r="B25" s="8">
        <v>2.0000000000000001E-4</v>
      </c>
      <c r="C25" s="7">
        <v>99498</v>
      </c>
      <c r="D25" s="7">
        <v>19</v>
      </c>
      <c r="E25" s="12">
        <v>99489</v>
      </c>
      <c r="F25" s="12">
        <v>6261523</v>
      </c>
      <c r="G25" s="9">
        <v>62.93</v>
      </c>
      <c r="H25" s="22"/>
      <c r="I25" s="21"/>
      <c r="J25" s="21"/>
      <c r="K25" s="23"/>
    </row>
    <row r="26" spans="1:11" ht="12.75" customHeight="1" x14ac:dyDescent="0.15">
      <c r="A26" s="19">
        <v>18</v>
      </c>
      <c r="B26" s="8">
        <v>2.2000000000000001E-4</v>
      </c>
      <c r="C26" s="7">
        <v>99479</v>
      </c>
      <c r="D26" s="7">
        <v>22</v>
      </c>
      <c r="E26" s="12">
        <v>99468</v>
      </c>
      <c r="F26" s="12">
        <v>6162035</v>
      </c>
      <c r="G26" s="9">
        <v>61.94</v>
      </c>
      <c r="H26" s="22"/>
      <c r="I26" s="21"/>
      <c r="J26" s="21"/>
      <c r="K26" s="23"/>
    </row>
    <row r="27" spans="1:11" ht="12.75" customHeight="1" x14ac:dyDescent="0.15">
      <c r="A27" s="19">
        <v>19</v>
      </c>
      <c r="B27" s="8">
        <v>2.4000000000000001E-4</v>
      </c>
      <c r="C27" s="7">
        <v>99457</v>
      </c>
      <c r="D27" s="7">
        <v>23</v>
      </c>
      <c r="E27" s="12">
        <v>99446</v>
      </c>
      <c r="F27" s="12">
        <v>6062567</v>
      </c>
      <c r="G27" s="9">
        <v>60.96</v>
      </c>
      <c r="H27" s="22"/>
      <c r="I27" s="21"/>
      <c r="J27" s="21"/>
      <c r="K27" s="23"/>
    </row>
    <row r="28" spans="1:11" ht="12.75" customHeight="1" x14ac:dyDescent="0.15">
      <c r="A28" s="19">
        <v>20</v>
      </c>
      <c r="B28" s="8">
        <v>2.5000000000000001E-4</v>
      </c>
      <c r="C28" s="7">
        <v>99434</v>
      </c>
      <c r="D28" s="7">
        <v>25</v>
      </c>
      <c r="E28" s="12">
        <v>99422</v>
      </c>
      <c r="F28" s="12">
        <v>5963121</v>
      </c>
      <c r="G28" s="9">
        <v>59.97</v>
      </c>
      <c r="H28" s="22"/>
      <c r="I28" s="21"/>
      <c r="J28" s="21"/>
      <c r="K28" s="23"/>
    </row>
    <row r="29" spans="1:11" ht="12.75" customHeight="1" x14ac:dyDescent="0.15">
      <c r="A29" s="19">
        <v>21</v>
      </c>
      <c r="B29" s="8">
        <v>2.5999999999999998E-4</v>
      </c>
      <c r="C29" s="7">
        <v>99409</v>
      </c>
      <c r="D29" s="7">
        <v>25</v>
      </c>
      <c r="E29" s="12">
        <v>99397</v>
      </c>
      <c r="F29" s="12">
        <v>5863700</v>
      </c>
      <c r="G29" s="9">
        <v>58.99</v>
      </c>
      <c r="H29" s="22"/>
      <c r="I29" s="21"/>
      <c r="J29" s="21"/>
      <c r="K29" s="23"/>
    </row>
    <row r="30" spans="1:11" ht="12.75" customHeight="1" x14ac:dyDescent="0.15">
      <c r="A30" s="19">
        <v>22</v>
      </c>
      <c r="B30" s="8">
        <v>2.5999999999999998E-4</v>
      </c>
      <c r="C30" s="7">
        <v>99384</v>
      </c>
      <c r="D30" s="7">
        <v>27</v>
      </c>
      <c r="E30" s="12">
        <v>99371</v>
      </c>
      <c r="F30" s="12">
        <v>5764303</v>
      </c>
      <c r="G30" s="9">
        <v>58</v>
      </c>
      <c r="H30" s="22"/>
      <c r="I30" s="21"/>
      <c r="J30" s="21"/>
      <c r="K30" s="23"/>
    </row>
    <row r="31" spans="1:11" ht="12.75" customHeight="1" x14ac:dyDescent="0.15">
      <c r="A31" s="19">
        <v>23</v>
      </c>
      <c r="B31" s="8">
        <v>2.7E-4</v>
      </c>
      <c r="C31" s="7">
        <v>99357</v>
      </c>
      <c r="D31" s="7">
        <v>26</v>
      </c>
      <c r="E31" s="12">
        <v>99344</v>
      </c>
      <c r="F31" s="12">
        <v>5664933</v>
      </c>
      <c r="G31" s="9">
        <v>57.02</v>
      </c>
      <c r="H31" s="22"/>
      <c r="I31" s="21"/>
      <c r="J31" s="21"/>
      <c r="K31" s="23"/>
    </row>
    <row r="32" spans="1:11" ht="12.75" customHeight="1" x14ac:dyDescent="0.15">
      <c r="A32" s="19">
        <v>24</v>
      </c>
      <c r="B32" s="8">
        <v>2.7999999999999998E-4</v>
      </c>
      <c r="C32" s="7">
        <v>99331</v>
      </c>
      <c r="D32" s="7">
        <v>28</v>
      </c>
      <c r="E32" s="12">
        <v>99317</v>
      </c>
      <c r="F32" s="12">
        <v>5565589</v>
      </c>
      <c r="G32" s="9">
        <v>56.03</v>
      </c>
      <c r="H32" s="22"/>
      <c r="I32" s="21"/>
      <c r="J32" s="21"/>
      <c r="K32" s="23"/>
    </row>
    <row r="33" spans="1:11" ht="12.75" customHeight="1" x14ac:dyDescent="0.15">
      <c r="A33" s="19">
        <v>25</v>
      </c>
      <c r="B33" s="8">
        <v>2.9E-4</v>
      </c>
      <c r="C33" s="7">
        <v>99303</v>
      </c>
      <c r="D33" s="7">
        <v>29</v>
      </c>
      <c r="E33" s="12">
        <v>99289</v>
      </c>
      <c r="F33" s="12">
        <v>5466272</v>
      </c>
      <c r="G33" s="9">
        <v>55.05</v>
      </c>
      <c r="H33" s="22"/>
      <c r="I33" s="21"/>
      <c r="J33" s="21"/>
      <c r="K33" s="23"/>
    </row>
    <row r="34" spans="1:11" ht="12.75" customHeight="1" x14ac:dyDescent="0.15">
      <c r="A34" s="19">
        <v>26</v>
      </c>
      <c r="B34" s="8">
        <v>3.1E-4</v>
      </c>
      <c r="C34" s="7">
        <v>99274</v>
      </c>
      <c r="D34" s="7">
        <v>31</v>
      </c>
      <c r="E34" s="12">
        <v>99259</v>
      </c>
      <c r="F34" s="12">
        <v>5366983</v>
      </c>
      <c r="G34" s="9">
        <v>54.06</v>
      </c>
      <c r="H34" s="22"/>
      <c r="I34" s="21"/>
      <c r="J34" s="21"/>
      <c r="K34" s="23"/>
    </row>
    <row r="35" spans="1:11" ht="12.75" customHeight="1" x14ac:dyDescent="0.15">
      <c r="A35" s="19">
        <v>27</v>
      </c>
      <c r="B35" s="8">
        <v>3.3E-4</v>
      </c>
      <c r="C35" s="7">
        <v>99243</v>
      </c>
      <c r="D35" s="7">
        <v>32</v>
      </c>
      <c r="E35" s="12">
        <v>99227</v>
      </c>
      <c r="F35" s="12">
        <v>5267725</v>
      </c>
      <c r="G35" s="9">
        <v>53.08</v>
      </c>
      <c r="H35" s="22"/>
      <c r="I35" s="21"/>
      <c r="J35" s="21"/>
      <c r="K35" s="23"/>
    </row>
    <row r="36" spans="1:11" ht="12.75" customHeight="1" x14ac:dyDescent="0.15">
      <c r="A36" s="19">
        <v>28</v>
      </c>
      <c r="B36" s="8">
        <v>3.5E-4</v>
      </c>
      <c r="C36" s="7">
        <v>99211</v>
      </c>
      <c r="D36" s="7">
        <v>36</v>
      </c>
      <c r="E36" s="12">
        <v>99193</v>
      </c>
      <c r="F36" s="12">
        <v>5168498</v>
      </c>
      <c r="G36" s="9">
        <v>52.1</v>
      </c>
      <c r="H36" s="22"/>
      <c r="I36" s="21"/>
      <c r="J36" s="21"/>
      <c r="K36" s="23"/>
    </row>
    <row r="37" spans="1:11" ht="12.75" customHeight="1" x14ac:dyDescent="0.15">
      <c r="A37" s="19">
        <v>29</v>
      </c>
      <c r="B37" s="8">
        <v>3.8000000000000002E-4</v>
      </c>
      <c r="C37" s="7">
        <v>99175</v>
      </c>
      <c r="D37" s="7">
        <v>37</v>
      </c>
      <c r="E37" s="12">
        <v>99157</v>
      </c>
      <c r="F37" s="12">
        <v>5069305</v>
      </c>
      <c r="G37" s="9">
        <v>51.11</v>
      </c>
      <c r="H37" s="22"/>
      <c r="I37" s="21"/>
      <c r="J37" s="21"/>
      <c r="K37" s="23"/>
    </row>
    <row r="38" spans="1:11" ht="12.75" customHeight="1" x14ac:dyDescent="0.15">
      <c r="A38" s="19">
        <v>30</v>
      </c>
      <c r="B38" s="8">
        <v>4.0999999999999999E-4</v>
      </c>
      <c r="C38" s="7">
        <v>99138</v>
      </c>
      <c r="D38" s="7">
        <v>42</v>
      </c>
      <c r="E38" s="12">
        <v>99117</v>
      </c>
      <c r="F38" s="12">
        <v>4970148</v>
      </c>
      <c r="G38" s="9">
        <v>50.13</v>
      </c>
      <c r="H38" s="22"/>
      <c r="I38" s="21"/>
      <c r="J38" s="21"/>
      <c r="K38" s="23"/>
    </row>
    <row r="39" spans="1:11" ht="12.75" customHeight="1" x14ac:dyDescent="0.15">
      <c r="A39" s="19">
        <v>31</v>
      </c>
      <c r="B39" s="8">
        <v>4.4999999999999999E-4</v>
      </c>
      <c r="C39" s="7">
        <v>99096</v>
      </c>
      <c r="D39" s="7">
        <v>44</v>
      </c>
      <c r="E39" s="12">
        <v>99074</v>
      </c>
      <c r="F39" s="12">
        <v>4871031</v>
      </c>
      <c r="G39" s="9">
        <v>49.15</v>
      </c>
      <c r="H39" s="22"/>
      <c r="I39" s="21"/>
      <c r="J39" s="21"/>
      <c r="K39" s="23"/>
    </row>
    <row r="40" spans="1:11" ht="12.75" customHeight="1" x14ac:dyDescent="0.15">
      <c r="A40" s="19">
        <v>32</v>
      </c>
      <c r="B40" s="8">
        <v>4.8000000000000001E-4</v>
      </c>
      <c r="C40" s="7">
        <v>99052</v>
      </c>
      <c r="D40" s="7">
        <v>48</v>
      </c>
      <c r="E40" s="12">
        <v>99028</v>
      </c>
      <c r="F40" s="12">
        <v>4771957</v>
      </c>
      <c r="G40" s="9">
        <v>48.18</v>
      </c>
      <c r="H40" s="22"/>
      <c r="I40" s="21"/>
      <c r="J40" s="21"/>
      <c r="K40" s="23"/>
    </row>
    <row r="41" spans="1:11" ht="12.75" customHeight="1" x14ac:dyDescent="0.15">
      <c r="A41" s="19">
        <v>33</v>
      </c>
      <c r="B41" s="8">
        <v>5.1999999999999995E-4</v>
      </c>
      <c r="C41" s="7">
        <v>99004</v>
      </c>
      <c r="D41" s="7">
        <v>51</v>
      </c>
      <c r="E41" s="12">
        <v>98979</v>
      </c>
      <c r="F41" s="12">
        <v>4672929</v>
      </c>
      <c r="G41" s="9">
        <v>47.2</v>
      </c>
      <c r="H41" s="22"/>
      <c r="I41" s="21"/>
      <c r="J41" s="21"/>
      <c r="K41" s="23"/>
    </row>
    <row r="42" spans="1:11" ht="12.75" customHeight="1" x14ac:dyDescent="0.15">
      <c r="A42" s="19">
        <v>34</v>
      </c>
      <c r="B42" s="8">
        <v>5.5999999999999995E-4</v>
      </c>
      <c r="C42" s="7">
        <v>98953</v>
      </c>
      <c r="D42" s="7">
        <v>56</v>
      </c>
      <c r="E42" s="12">
        <v>98925</v>
      </c>
      <c r="F42" s="12">
        <v>4573951</v>
      </c>
      <c r="G42" s="9">
        <v>46.22</v>
      </c>
      <c r="H42" s="22"/>
      <c r="I42" s="21"/>
      <c r="J42" s="21"/>
      <c r="K42" s="23"/>
    </row>
    <row r="43" spans="1:11" ht="12.75" customHeight="1" x14ac:dyDescent="0.15">
      <c r="A43" s="19">
        <v>35</v>
      </c>
      <c r="B43" s="8">
        <v>5.9999999999999995E-4</v>
      </c>
      <c r="C43" s="7">
        <v>98897</v>
      </c>
      <c r="D43" s="7">
        <v>59</v>
      </c>
      <c r="E43" s="12">
        <v>98868</v>
      </c>
      <c r="F43" s="12">
        <v>4475026</v>
      </c>
      <c r="G43" s="9">
        <v>45.25</v>
      </c>
      <c r="H43" s="22"/>
      <c r="I43" s="21"/>
      <c r="J43" s="21"/>
      <c r="K43" s="23"/>
    </row>
    <row r="44" spans="1:11" ht="12.75" customHeight="1" x14ac:dyDescent="0.15">
      <c r="A44" s="19">
        <v>36</v>
      </c>
      <c r="B44" s="8">
        <v>6.4999999999999997E-4</v>
      </c>
      <c r="C44" s="7">
        <v>98838</v>
      </c>
      <c r="D44" s="7">
        <v>65</v>
      </c>
      <c r="E44" s="12">
        <v>98806</v>
      </c>
      <c r="F44" s="12">
        <v>4376158</v>
      </c>
      <c r="G44" s="9">
        <v>44.28</v>
      </c>
      <c r="H44" s="22"/>
      <c r="I44" s="21"/>
      <c r="J44" s="21"/>
      <c r="K44" s="23"/>
    </row>
    <row r="45" spans="1:11" ht="12.75" customHeight="1" x14ac:dyDescent="0.15">
      <c r="A45" s="19">
        <v>37</v>
      </c>
      <c r="B45" s="8">
        <v>7.1000000000000002E-4</v>
      </c>
      <c r="C45" s="7">
        <v>98773</v>
      </c>
      <c r="D45" s="7">
        <v>70</v>
      </c>
      <c r="E45" s="12">
        <v>98738</v>
      </c>
      <c r="F45" s="12">
        <v>4277353</v>
      </c>
      <c r="G45" s="9">
        <v>43.3</v>
      </c>
      <c r="H45" s="22"/>
      <c r="I45" s="21"/>
      <c r="J45" s="21"/>
      <c r="K45" s="23"/>
    </row>
    <row r="46" spans="1:11" ht="12.75" customHeight="1" x14ac:dyDescent="0.15">
      <c r="A46" s="19">
        <v>38</v>
      </c>
      <c r="B46" s="8">
        <v>7.6999999999999996E-4</v>
      </c>
      <c r="C46" s="7">
        <v>98703</v>
      </c>
      <c r="D46" s="7">
        <v>76</v>
      </c>
      <c r="E46" s="12">
        <v>98665</v>
      </c>
      <c r="F46" s="12">
        <v>4178615</v>
      </c>
      <c r="G46" s="9">
        <v>42.34</v>
      </c>
      <c r="H46" s="22"/>
      <c r="I46" s="21"/>
      <c r="J46" s="21"/>
      <c r="K46" s="23"/>
    </row>
    <row r="47" spans="1:11" ht="12.75" customHeight="1" x14ac:dyDescent="0.15">
      <c r="A47" s="19">
        <v>39</v>
      </c>
      <c r="B47" s="8">
        <v>8.4999999999999995E-4</v>
      </c>
      <c r="C47" s="7">
        <v>98627</v>
      </c>
      <c r="D47" s="7">
        <v>84</v>
      </c>
      <c r="E47" s="12">
        <v>98585</v>
      </c>
      <c r="F47" s="12">
        <v>4079950</v>
      </c>
      <c r="G47" s="9">
        <v>41.37</v>
      </c>
      <c r="H47" s="22"/>
      <c r="I47" s="21"/>
      <c r="J47" s="21"/>
      <c r="K47" s="23"/>
    </row>
    <row r="48" spans="1:11" ht="12.75" customHeight="1" x14ac:dyDescent="0.15">
      <c r="A48" s="19">
        <v>40</v>
      </c>
      <c r="B48" s="8">
        <v>9.3999999999999997E-4</v>
      </c>
      <c r="C48" s="7">
        <v>98543</v>
      </c>
      <c r="D48" s="7">
        <v>93</v>
      </c>
      <c r="E48" s="12">
        <v>98497</v>
      </c>
      <c r="F48" s="12">
        <v>3981365</v>
      </c>
      <c r="G48" s="9">
        <v>40.4</v>
      </c>
      <c r="H48" s="22"/>
      <c r="I48" s="21"/>
      <c r="J48" s="21"/>
      <c r="K48" s="23"/>
    </row>
    <row r="49" spans="1:11" ht="12.75" customHeight="1" x14ac:dyDescent="0.15">
      <c r="A49" s="19">
        <v>41</v>
      </c>
      <c r="B49" s="8">
        <v>1.0399999999999999E-3</v>
      </c>
      <c r="C49" s="7">
        <v>98450</v>
      </c>
      <c r="D49" s="7">
        <v>102</v>
      </c>
      <c r="E49" s="12">
        <v>98399</v>
      </c>
      <c r="F49" s="12">
        <v>3882868</v>
      </c>
      <c r="G49" s="9">
        <v>39.44</v>
      </c>
      <c r="H49" s="22"/>
      <c r="I49" s="21"/>
      <c r="J49" s="21"/>
      <c r="K49" s="23"/>
    </row>
    <row r="50" spans="1:11" ht="12.75" customHeight="1" x14ac:dyDescent="0.15">
      <c r="A50" s="19">
        <v>42</v>
      </c>
      <c r="B50" s="8">
        <v>1.15E-3</v>
      </c>
      <c r="C50" s="7">
        <v>98348</v>
      </c>
      <c r="D50" s="7">
        <v>113</v>
      </c>
      <c r="E50" s="12">
        <v>98292</v>
      </c>
      <c r="F50" s="12">
        <v>3784469</v>
      </c>
      <c r="G50" s="9">
        <v>38.479999999999997</v>
      </c>
      <c r="H50" s="22"/>
      <c r="I50" s="21"/>
      <c r="J50" s="21"/>
      <c r="K50" s="23"/>
    </row>
    <row r="51" spans="1:11" ht="12.75" customHeight="1" x14ac:dyDescent="0.15">
      <c r="A51" s="19">
        <v>43</v>
      </c>
      <c r="B51" s="8">
        <v>1.2800000000000001E-3</v>
      </c>
      <c r="C51" s="7">
        <v>98235</v>
      </c>
      <c r="D51" s="7">
        <v>127</v>
      </c>
      <c r="E51" s="12">
        <v>98172</v>
      </c>
      <c r="F51" s="12">
        <v>3686178</v>
      </c>
      <c r="G51" s="9">
        <v>37.520000000000003</v>
      </c>
      <c r="H51" s="22"/>
      <c r="I51" s="21"/>
      <c r="J51" s="21"/>
      <c r="K51" s="23"/>
    </row>
    <row r="52" spans="1:11" ht="12.75" customHeight="1" x14ac:dyDescent="0.15">
      <c r="A52" s="19">
        <v>44</v>
      </c>
      <c r="B52" s="8">
        <v>1.4300000000000001E-3</v>
      </c>
      <c r="C52" s="7">
        <v>98108</v>
      </c>
      <c r="D52" s="7">
        <v>140</v>
      </c>
      <c r="E52" s="12">
        <v>98038</v>
      </c>
      <c r="F52" s="12">
        <v>3588006</v>
      </c>
      <c r="G52" s="9">
        <v>36.57</v>
      </c>
      <c r="H52" s="22"/>
      <c r="I52" s="21"/>
      <c r="J52" s="21"/>
      <c r="K52" s="23"/>
    </row>
    <row r="53" spans="1:11" ht="12.75" customHeight="1" x14ac:dyDescent="0.15">
      <c r="A53" s="19">
        <v>45</v>
      </c>
      <c r="B53" s="8">
        <v>1.6000000000000001E-3</v>
      </c>
      <c r="C53" s="7">
        <v>97968</v>
      </c>
      <c r="D53" s="7">
        <v>157</v>
      </c>
      <c r="E53" s="12">
        <v>97890</v>
      </c>
      <c r="F53" s="12">
        <v>3489968</v>
      </c>
      <c r="G53" s="9">
        <v>35.619999999999997</v>
      </c>
      <c r="H53" s="22"/>
      <c r="I53" s="21"/>
      <c r="J53" s="21"/>
      <c r="K53" s="23"/>
    </row>
    <row r="54" spans="1:11" ht="12.75" customHeight="1" x14ac:dyDescent="0.15">
      <c r="A54" s="19">
        <v>46</v>
      </c>
      <c r="B54" s="8">
        <v>1.7799999999999999E-3</v>
      </c>
      <c r="C54" s="7">
        <v>97811</v>
      </c>
      <c r="D54" s="7">
        <v>174</v>
      </c>
      <c r="E54" s="12">
        <v>97724</v>
      </c>
      <c r="F54" s="12">
        <v>3392079</v>
      </c>
      <c r="G54" s="9">
        <v>34.68</v>
      </c>
      <c r="H54" s="22"/>
      <c r="I54" s="21"/>
      <c r="J54" s="21"/>
      <c r="K54" s="23"/>
    </row>
    <row r="55" spans="1:11" ht="12.75" customHeight="1" x14ac:dyDescent="0.15">
      <c r="A55" s="19">
        <v>47</v>
      </c>
      <c r="B55" s="8">
        <v>1.98E-3</v>
      </c>
      <c r="C55" s="7">
        <v>97637</v>
      </c>
      <c r="D55" s="7">
        <v>193</v>
      </c>
      <c r="E55" s="12">
        <v>97541</v>
      </c>
      <c r="F55" s="12">
        <v>3294355</v>
      </c>
      <c r="G55" s="9">
        <v>33.74</v>
      </c>
      <c r="H55" s="22"/>
      <c r="I55" s="21"/>
      <c r="J55" s="21"/>
      <c r="K55" s="23"/>
    </row>
    <row r="56" spans="1:11" ht="12.75" customHeight="1" x14ac:dyDescent="0.15">
      <c r="A56" s="19">
        <v>48</v>
      </c>
      <c r="B56" s="8">
        <v>2.1800000000000001E-3</v>
      </c>
      <c r="C56" s="7">
        <v>97444</v>
      </c>
      <c r="D56" s="7">
        <v>212</v>
      </c>
      <c r="E56" s="12">
        <v>97338</v>
      </c>
      <c r="F56" s="12">
        <v>3196814</v>
      </c>
      <c r="G56" s="9">
        <v>32.81</v>
      </c>
      <c r="H56" s="22"/>
      <c r="I56" s="21"/>
      <c r="J56" s="21"/>
      <c r="K56" s="23"/>
    </row>
    <row r="57" spans="1:11" ht="12.75" customHeight="1" x14ac:dyDescent="0.15">
      <c r="A57" s="19">
        <v>49</v>
      </c>
      <c r="B57" s="8">
        <v>2.3999999999999998E-3</v>
      </c>
      <c r="C57" s="7">
        <v>97232</v>
      </c>
      <c r="D57" s="7">
        <v>234</v>
      </c>
      <c r="E57" s="12">
        <v>97115</v>
      </c>
      <c r="F57" s="12">
        <v>3099476</v>
      </c>
      <c r="G57" s="9">
        <v>31.88</v>
      </c>
      <c r="H57" s="22"/>
      <c r="I57" s="21"/>
      <c r="J57" s="21"/>
      <c r="K57" s="23"/>
    </row>
    <row r="58" spans="1:11" ht="12.75" customHeight="1" x14ac:dyDescent="0.15">
      <c r="A58" s="19">
        <v>50</v>
      </c>
      <c r="B58" s="8">
        <v>2.64E-3</v>
      </c>
      <c r="C58" s="7">
        <v>96998</v>
      </c>
      <c r="D58" s="7">
        <v>257</v>
      </c>
      <c r="E58" s="12">
        <v>96870</v>
      </c>
      <c r="F58" s="12">
        <v>3002361</v>
      </c>
      <c r="G58" s="9">
        <v>30.95</v>
      </c>
      <c r="H58" s="22"/>
      <c r="I58" s="21"/>
      <c r="J58" s="21"/>
      <c r="K58" s="23"/>
    </row>
    <row r="59" spans="1:11" ht="15" customHeight="1" x14ac:dyDescent="0.15">
      <c r="A59" s="19">
        <v>51</v>
      </c>
      <c r="B59" s="8">
        <v>2.9099999999999998E-3</v>
      </c>
      <c r="C59" s="7">
        <v>96741</v>
      </c>
      <c r="D59" s="7">
        <v>281</v>
      </c>
      <c r="E59" s="12">
        <v>96601</v>
      </c>
      <c r="F59" s="12">
        <v>2905492</v>
      </c>
      <c r="G59" s="9">
        <v>30.03</v>
      </c>
      <c r="H59" s="22"/>
      <c r="I59" s="21"/>
      <c r="J59" s="21"/>
      <c r="K59" s="23"/>
    </row>
    <row r="60" spans="1:11" x14ac:dyDescent="0.15">
      <c r="A60" s="19">
        <v>52</v>
      </c>
      <c r="B60" s="8">
        <v>3.2100000000000002E-3</v>
      </c>
      <c r="C60" s="7">
        <v>96460</v>
      </c>
      <c r="D60" s="7">
        <v>311</v>
      </c>
      <c r="E60" s="12">
        <v>96305</v>
      </c>
      <c r="F60" s="12">
        <v>2808891</v>
      </c>
      <c r="G60" s="9">
        <v>29.12</v>
      </c>
      <c r="H60" s="22"/>
      <c r="I60" s="21"/>
      <c r="J60" s="21"/>
      <c r="K60" s="23"/>
    </row>
    <row r="61" spans="1:11" ht="12.75" customHeight="1" x14ac:dyDescent="0.15">
      <c r="A61" s="19">
        <v>53</v>
      </c>
      <c r="B61" s="8">
        <v>3.5599999999999998E-3</v>
      </c>
      <c r="C61" s="7">
        <v>96149</v>
      </c>
      <c r="D61" s="7">
        <v>342</v>
      </c>
      <c r="E61" s="12">
        <v>95978</v>
      </c>
      <c r="F61" s="12">
        <v>2712587</v>
      </c>
      <c r="G61" s="9">
        <v>28.21</v>
      </c>
      <c r="H61" s="22"/>
      <c r="I61" s="21"/>
      <c r="J61" s="21"/>
      <c r="K61" s="23"/>
    </row>
    <row r="62" spans="1:11" ht="12.75" customHeight="1" x14ac:dyDescent="0.15">
      <c r="A62" s="19">
        <v>54</v>
      </c>
      <c r="B62" s="8">
        <v>3.96E-3</v>
      </c>
      <c r="C62" s="7">
        <v>95807</v>
      </c>
      <c r="D62" s="7">
        <v>380</v>
      </c>
      <c r="E62" s="12">
        <v>95617</v>
      </c>
      <c r="F62" s="12">
        <v>2616609</v>
      </c>
      <c r="G62" s="9">
        <v>27.31</v>
      </c>
      <c r="H62" s="22"/>
      <c r="I62" s="21"/>
      <c r="J62" s="21"/>
      <c r="K62" s="23"/>
    </row>
    <row r="63" spans="1:11" ht="12.75" customHeight="1" x14ac:dyDescent="0.15">
      <c r="A63" s="19">
        <v>55</v>
      </c>
      <c r="B63" s="8">
        <v>4.4099999999999999E-3</v>
      </c>
      <c r="C63" s="7">
        <v>95427</v>
      </c>
      <c r="D63" s="7">
        <v>421</v>
      </c>
      <c r="E63" s="12">
        <v>95217</v>
      </c>
      <c r="F63" s="12">
        <v>2520992</v>
      </c>
      <c r="G63" s="9">
        <v>26.42</v>
      </c>
      <c r="H63" s="22"/>
      <c r="I63" s="21"/>
      <c r="J63" s="21"/>
      <c r="K63" s="23"/>
    </row>
    <row r="64" spans="1:11" ht="12.75" customHeight="1" x14ac:dyDescent="0.15">
      <c r="A64" s="19">
        <v>56</v>
      </c>
      <c r="B64" s="8">
        <v>4.8999999999999998E-3</v>
      </c>
      <c r="C64" s="7">
        <v>95006</v>
      </c>
      <c r="D64" s="7">
        <v>465</v>
      </c>
      <c r="E64" s="12">
        <v>94774</v>
      </c>
      <c r="F64" s="12">
        <v>2425775</v>
      </c>
      <c r="G64" s="9">
        <v>25.53</v>
      </c>
      <c r="H64" s="22"/>
      <c r="I64" s="21"/>
      <c r="J64" s="21"/>
      <c r="K64" s="23"/>
    </row>
    <row r="65" spans="1:11" ht="12.75" customHeight="1" x14ac:dyDescent="0.15">
      <c r="A65" s="19">
        <v>57</v>
      </c>
      <c r="B65" s="8">
        <v>5.4400000000000004E-3</v>
      </c>
      <c r="C65" s="7">
        <v>94541</v>
      </c>
      <c r="D65" s="7">
        <v>514</v>
      </c>
      <c r="E65" s="12">
        <v>94284</v>
      </c>
      <c r="F65" s="12">
        <v>2331002</v>
      </c>
      <c r="G65" s="9">
        <v>24.66</v>
      </c>
      <c r="H65" s="22"/>
      <c r="I65" s="21"/>
      <c r="J65" s="21"/>
      <c r="K65" s="23"/>
    </row>
    <row r="66" spans="1:11" ht="12.75" customHeight="1" x14ac:dyDescent="0.15">
      <c r="A66" s="19">
        <v>58</v>
      </c>
      <c r="B66" s="8">
        <v>6.0600000000000003E-3</v>
      </c>
      <c r="C66" s="7">
        <v>94027</v>
      </c>
      <c r="D66" s="7">
        <v>570</v>
      </c>
      <c r="E66" s="12">
        <v>93742</v>
      </c>
      <c r="F66" s="12">
        <v>2236718</v>
      </c>
      <c r="G66" s="9">
        <v>23.79</v>
      </c>
      <c r="H66" s="22"/>
      <c r="I66" s="21"/>
      <c r="J66" s="21"/>
      <c r="K66" s="23"/>
    </row>
    <row r="67" spans="1:11" ht="12.75" customHeight="1" x14ac:dyDescent="0.15">
      <c r="A67" s="19">
        <v>59</v>
      </c>
      <c r="B67" s="8">
        <v>6.7499999999999999E-3</v>
      </c>
      <c r="C67" s="7">
        <v>93457</v>
      </c>
      <c r="D67" s="7">
        <v>630</v>
      </c>
      <c r="E67" s="12">
        <v>93142</v>
      </c>
      <c r="F67" s="12">
        <v>2142976</v>
      </c>
      <c r="G67" s="9">
        <v>22.93</v>
      </c>
      <c r="H67" s="22"/>
      <c r="I67" s="21"/>
      <c r="J67" s="21"/>
      <c r="K67" s="23"/>
    </row>
    <row r="68" spans="1:11" ht="12.75" customHeight="1" x14ac:dyDescent="0.15">
      <c r="A68" s="19">
        <v>60</v>
      </c>
      <c r="B68" s="8">
        <v>7.5300000000000002E-3</v>
      </c>
      <c r="C68" s="7">
        <v>92827</v>
      </c>
      <c r="D68" s="7">
        <v>699</v>
      </c>
      <c r="E68" s="12">
        <v>92478</v>
      </c>
      <c r="F68" s="12">
        <v>2049834</v>
      </c>
      <c r="G68" s="9">
        <v>22.08</v>
      </c>
      <c r="H68" s="22"/>
      <c r="I68" s="21"/>
      <c r="J68" s="21"/>
      <c r="K68" s="23"/>
    </row>
    <row r="69" spans="1:11" ht="12.75" customHeight="1" x14ac:dyDescent="0.15">
      <c r="A69" s="19">
        <v>61</v>
      </c>
      <c r="B69" s="8">
        <v>8.4200000000000004E-3</v>
      </c>
      <c r="C69" s="7">
        <v>92128</v>
      </c>
      <c r="D69" s="7">
        <v>776</v>
      </c>
      <c r="E69" s="12">
        <v>91740</v>
      </c>
      <c r="F69" s="12">
        <v>1957356</v>
      </c>
      <c r="G69" s="9">
        <v>21.25</v>
      </c>
      <c r="H69" s="22"/>
      <c r="I69" s="21"/>
      <c r="J69" s="21"/>
      <c r="K69" s="23"/>
    </row>
    <row r="70" spans="1:11" ht="12.75" customHeight="1" x14ac:dyDescent="0.15">
      <c r="A70" s="19">
        <v>62</v>
      </c>
      <c r="B70" s="8">
        <v>9.4199999999999996E-3</v>
      </c>
      <c r="C70" s="7">
        <v>91352</v>
      </c>
      <c r="D70" s="7">
        <v>860</v>
      </c>
      <c r="E70" s="12">
        <v>90922</v>
      </c>
      <c r="F70" s="12">
        <v>1865616</v>
      </c>
      <c r="G70" s="9">
        <v>20.420000000000002</v>
      </c>
      <c r="H70" s="22"/>
      <c r="I70" s="21"/>
      <c r="J70" s="21"/>
      <c r="K70" s="23"/>
    </row>
    <row r="71" spans="1:11" ht="12.75" customHeight="1" x14ac:dyDescent="0.15">
      <c r="A71" s="19">
        <v>63</v>
      </c>
      <c r="B71" s="8">
        <v>1.048E-2</v>
      </c>
      <c r="C71" s="7">
        <v>90492</v>
      </c>
      <c r="D71" s="7">
        <v>949</v>
      </c>
      <c r="E71" s="12">
        <v>90018</v>
      </c>
      <c r="F71" s="12">
        <v>1774694</v>
      </c>
      <c r="G71" s="9">
        <v>19.61</v>
      </c>
      <c r="H71" s="22"/>
      <c r="I71" s="21"/>
      <c r="J71" s="21"/>
      <c r="K71" s="23"/>
    </row>
    <row r="72" spans="1:11" ht="12.75" customHeight="1" x14ac:dyDescent="0.15">
      <c r="A72" s="19">
        <v>64</v>
      </c>
      <c r="B72" s="8">
        <v>1.1650000000000001E-2</v>
      </c>
      <c r="C72" s="7">
        <v>89543</v>
      </c>
      <c r="D72" s="7">
        <v>1044</v>
      </c>
      <c r="E72" s="12">
        <v>89021</v>
      </c>
      <c r="F72" s="12">
        <v>1684677</v>
      </c>
      <c r="G72" s="9">
        <v>18.809999999999999</v>
      </c>
      <c r="H72" s="22"/>
      <c r="I72" s="21"/>
      <c r="J72" s="21"/>
      <c r="K72" s="23"/>
    </row>
    <row r="73" spans="1:11" ht="12.75" customHeight="1" x14ac:dyDescent="0.15">
      <c r="A73" s="19">
        <v>65</v>
      </c>
      <c r="B73" s="8">
        <v>1.2919999999999999E-2</v>
      </c>
      <c r="C73" s="7">
        <v>88499</v>
      </c>
      <c r="D73" s="7">
        <v>1143</v>
      </c>
      <c r="E73" s="12">
        <v>87928</v>
      </c>
      <c r="F73" s="12">
        <v>1595656</v>
      </c>
      <c r="G73" s="9">
        <v>18.03</v>
      </c>
      <c r="H73" s="22"/>
      <c r="I73" s="21"/>
      <c r="J73" s="21"/>
      <c r="K73" s="23"/>
    </row>
    <row r="74" spans="1:11" ht="12.75" customHeight="1" x14ac:dyDescent="0.15">
      <c r="A74" s="19">
        <v>66</v>
      </c>
      <c r="B74" s="8">
        <v>1.4279999999999999E-2</v>
      </c>
      <c r="C74" s="7">
        <v>87356</v>
      </c>
      <c r="D74" s="7">
        <v>1247</v>
      </c>
      <c r="E74" s="12">
        <v>86733</v>
      </c>
      <c r="F74" s="12">
        <v>1507728</v>
      </c>
      <c r="G74" s="9">
        <v>17.260000000000002</v>
      </c>
      <c r="H74" s="22"/>
      <c r="I74" s="21"/>
      <c r="J74" s="21"/>
      <c r="K74" s="23"/>
    </row>
    <row r="75" spans="1:11" ht="12.75" customHeight="1" x14ac:dyDescent="0.15">
      <c r="A75" s="19">
        <v>67</v>
      </c>
      <c r="B75" s="8">
        <v>1.5740000000000001E-2</v>
      </c>
      <c r="C75" s="7">
        <v>86109</v>
      </c>
      <c r="D75" s="7">
        <v>1356</v>
      </c>
      <c r="E75" s="12">
        <v>85431</v>
      </c>
      <c r="F75" s="12">
        <v>1420996</v>
      </c>
      <c r="G75" s="9">
        <v>16.5</v>
      </c>
      <c r="H75" s="22"/>
      <c r="I75" s="21"/>
      <c r="J75" s="21"/>
      <c r="K75" s="23"/>
    </row>
    <row r="76" spans="1:11" ht="12.75" customHeight="1" x14ac:dyDescent="0.15">
      <c r="A76" s="19">
        <v>68</v>
      </c>
      <c r="B76" s="8">
        <v>1.736E-2</v>
      </c>
      <c r="C76" s="7">
        <v>84753</v>
      </c>
      <c r="D76" s="7">
        <v>1471</v>
      </c>
      <c r="E76" s="12">
        <v>84018</v>
      </c>
      <c r="F76" s="12">
        <v>1335565</v>
      </c>
      <c r="G76" s="9">
        <v>15.76</v>
      </c>
      <c r="H76" s="22"/>
      <c r="I76" s="21"/>
      <c r="J76" s="21"/>
      <c r="K76" s="23"/>
    </row>
    <row r="77" spans="1:11" ht="12.75" customHeight="1" x14ac:dyDescent="0.15">
      <c r="A77" s="19">
        <v>69</v>
      </c>
      <c r="B77" s="8">
        <v>1.9089999999999999E-2</v>
      </c>
      <c r="C77" s="7">
        <v>83282</v>
      </c>
      <c r="D77" s="7">
        <v>1590</v>
      </c>
      <c r="E77" s="12">
        <v>82487</v>
      </c>
      <c r="F77" s="12">
        <v>1251547</v>
      </c>
      <c r="G77" s="9">
        <v>15.03</v>
      </c>
      <c r="H77" s="22"/>
      <c r="I77" s="21"/>
      <c r="J77" s="21"/>
      <c r="K77" s="23"/>
    </row>
    <row r="78" spans="1:11" ht="12.75" customHeight="1" x14ac:dyDescent="0.15">
      <c r="A78" s="19">
        <v>70</v>
      </c>
      <c r="B78" s="8">
        <v>2.0979999999999999E-2</v>
      </c>
      <c r="C78" s="7">
        <v>81692</v>
      </c>
      <c r="D78" s="7">
        <v>1714</v>
      </c>
      <c r="E78" s="12">
        <v>80835</v>
      </c>
      <c r="F78" s="12">
        <v>1169060</v>
      </c>
      <c r="G78" s="9">
        <v>14.31</v>
      </c>
      <c r="H78" s="22"/>
      <c r="I78" s="21"/>
      <c r="J78" s="21"/>
      <c r="K78" s="23"/>
    </row>
    <row r="79" spans="1:11" ht="12.75" customHeight="1" x14ac:dyDescent="0.15">
      <c r="A79" s="19">
        <v>71</v>
      </c>
      <c r="B79" s="8">
        <v>2.308E-2</v>
      </c>
      <c r="C79" s="7">
        <v>79978</v>
      </c>
      <c r="D79" s="7">
        <v>1846</v>
      </c>
      <c r="E79" s="12">
        <v>79055</v>
      </c>
      <c r="F79" s="12">
        <v>1088225</v>
      </c>
      <c r="G79" s="9">
        <v>13.61</v>
      </c>
      <c r="H79" s="22"/>
      <c r="I79" s="21"/>
      <c r="J79" s="21"/>
      <c r="K79" s="23"/>
    </row>
    <row r="80" spans="1:11" ht="12.75" customHeight="1" x14ac:dyDescent="0.15">
      <c r="A80" s="19">
        <v>72</v>
      </c>
      <c r="B80" s="8">
        <v>2.538E-2</v>
      </c>
      <c r="C80" s="7">
        <v>78132</v>
      </c>
      <c r="D80" s="7">
        <v>1983</v>
      </c>
      <c r="E80" s="12">
        <v>77141</v>
      </c>
      <c r="F80" s="12">
        <v>1009170</v>
      </c>
      <c r="G80" s="9">
        <v>12.92</v>
      </c>
      <c r="H80" s="22"/>
      <c r="I80" s="21"/>
      <c r="J80" s="21"/>
      <c r="K80" s="23"/>
    </row>
    <row r="81" spans="1:11" ht="12.75" customHeight="1" x14ac:dyDescent="0.15">
      <c r="A81" s="19">
        <v>73</v>
      </c>
      <c r="B81" s="8">
        <v>2.7959999999999999E-2</v>
      </c>
      <c r="C81" s="7">
        <v>76149</v>
      </c>
      <c r="D81" s="7">
        <v>2130</v>
      </c>
      <c r="E81" s="12">
        <v>75084</v>
      </c>
      <c r="F81" s="12">
        <v>932030</v>
      </c>
      <c r="G81" s="9">
        <v>12.24</v>
      </c>
      <c r="H81" s="22"/>
      <c r="I81" s="21"/>
      <c r="J81" s="21"/>
      <c r="K81" s="23"/>
    </row>
    <row r="82" spans="1:11" ht="12.75" customHeight="1" x14ac:dyDescent="0.15">
      <c r="A82" s="19">
        <v>74</v>
      </c>
      <c r="B82" s="8">
        <v>3.0870000000000002E-2</v>
      </c>
      <c r="C82" s="7">
        <v>74019</v>
      </c>
      <c r="D82" s="7">
        <v>2285</v>
      </c>
      <c r="E82" s="12">
        <v>72877</v>
      </c>
      <c r="F82" s="12">
        <v>856946</v>
      </c>
      <c r="G82" s="9">
        <v>11.58</v>
      </c>
      <c r="H82" s="22"/>
      <c r="I82" s="21"/>
      <c r="J82" s="21"/>
      <c r="K82" s="23"/>
    </row>
    <row r="83" spans="1:11" ht="12.75" customHeight="1" x14ac:dyDescent="0.15">
      <c r="A83" s="19">
        <v>75</v>
      </c>
      <c r="B83" s="8">
        <v>3.415E-2</v>
      </c>
      <c r="C83" s="7">
        <v>71734</v>
      </c>
      <c r="D83" s="7">
        <v>2449</v>
      </c>
      <c r="E83" s="12">
        <v>70510</v>
      </c>
      <c r="F83" s="12">
        <v>784069</v>
      </c>
      <c r="G83" s="9">
        <v>10.93</v>
      </c>
      <c r="H83" s="22"/>
      <c r="I83" s="21"/>
      <c r="J83" s="21"/>
      <c r="K83" s="23"/>
    </row>
    <row r="84" spans="1:11" ht="12.75" customHeight="1" x14ac:dyDescent="0.15">
      <c r="A84" s="19">
        <v>76</v>
      </c>
      <c r="B84" s="8">
        <v>3.7830000000000003E-2</v>
      </c>
      <c r="C84" s="7">
        <v>69285</v>
      </c>
      <c r="D84" s="7">
        <v>2621</v>
      </c>
      <c r="E84" s="12">
        <v>67975</v>
      </c>
      <c r="F84" s="12">
        <v>713560</v>
      </c>
      <c r="G84" s="9">
        <v>10.3</v>
      </c>
      <c r="H84" s="22"/>
      <c r="I84" s="21"/>
      <c r="J84" s="21"/>
      <c r="K84" s="23"/>
    </row>
    <row r="85" spans="1:11" ht="12.75" customHeight="1" x14ac:dyDescent="0.15">
      <c r="A85" s="19">
        <v>77</v>
      </c>
      <c r="B85" s="8">
        <v>4.2009999999999999E-2</v>
      </c>
      <c r="C85" s="7">
        <v>66664</v>
      </c>
      <c r="D85" s="7">
        <v>2801</v>
      </c>
      <c r="E85" s="12">
        <v>65264</v>
      </c>
      <c r="F85" s="12">
        <v>645585</v>
      </c>
      <c r="G85" s="9">
        <v>9.68</v>
      </c>
      <c r="H85" s="22"/>
      <c r="I85" s="21"/>
      <c r="J85" s="21"/>
      <c r="K85" s="23"/>
    </row>
    <row r="86" spans="1:11" ht="12.75" customHeight="1" x14ac:dyDescent="0.15">
      <c r="A86" s="19">
        <v>78</v>
      </c>
      <c r="B86" s="8">
        <v>4.6730000000000001E-2</v>
      </c>
      <c r="C86" s="7">
        <v>63863</v>
      </c>
      <c r="D86" s="7">
        <v>2985</v>
      </c>
      <c r="E86" s="12">
        <v>62371</v>
      </c>
      <c r="F86" s="12">
        <v>580322</v>
      </c>
      <c r="G86" s="9">
        <v>9.09</v>
      </c>
      <c r="H86" s="22"/>
      <c r="I86" s="21"/>
      <c r="J86" s="21"/>
      <c r="K86" s="23"/>
    </row>
    <row r="87" spans="1:11" ht="12.75" customHeight="1" x14ac:dyDescent="0.15">
      <c r="A87" s="19">
        <v>79</v>
      </c>
      <c r="B87" s="8">
        <v>5.2179999999999997E-2</v>
      </c>
      <c r="C87" s="7">
        <v>60878</v>
      </c>
      <c r="D87" s="7">
        <v>3176</v>
      </c>
      <c r="E87" s="12">
        <v>59290</v>
      </c>
      <c r="F87" s="12">
        <v>517951</v>
      </c>
      <c r="G87" s="9">
        <v>8.51</v>
      </c>
      <c r="H87" s="22"/>
      <c r="I87" s="21"/>
      <c r="J87" s="21"/>
      <c r="K87" s="23"/>
    </row>
    <row r="88" spans="1:11" ht="12.75" customHeight="1" x14ac:dyDescent="0.15">
      <c r="A88" s="19">
        <v>80</v>
      </c>
      <c r="B88" s="8">
        <v>5.8450000000000002E-2</v>
      </c>
      <c r="C88" s="7">
        <v>57702</v>
      </c>
      <c r="D88" s="7">
        <v>3373</v>
      </c>
      <c r="E88" s="12">
        <v>56016</v>
      </c>
      <c r="F88" s="12">
        <v>458661</v>
      </c>
      <c r="G88" s="9">
        <v>7.95</v>
      </c>
      <c r="H88" s="22"/>
      <c r="I88" s="21"/>
      <c r="J88" s="21"/>
      <c r="K88" s="23"/>
    </row>
    <row r="89" spans="1:11" ht="12.75" customHeight="1" x14ac:dyDescent="0.15">
      <c r="A89" s="19">
        <v>81</v>
      </c>
      <c r="B89" s="8">
        <v>6.5750000000000003E-2</v>
      </c>
      <c r="C89" s="7">
        <v>54329</v>
      </c>
      <c r="D89" s="7">
        <v>3572</v>
      </c>
      <c r="E89" s="12">
        <v>52543</v>
      </c>
      <c r="F89" s="12">
        <v>402646</v>
      </c>
      <c r="G89" s="9">
        <v>7.41</v>
      </c>
      <c r="H89" s="22"/>
      <c r="I89" s="21"/>
      <c r="J89" s="21"/>
      <c r="K89" s="23"/>
    </row>
    <row r="90" spans="1:11" ht="12.75" customHeight="1" x14ac:dyDescent="0.15">
      <c r="A90" s="19">
        <v>82</v>
      </c>
      <c r="B90" s="8">
        <v>7.4230000000000004E-2</v>
      </c>
      <c r="C90" s="7">
        <v>50757</v>
      </c>
      <c r="D90" s="7">
        <v>3768</v>
      </c>
      <c r="E90" s="12">
        <v>48873</v>
      </c>
      <c r="F90" s="12">
        <v>350103</v>
      </c>
      <c r="G90" s="9">
        <v>6.9</v>
      </c>
      <c r="H90" s="22"/>
      <c r="I90" s="21"/>
      <c r="J90" s="21"/>
      <c r="K90" s="23"/>
    </row>
    <row r="91" spans="1:11" ht="12.75" customHeight="1" x14ac:dyDescent="0.15">
      <c r="A91" s="19">
        <v>83</v>
      </c>
      <c r="B91" s="8">
        <v>8.4010000000000001E-2</v>
      </c>
      <c r="C91" s="7">
        <v>46989</v>
      </c>
      <c r="D91" s="7">
        <v>3947</v>
      </c>
      <c r="E91" s="12">
        <v>45016</v>
      </c>
      <c r="F91" s="12">
        <v>301230</v>
      </c>
      <c r="G91" s="9">
        <v>6.41</v>
      </c>
      <c r="H91" s="22"/>
      <c r="I91" s="21"/>
      <c r="J91" s="21"/>
      <c r="K91" s="23"/>
    </row>
    <row r="92" spans="1:11" ht="12.75" customHeight="1" x14ac:dyDescent="0.15">
      <c r="A92" s="19">
        <v>84</v>
      </c>
      <c r="B92" s="8">
        <v>9.5019999999999993E-2</v>
      </c>
      <c r="C92" s="7">
        <v>43042</v>
      </c>
      <c r="D92" s="7">
        <v>4090</v>
      </c>
      <c r="E92" s="12">
        <v>40997</v>
      </c>
      <c r="F92" s="12">
        <v>256214</v>
      </c>
      <c r="G92" s="9">
        <v>5.95</v>
      </c>
      <c r="H92" s="22"/>
      <c r="I92" s="21"/>
      <c r="J92" s="21"/>
      <c r="K92" s="23"/>
    </row>
    <row r="93" spans="1:11" ht="12.75" customHeight="1" x14ac:dyDescent="0.15">
      <c r="A93" s="19">
        <v>85</v>
      </c>
      <c r="B93" s="8">
        <v>0.10725</v>
      </c>
      <c r="C93" s="7">
        <v>38952</v>
      </c>
      <c r="D93" s="7">
        <v>4178</v>
      </c>
      <c r="E93" s="12">
        <v>36863</v>
      </c>
      <c r="F93" s="12">
        <v>215217</v>
      </c>
      <c r="G93" s="9">
        <v>5.53</v>
      </c>
      <c r="H93" s="22"/>
      <c r="I93" s="21"/>
      <c r="J93" s="21"/>
      <c r="K93" s="23"/>
    </row>
    <row r="94" spans="1:11" ht="12.75" customHeight="1" x14ac:dyDescent="0.15">
      <c r="A94" s="19">
        <v>86</v>
      </c>
      <c r="B94" s="8">
        <v>0.12056</v>
      </c>
      <c r="C94" s="7">
        <v>34774</v>
      </c>
      <c r="D94" s="7">
        <v>4192</v>
      </c>
      <c r="E94" s="12">
        <v>32678</v>
      </c>
      <c r="F94" s="12">
        <v>178354</v>
      </c>
      <c r="G94" s="9">
        <v>5.13</v>
      </c>
      <c r="H94" s="22"/>
      <c r="I94" s="21"/>
      <c r="J94" s="21"/>
      <c r="K94" s="23"/>
    </row>
    <row r="95" spans="1:11" ht="12.75" customHeight="1" x14ac:dyDescent="0.15">
      <c r="A95" s="19">
        <v>87</v>
      </c>
      <c r="B95" s="8">
        <v>0.13478000000000001</v>
      </c>
      <c r="C95" s="7">
        <v>30582</v>
      </c>
      <c r="D95" s="7">
        <v>4122</v>
      </c>
      <c r="E95" s="12">
        <v>28521</v>
      </c>
      <c r="F95" s="12">
        <v>145676</v>
      </c>
      <c r="G95" s="9">
        <v>4.76</v>
      </c>
      <c r="H95" s="22"/>
      <c r="I95" s="21"/>
      <c r="J95" s="21"/>
      <c r="K95" s="23"/>
    </row>
    <row r="96" spans="1:11" ht="12.75" customHeight="1" x14ac:dyDescent="0.15">
      <c r="A96" s="19">
        <v>88</v>
      </c>
      <c r="B96" s="8">
        <v>0.14971999999999999</v>
      </c>
      <c r="C96" s="7">
        <v>26460</v>
      </c>
      <c r="D96" s="7">
        <v>3962</v>
      </c>
      <c r="E96" s="12">
        <v>24479</v>
      </c>
      <c r="F96" s="12">
        <v>117155</v>
      </c>
      <c r="G96" s="9">
        <v>4.43</v>
      </c>
      <c r="H96" s="22"/>
      <c r="I96" s="21"/>
      <c r="J96" s="21"/>
      <c r="K96" s="23"/>
    </row>
    <row r="97" spans="1:11" ht="12.75" customHeight="1" x14ac:dyDescent="0.15">
      <c r="A97" s="19">
        <v>89</v>
      </c>
      <c r="B97" s="8">
        <v>0.16539999999999999</v>
      </c>
      <c r="C97" s="7">
        <v>22498</v>
      </c>
      <c r="D97" s="7">
        <v>3721</v>
      </c>
      <c r="E97" s="12">
        <v>20638</v>
      </c>
      <c r="F97" s="12">
        <v>92676</v>
      </c>
      <c r="G97" s="9">
        <v>4.12</v>
      </c>
      <c r="H97" s="22"/>
      <c r="I97" s="21"/>
      <c r="J97" s="21"/>
      <c r="K97" s="23"/>
    </row>
    <row r="98" spans="1:11" ht="12.75" customHeight="1" x14ac:dyDescent="0.15">
      <c r="A98" s="19">
        <v>90</v>
      </c>
      <c r="B98" s="8">
        <v>0.18173</v>
      </c>
      <c r="C98" s="7">
        <v>18777</v>
      </c>
      <c r="D98" s="7">
        <v>3412</v>
      </c>
      <c r="E98" s="12">
        <v>17071</v>
      </c>
      <c r="F98" s="12">
        <v>72039</v>
      </c>
      <c r="G98" s="9">
        <v>3.84</v>
      </c>
      <c r="H98" s="22"/>
      <c r="I98" s="21"/>
      <c r="J98" s="21"/>
      <c r="K98" s="23"/>
    </row>
    <row r="99" spans="1:11" ht="12.75" customHeight="1" x14ac:dyDescent="0.15">
      <c r="A99" s="19">
        <v>91</v>
      </c>
      <c r="B99" s="8">
        <v>0.19869000000000001</v>
      </c>
      <c r="C99" s="7">
        <v>15365</v>
      </c>
      <c r="D99" s="7">
        <v>3053</v>
      </c>
      <c r="E99" s="12">
        <v>13839</v>
      </c>
      <c r="F99" s="12">
        <v>54968</v>
      </c>
      <c r="G99" s="9">
        <v>3.58</v>
      </c>
      <c r="H99" s="22"/>
      <c r="I99" s="21"/>
      <c r="J99" s="21"/>
      <c r="K99" s="23"/>
    </row>
    <row r="100" spans="1:11" ht="12.75" customHeight="1" x14ac:dyDescent="0.15">
      <c r="A100" s="19">
        <v>92</v>
      </c>
      <c r="B100" s="8">
        <v>0.21625</v>
      </c>
      <c r="C100" s="7">
        <v>12312</v>
      </c>
      <c r="D100" s="7">
        <v>2663</v>
      </c>
      <c r="E100" s="12">
        <v>10981</v>
      </c>
      <c r="F100" s="12">
        <v>41129</v>
      </c>
      <c r="G100" s="9">
        <v>3.34</v>
      </c>
      <c r="H100" s="22"/>
      <c r="I100" s="21"/>
      <c r="J100" s="21"/>
      <c r="K100" s="23"/>
    </row>
    <row r="101" spans="1:11" ht="12.75" customHeight="1" x14ac:dyDescent="0.15">
      <c r="A101" s="19">
        <v>93</v>
      </c>
      <c r="B101" s="8">
        <v>0.23433000000000001</v>
      </c>
      <c r="C101" s="7">
        <v>9649</v>
      </c>
      <c r="D101" s="7">
        <v>2261</v>
      </c>
      <c r="E101" s="12">
        <v>8519</v>
      </c>
      <c r="F101" s="12">
        <v>30149</v>
      </c>
      <c r="G101" s="9">
        <v>3.12</v>
      </c>
      <c r="H101" s="22"/>
      <c r="I101" s="21"/>
      <c r="J101" s="21"/>
      <c r="K101" s="23"/>
    </row>
    <row r="102" spans="1:11" ht="12.75" customHeight="1" x14ac:dyDescent="0.15">
      <c r="A102" s="19">
        <v>94</v>
      </c>
      <c r="B102" s="8">
        <v>0.25280999999999998</v>
      </c>
      <c r="C102" s="7">
        <v>7388</v>
      </c>
      <c r="D102" s="7">
        <v>1868</v>
      </c>
      <c r="E102" s="12">
        <v>6454</v>
      </c>
      <c r="F102" s="12">
        <v>21630</v>
      </c>
      <c r="G102" s="9">
        <v>2.93</v>
      </c>
      <c r="H102" s="22"/>
      <c r="I102" s="21"/>
      <c r="J102" s="21"/>
      <c r="K102" s="23"/>
    </row>
    <row r="103" spans="1:11" ht="12.75" customHeight="1" x14ac:dyDescent="0.15">
      <c r="A103" s="19">
        <v>95</v>
      </c>
      <c r="B103" s="8">
        <v>0.27152999999999999</v>
      </c>
      <c r="C103" s="7">
        <v>5520</v>
      </c>
      <c r="D103" s="7">
        <v>1499</v>
      </c>
      <c r="E103" s="12">
        <v>4771</v>
      </c>
      <c r="F103" s="12">
        <v>15176</v>
      </c>
      <c r="G103" s="9">
        <v>2.75</v>
      </c>
      <c r="H103" s="22"/>
      <c r="I103" s="21"/>
      <c r="J103" s="21"/>
      <c r="K103" s="23"/>
    </row>
    <row r="104" spans="1:11" ht="12.75" customHeight="1" x14ac:dyDescent="0.15">
      <c r="A104" s="19">
        <v>96</v>
      </c>
      <c r="B104" s="8">
        <v>0.29032000000000002</v>
      </c>
      <c r="C104" s="7">
        <v>4021</v>
      </c>
      <c r="D104" s="7">
        <v>1167</v>
      </c>
      <c r="E104" s="12">
        <v>3438</v>
      </c>
      <c r="F104" s="12">
        <v>10406</v>
      </c>
      <c r="G104" s="9">
        <v>2.59</v>
      </c>
      <c r="H104" s="22"/>
      <c r="I104" s="21"/>
      <c r="J104" s="21"/>
      <c r="K104" s="23"/>
    </row>
    <row r="105" spans="1:11" ht="12.75" customHeight="1" x14ac:dyDescent="0.15">
      <c r="A105" s="19">
        <v>97</v>
      </c>
      <c r="B105" s="8">
        <v>0.30902000000000002</v>
      </c>
      <c r="C105" s="7">
        <v>2854</v>
      </c>
      <c r="D105" s="7">
        <v>882</v>
      </c>
      <c r="E105" s="12">
        <v>2413</v>
      </c>
      <c r="F105" s="12">
        <v>6968</v>
      </c>
      <c r="G105" s="9">
        <v>2.44</v>
      </c>
      <c r="H105" s="22"/>
      <c r="I105" s="21"/>
      <c r="J105" s="21"/>
      <c r="K105" s="23"/>
    </row>
    <row r="106" spans="1:11" ht="12.75" customHeight="1" x14ac:dyDescent="0.15">
      <c r="A106" s="19">
        <v>98</v>
      </c>
      <c r="B106" s="8">
        <v>0.32745000000000002</v>
      </c>
      <c r="C106" s="7">
        <v>1972</v>
      </c>
      <c r="D106" s="7">
        <v>646</v>
      </c>
      <c r="E106" s="12">
        <v>1649</v>
      </c>
      <c r="F106" s="12">
        <v>4555</v>
      </c>
      <c r="G106" s="9">
        <v>2.31</v>
      </c>
      <c r="H106" s="22"/>
      <c r="I106" s="21"/>
      <c r="J106" s="21"/>
      <c r="K106" s="23"/>
    </row>
    <row r="107" spans="1:11" ht="12.75" customHeight="1" x14ac:dyDescent="0.15">
      <c r="A107" s="19">
        <v>99</v>
      </c>
      <c r="B107" s="8">
        <v>0.34548000000000001</v>
      </c>
      <c r="C107" s="7">
        <v>1326</v>
      </c>
      <c r="D107" s="7">
        <v>458</v>
      </c>
      <c r="E107" s="12">
        <v>1097</v>
      </c>
      <c r="F107" s="12">
        <v>2906</v>
      </c>
      <c r="G107" s="9">
        <v>2.19</v>
      </c>
      <c r="H107" s="22"/>
      <c r="I107" s="21"/>
      <c r="J107" s="21"/>
      <c r="K107" s="23"/>
    </row>
    <row r="108" spans="1:11" ht="12.75" customHeight="1" x14ac:dyDescent="0.15">
      <c r="A108" s="19">
        <v>100</v>
      </c>
      <c r="B108" s="8">
        <v>0.36296</v>
      </c>
      <c r="C108" s="7">
        <v>868</v>
      </c>
      <c r="D108" s="7">
        <v>315</v>
      </c>
      <c r="E108" s="12">
        <v>711</v>
      </c>
      <c r="F108" s="12">
        <v>1809</v>
      </c>
      <c r="G108" s="9">
        <v>2.08</v>
      </c>
      <c r="H108" s="22"/>
      <c r="I108" s="21"/>
      <c r="J108" s="21"/>
      <c r="K108" s="23"/>
    </row>
    <row r="109" spans="1:11" ht="12" customHeight="1" x14ac:dyDescent="0.15"/>
    <row r="110" spans="1:11" ht="12" customHeight="1" x14ac:dyDescent="0.15"/>
    <row r="111" spans="1:11" ht="12" customHeight="1" x14ac:dyDescent="0.15"/>
    <row r="112" spans="1:11" ht="12" customHeight="1" x14ac:dyDescent="0.15"/>
    <row r="113" ht="12" customHeight="1" x14ac:dyDescent="0.15"/>
    <row r="114" ht="12" customHeight="1" x14ac:dyDescent="0.15"/>
    <row r="115" ht="12" customHeight="1" x14ac:dyDescent="0.15"/>
    <row r="116" ht="12" customHeight="1" x14ac:dyDescent="0.15"/>
  </sheetData>
  <mergeCells count="7">
    <mergeCell ref="B7:G7"/>
    <mergeCell ref="A4:A5"/>
    <mergeCell ref="B4:B5"/>
    <mergeCell ref="C4:C5"/>
    <mergeCell ref="D4:D5"/>
    <mergeCell ref="E4:F4"/>
    <mergeCell ref="G4:G5"/>
  </mergeCells>
  <pageMargins left="0.75" right="0.75" top="0.41" bottom="0.18" header="0.39" footer="0.18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ogomez</vt:lpstr>
      <vt:lpstr>ogokob</vt:lpstr>
      <vt:lpstr>miamez</vt:lpstr>
      <vt:lpstr>miakob</vt:lpstr>
      <vt:lpstr>wiemez</vt:lpstr>
      <vt:lpstr>wiekob</vt:lpstr>
    </vt:vector>
  </TitlesOfParts>
  <Company>Główny Urząd Statystyczny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Trwanie życia w 2021 roku</dc:title>
  <dc:subject>Trwanie życia</dc:subject>
  <dc:creator>Główny Urząd Statystyczny</dc:creator>
  <cp:lastModifiedBy>Oskar Paśko</cp:lastModifiedBy>
  <dcterms:created xsi:type="dcterms:W3CDTF">2017-03-24T11:39:55Z</dcterms:created>
  <dcterms:modified xsi:type="dcterms:W3CDTF">2024-01-23T11:48:47Z</dcterms:modified>
  <cp:category>Trwanie życia</cp:category>
</cp:coreProperties>
</file>