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<sst xmlns="http://schemas.openxmlformats.org/spreadsheetml/2006/main" count="87" uniqueCount="52">
  <si>
    <t>Casino</t>
  </si>
  <si>
    <t>Mints 500 Yes, 500 No, 500 USD.  THe 500 USD gets paid to the winner Yes or No.</t>
  </si>
  <si>
    <t>Keep buying YES</t>
  </si>
  <si>
    <t>YES got more expensive</t>
  </si>
  <si>
    <t>Supply of YES is conserved — no minting occurred</t>
  </si>
  <si>
    <t>Adds 500 YES + 500 USDC into the YES/USDC pool</t>
  </si>
  <si>
    <t>this is a different $500</t>
  </si>
  <si>
    <t>Vault is uninvolved in secondary market trades</t>
  </si>
  <si>
    <t>Adds 500 NO + 500 USDC into the NO/USDC pool</t>
  </si>
  <si>
    <t xml:space="preserve">Vault pays the full </t>
  </si>
  <si>
    <t>Pool #</t>
  </si>
  <si>
    <t>Pool</t>
  </si>
  <si>
    <t>Token Reserve</t>
  </si>
  <si>
    <t>USDC Reserve</t>
  </si>
  <si>
    <t>Invariant (k = x·y)</t>
  </si>
  <si>
    <t xml:space="preserve"> price ($/token)</t>
  </si>
  <si>
    <t>probability</t>
  </si>
  <si>
    <t>YES/USDC</t>
  </si>
  <si>
    <t>500 YES</t>
  </si>
  <si>
    <t>500 USDC</t>
  </si>
  <si>
    <t>prompt</t>
  </si>
  <si>
    <t>NO/USDC</t>
  </si>
  <si>
    <t>500 NO</t>
  </si>
  <si>
    <t>in step 1 buy 100 shares. Calculate the price to be 125 and add an expect to check.  in step 2 do so again: buy 100 shares, calculate the price to be 208.3, and add an expect to check.  in step 3, buy 1 USD</t>
  </si>
  <si>
    <t>User  A buys 100 Y</t>
  </si>
  <si>
    <t xml:space="preserve"> pays USD</t>
  </si>
  <si>
    <t>(400 Yes ) * ($500 - n) = 2500</t>
  </si>
  <si>
    <t>User b buys 100 Y</t>
  </si>
  <si>
    <t>(400 Yes ) * ($625 - n) = 2500</t>
  </si>
  <si>
    <t>user c buys $1 of Y</t>
  </si>
  <si>
    <t>(300 yes - n) * (834 +1) = 250000</t>
  </si>
  <si>
    <t>gets</t>
  </si>
  <si>
    <t>getAmountIn</t>
  </si>
  <si>
    <t>get price</t>
  </si>
  <si>
    <t xml:space="preserve">amount in </t>
  </si>
  <si>
    <t>100 shares</t>
  </si>
  <si>
    <t>amountOut2,</t>
  </si>
  <si>
    <t>amountOut</t>
  </si>
  <si>
    <t>amount out</t>
  </si>
  <si>
    <t>newNoReserve,</t>
  </si>
  <si>
    <t>reserveUsdc</t>
  </si>
  <si>
    <t>newYesReserve</t>
  </si>
  <si>
    <t>reserveToken</t>
  </si>
  <si>
    <t>In</t>
  </si>
  <si>
    <t>tokens</t>
  </si>
  <si>
    <t>getAmountOut</t>
  </si>
  <si>
    <t>numerator</t>
  </si>
  <si>
    <t>out</t>
  </si>
  <si>
    <t>price</t>
  </si>
  <si>
    <t>denominator</t>
  </si>
  <si>
    <t>amountIn</t>
  </si>
  <si>
    <t>denom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</si>
</sst>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  <scheme val="minor"/>
    </font>
    <font>
      <sz val="8.0"/>
      <color theme="1"/>
      <name val="Liberation Serif"/>
    </font>
    <font>
      <b/>
      <sz val="8.0"/>
      <color theme="1"/>
      <name val="Arial"/>
    </font>
    <font>
      <b/>
      <sz val="8.0"/>
      <color theme="1"/>
      <name val="Liberation Serif"/>
    </font>
    <font>
      <sz val="11.0"/>
      <color rgb="FFDCDCAA"/>
      <name val="&quot;Droid Sans Mono&quot;"/>
    </font>
    <font>
      <sz val="11.0"/>
      <color rgb="FFFFFFFF"/>
      <name val="&quot;Droid Sans Mono&quot;"/>
    </font>
    <font>
      <sz val="11.0"/>
      <color rgb="FF9CDCFE"/>
      <name val="&quot;Droid Sans Mono&quot;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3" numFmtId="0" xfId="0" applyFont="1"/>
    <xf borderId="0" fillId="0" fontId="2" numFmtId="0" xfId="0" applyAlignment="1" applyFont="1">
      <alignment horizontal="right" readingOrder="0"/>
    </xf>
    <xf borderId="0" fillId="2" fontId="7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13.13"/>
  </cols>
  <sheetData>
    <row r="1">
      <c r="A1" s="1">
        <v>1.0</v>
      </c>
      <c r="B1" s="2" t="s">
        <v>0</v>
      </c>
      <c r="C1" s="3"/>
      <c r="D1" s="4"/>
      <c r="E1" s="4"/>
      <c r="F1" s="4"/>
      <c r="G1" s="4"/>
      <c r="H1" s="4"/>
      <c r="I1" s="4"/>
      <c r="J1" s="4"/>
    </row>
    <row r="2">
      <c r="A2" s="4"/>
      <c r="B2" s="1">
        <v>1.0</v>
      </c>
      <c r="C2" s="5" t="s">
        <v>1</v>
      </c>
      <c r="D2" s="4"/>
      <c r="E2" s="4"/>
      <c r="F2" s="4"/>
      <c r="H2" s="5" t="s">
        <v>2</v>
      </c>
      <c r="I2" s="4"/>
      <c r="J2" s="4"/>
    </row>
    <row r="3">
      <c r="A3" s="4"/>
      <c r="B3" s="1"/>
      <c r="C3" s="2"/>
      <c r="D3" s="4"/>
      <c r="E3" s="4"/>
      <c r="F3" s="4"/>
      <c r="H3" s="6" t="s">
        <v>3</v>
      </c>
      <c r="I3" s="4"/>
      <c r="J3" s="4"/>
    </row>
    <row r="4">
      <c r="A4" s="4"/>
      <c r="B4" s="4"/>
      <c r="C4" s="4"/>
      <c r="D4" s="4"/>
      <c r="E4" s="4"/>
      <c r="F4" s="4"/>
      <c r="H4" s="6" t="s">
        <v>4</v>
      </c>
      <c r="I4" s="4"/>
      <c r="J4" s="4"/>
    </row>
    <row r="5">
      <c r="A5" s="1">
        <v>2.0</v>
      </c>
      <c r="B5" s="6" t="s">
        <v>0</v>
      </c>
      <c r="C5" s="7" t="s">
        <v>5</v>
      </c>
      <c r="D5" s="4"/>
      <c r="E5" s="3"/>
      <c r="F5" s="5" t="s">
        <v>6</v>
      </c>
      <c r="H5" s="6" t="s">
        <v>7</v>
      </c>
      <c r="I5" s="4"/>
      <c r="J5" s="4"/>
    </row>
    <row r="6">
      <c r="A6" s="4"/>
      <c r="C6" s="7" t="s">
        <v>8</v>
      </c>
      <c r="D6" s="4"/>
      <c r="E6" s="3"/>
      <c r="F6" s="3"/>
      <c r="H6" s="5" t="s">
        <v>9</v>
      </c>
      <c r="I6" s="4"/>
      <c r="J6" s="4"/>
    </row>
    <row r="7">
      <c r="A7" s="4"/>
      <c r="B7" s="3"/>
      <c r="C7" s="3"/>
      <c r="D7" s="4"/>
      <c r="E7" s="3"/>
      <c r="F7" s="3"/>
      <c r="G7" s="4"/>
      <c r="H7" s="4"/>
      <c r="I7" s="4"/>
      <c r="J7" s="4"/>
    </row>
    <row r="8">
      <c r="A8" s="1"/>
      <c r="B8" s="8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4"/>
      <c r="H8" s="5" t="s">
        <v>15</v>
      </c>
      <c r="I8" s="5" t="s">
        <v>16</v>
      </c>
      <c r="J8" s="4"/>
    </row>
    <row r="9">
      <c r="A9" s="4"/>
      <c r="B9" s="5">
        <v>1.0</v>
      </c>
      <c r="C9" s="7" t="s">
        <v>17</v>
      </c>
      <c r="D9" s="7" t="s">
        <v>18</v>
      </c>
      <c r="E9" s="7" t="s">
        <v>19</v>
      </c>
      <c r="F9" s="10">
        <v>250000.0</v>
      </c>
      <c r="G9" s="1">
        <v>500.0</v>
      </c>
      <c r="H9" s="1">
        <v>1.0</v>
      </c>
      <c r="I9" s="4">
        <f>H10/sum(H9:H10)</f>
        <v>0.5</v>
      </c>
      <c r="J9" s="5" t="s">
        <v>20</v>
      </c>
    </row>
    <row r="10">
      <c r="A10" s="4"/>
      <c r="B10" s="5">
        <v>2.0</v>
      </c>
      <c r="C10" s="7" t="s">
        <v>21</v>
      </c>
      <c r="D10" s="7" t="s">
        <v>22</v>
      </c>
      <c r="E10" s="7" t="s">
        <v>19</v>
      </c>
      <c r="F10" s="10">
        <v>250000.0</v>
      </c>
      <c r="G10" s="1">
        <v>500.0</v>
      </c>
      <c r="H10" s="1">
        <v>1.0</v>
      </c>
      <c r="I10" s="4">
        <f>1-I9</f>
        <v>0.5</v>
      </c>
      <c r="J10" s="5" t="s">
        <v>23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>
      <c r="A12" s="5">
        <v>3.0</v>
      </c>
      <c r="B12" s="5" t="s">
        <v>24</v>
      </c>
      <c r="C12" s="5" t="s">
        <v>25</v>
      </c>
      <c r="D12" s="11">
        <f>F9/(500-100)-G9</f>
        <v>125</v>
      </c>
      <c r="E12" s="4"/>
      <c r="F12" s="5" t="s">
        <v>26</v>
      </c>
      <c r="G12" s="4"/>
      <c r="H12" s="4"/>
      <c r="I12" s="4"/>
      <c r="J12" s="4"/>
    </row>
    <row r="13">
      <c r="A13" s="4"/>
      <c r="B13" s="8" t="s">
        <v>10</v>
      </c>
      <c r="C13" s="9" t="s">
        <v>11</v>
      </c>
      <c r="D13" s="9" t="s">
        <v>12</v>
      </c>
      <c r="E13" s="9" t="s">
        <v>13</v>
      </c>
      <c r="F13" s="9" t="s">
        <v>14</v>
      </c>
      <c r="G13" s="4"/>
      <c r="H13" s="5" t="s">
        <v>15</v>
      </c>
      <c r="I13" s="4"/>
      <c r="J13" s="4"/>
    </row>
    <row r="14">
      <c r="A14" s="4"/>
      <c r="B14" s="5">
        <v>1.0</v>
      </c>
      <c r="C14" s="7" t="s">
        <v>17</v>
      </c>
      <c r="D14" s="5">
        <v>400.0</v>
      </c>
      <c r="E14" s="7">
        <f>G9+D12</f>
        <v>625</v>
      </c>
      <c r="F14" s="10">
        <f>D14*E14</f>
        <v>250000</v>
      </c>
      <c r="G14" s="1">
        <v>500.0</v>
      </c>
      <c r="H14" s="12">
        <f>E14/D14</f>
        <v>1.5625</v>
      </c>
      <c r="I14" s="4">
        <f>H15/sum(H14:H15)</f>
        <v>0.3902439024</v>
      </c>
    </row>
    <row r="15">
      <c r="A15" s="4"/>
      <c r="B15" s="5">
        <v>2.0</v>
      </c>
      <c r="C15" s="7" t="s">
        <v>21</v>
      </c>
      <c r="D15" s="5">
        <v>500.0</v>
      </c>
      <c r="E15" s="7" t="s">
        <v>19</v>
      </c>
      <c r="F15" s="10">
        <v>250000.0</v>
      </c>
      <c r="G15" s="1">
        <v>500.0</v>
      </c>
      <c r="H15" s="1">
        <v>1.0</v>
      </c>
      <c r="I15" s="4">
        <f>1-I14</f>
        <v>0.6097560976</v>
      </c>
    </row>
    <row r="16">
      <c r="A16" s="4"/>
      <c r="B16" s="4"/>
      <c r="C16" s="4"/>
      <c r="D16" s="4"/>
      <c r="E16" s="4"/>
      <c r="F16" s="4"/>
      <c r="G16" s="4"/>
      <c r="H16" s="4"/>
    </row>
    <row r="17">
      <c r="A17" s="6">
        <v>4.0</v>
      </c>
      <c r="B17" s="5" t="s">
        <v>27</v>
      </c>
      <c r="C17" s="5" t="s">
        <v>25</v>
      </c>
      <c r="D17" s="11">
        <f>F14/(D14-100)-E14</f>
        <v>208.3333333</v>
      </c>
      <c r="E17" s="4"/>
      <c r="F17" s="5" t="s">
        <v>28</v>
      </c>
      <c r="G17" s="4"/>
      <c r="H17" s="4"/>
    </row>
    <row r="18">
      <c r="B18" s="8" t="s">
        <v>10</v>
      </c>
      <c r="C18" s="9" t="s">
        <v>11</v>
      </c>
      <c r="D18" s="9" t="s">
        <v>12</v>
      </c>
      <c r="E18" s="9" t="s">
        <v>13</v>
      </c>
      <c r="F18" s="9" t="s">
        <v>14</v>
      </c>
      <c r="G18" s="4"/>
      <c r="H18" s="5" t="s">
        <v>15</v>
      </c>
    </row>
    <row r="19">
      <c r="B19" s="5">
        <v>1.0</v>
      </c>
      <c r="C19" s="7" t="s">
        <v>17</v>
      </c>
      <c r="D19" s="5">
        <f>D14-100</f>
        <v>300</v>
      </c>
      <c r="E19" s="7">
        <f>E14+D17</f>
        <v>833.3333333</v>
      </c>
      <c r="F19" s="10">
        <f>D19*E19</f>
        <v>250000</v>
      </c>
      <c r="G19" s="1">
        <v>500.0</v>
      </c>
      <c r="H19" s="12">
        <f>E19/D19</f>
        <v>2.777777778</v>
      </c>
      <c r="I19" s="4">
        <f>H20/sum(H19:H20)</f>
        <v>0.2647058824</v>
      </c>
    </row>
    <row r="20">
      <c r="B20" s="5">
        <v>2.0</v>
      </c>
      <c r="C20" s="7" t="s">
        <v>21</v>
      </c>
      <c r="D20" s="5">
        <v>500.0</v>
      </c>
      <c r="E20" s="7" t="s">
        <v>19</v>
      </c>
      <c r="F20" s="10">
        <v>250000.0</v>
      </c>
      <c r="G20" s="1">
        <v>500.0</v>
      </c>
      <c r="H20" s="1">
        <v>1.0</v>
      </c>
      <c r="I20" s="4">
        <f>1-I19</f>
        <v>0.7352941176</v>
      </c>
    </row>
    <row r="22">
      <c r="A22" s="6">
        <v>4.0</v>
      </c>
      <c r="B22" s="5" t="s">
        <v>29</v>
      </c>
      <c r="C22" s="5" t="s">
        <v>25</v>
      </c>
      <c r="D22" s="6">
        <v>1.0</v>
      </c>
      <c r="E22" s="4"/>
      <c r="F22" s="5" t="s">
        <v>30</v>
      </c>
      <c r="G22" s="4"/>
      <c r="H22" s="5" t="s">
        <v>31</v>
      </c>
      <c r="I22" s="11">
        <f>D19 - F19/(E19+1)</f>
        <v>0.3595685178</v>
      </c>
    </row>
    <row r="23">
      <c r="B23" s="8" t="s">
        <v>10</v>
      </c>
      <c r="C23" s="9" t="s">
        <v>11</v>
      </c>
      <c r="D23" s="9" t="s">
        <v>12</v>
      </c>
      <c r="E23" s="9" t="s">
        <v>13</v>
      </c>
      <c r="F23" s="9" t="s">
        <v>14</v>
      </c>
      <c r="G23" s="4"/>
      <c r="H23" s="5" t="s">
        <v>15</v>
      </c>
    </row>
    <row r="24">
      <c r="B24" s="5">
        <v>1.0</v>
      </c>
      <c r="C24" s="7" t="s">
        <v>17</v>
      </c>
      <c r="D24" s="5">
        <f>D19-I22</f>
        <v>299.6404315</v>
      </c>
      <c r="E24" s="7">
        <f>E19+D22</f>
        <v>834.3333333</v>
      </c>
      <c r="F24" s="10">
        <f>D24*E24</f>
        <v>250000</v>
      </c>
      <c r="G24" s="1">
        <v>500.0</v>
      </c>
      <c r="H24" s="12">
        <f>E24/D24</f>
        <v>2.784448444</v>
      </c>
      <c r="I24" s="4">
        <f>H25/sum(H24:H25)</f>
        <v>0.2642392979</v>
      </c>
    </row>
    <row r="25">
      <c r="B25" s="5">
        <v>2.0</v>
      </c>
      <c r="C25" s="7" t="s">
        <v>21</v>
      </c>
      <c r="D25" s="5">
        <v>500.0</v>
      </c>
      <c r="E25" s="7" t="s">
        <v>19</v>
      </c>
      <c r="F25" s="10">
        <v>250000.0</v>
      </c>
      <c r="G25" s="1">
        <v>500.0</v>
      </c>
      <c r="H25" s="1">
        <v>1.0</v>
      </c>
      <c r="I25" s="4">
        <f>1-I24</f>
        <v>0.7357607021</v>
      </c>
    </row>
    <row r="29">
      <c r="D29" s="13" t="s">
        <v>32</v>
      </c>
      <c r="E29" s="11">
        <f t="shared" ref="E29:F29" si="1">E33/E34</f>
        <v>125.3761284</v>
      </c>
      <c r="F29" s="11">
        <f t="shared" si="1"/>
        <v>209.0859674</v>
      </c>
      <c r="G29" s="6" t="s">
        <v>33</v>
      </c>
      <c r="I29" s="6" t="s">
        <v>34</v>
      </c>
      <c r="J29" s="6" t="s">
        <v>35</v>
      </c>
    </row>
    <row r="30">
      <c r="C30" s="14" t="s">
        <v>36</v>
      </c>
      <c r="D30" s="14" t="s">
        <v>37</v>
      </c>
      <c r="E30" s="6">
        <v>100.0</v>
      </c>
      <c r="F30" s="6">
        <v>100.0</v>
      </c>
      <c r="I30" s="6" t="s">
        <v>38</v>
      </c>
      <c r="J30" s="15">
        <v>125.0</v>
      </c>
    </row>
    <row r="31">
      <c r="C31" s="14" t="s">
        <v>39</v>
      </c>
      <c r="D31" s="14" t="s">
        <v>40</v>
      </c>
      <c r="E31" s="6">
        <v>500.0</v>
      </c>
      <c r="F31" s="6">
        <f>E29+G9</f>
        <v>625.3761284</v>
      </c>
    </row>
    <row r="32">
      <c r="C32" s="16" t="s">
        <v>41</v>
      </c>
      <c r="D32" s="14" t="s">
        <v>42</v>
      </c>
      <c r="E32" s="6">
        <v>500.0</v>
      </c>
      <c r="F32" s="6">
        <f>D14</f>
        <v>400</v>
      </c>
      <c r="I32" s="6" t="s">
        <v>43</v>
      </c>
      <c r="J32" s="6" t="s">
        <v>44</v>
      </c>
      <c r="K32" s="6" t="s">
        <v>45</v>
      </c>
    </row>
    <row r="33">
      <c r="D33" s="14" t="s">
        <v>46</v>
      </c>
      <c r="E33" s="6">
        <f t="shared" ref="E33:F33" si="2">E31*E30*1000</f>
        <v>50000000</v>
      </c>
      <c r="F33" s="6">
        <f t="shared" si="2"/>
        <v>62537612.84</v>
      </c>
      <c r="I33" s="6" t="s">
        <v>47</v>
      </c>
      <c r="J33" s="6" t="s">
        <v>48</v>
      </c>
      <c r="K33" s="6" t="s">
        <v>32</v>
      </c>
    </row>
    <row r="34">
      <c r="D34" s="14" t="s">
        <v>49</v>
      </c>
      <c r="E34" s="11">
        <f t="shared" ref="E34:F34" si="3">(E32-E30)*997</f>
        <v>398800</v>
      </c>
      <c r="F34" s="11">
        <f t="shared" si="3"/>
        <v>299100</v>
      </c>
    </row>
    <row r="39">
      <c r="D39" s="14" t="s">
        <v>50</v>
      </c>
      <c r="E39" s="6">
        <v>100.0</v>
      </c>
    </row>
    <row r="40">
      <c r="D40" s="14" t="s">
        <v>40</v>
      </c>
      <c r="E40" s="6">
        <v>500.0</v>
      </c>
    </row>
    <row r="41">
      <c r="D41" s="14" t="s">
        <v>42</v>
      </c>
      <c r="E41" s="6">
        <v>300.0</v>
      </c>
    </row>
    <row r="42">
      <c r="D42" s="14" t="s">
        <v>46</v>
      </c>
      <c r="E42" s="11">
        <f>E41*E39</f>
        <v>30000</v>
      </c>
    </row>
    <row r="43">
      <c r="D43" s="6" t="s">
        <v>51</v>
      </c>
      <c r="E43" s="11">
        <f>E40+E39</f>
        <v>600</v>
      </c>
    </row>
    <row r="44">
      <c r="E44" s="11">
        <f>E42/E43</f>
        <v>50</v>
      </c>
    </row>
  </sheetData>
  <drawing r:id="rId1"/>
</worksheet>
</file>