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gneg/Desktop/SuN_Ex_response/"/>
    </mc:Choice>
  </mc:AlternateContent>
  <bookViews>
    <workbookView xWindow="820" yWindow="460" windowWidth="27200" windowHeight="123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" i="1" l="1"/>
  <c r="G34" i="1"/>
  <c r="G33" i="1"/>
  <c r="G32" i="1"/>
  <c r="G31" i="1"/>
  <c r="G30" i="1"/>
  <c r="G29" i="1"/>
  <c r="G28" i="1"/>
  <c r="G27" i="1"/>
  <c r="G26" i="1"/>
  <c r="G25" i="1"/>
  <c r="G24" i="1"/>
  <c r="E35" i="1"/>
  <c r="E34" i="1"/>
  <c r="E33" i="1"/>
  <c r="E32" i="1"/>
  <c r="E31" i="1"/>
  <c r="E30" i="1"/>
  <c r="E29" i="1"/>
  <c r="E28" i="1"/>
  <c r="E27" i="1"/>
  <c r="E26" i="1"/>
  <c r="E25" i="1"/>
  <c r="E24" i="1"/>
  <c r="M18" i="1"/>
  <c r="M17" i="1"/>
  <c r="M16" i="1"/>
  <c r="M15" i="1"/>
  <c r="M14" i="1"/>
  <c r="M13" i="1"/>
  <c r="M12" i="1"/>
  <c r="M11" i="1"/>
  <c r="M10" i="1"/>
  <c r="M9" i="1"/>
  <c r="M8" i="1"/>
  <c r="L18" i="1"/>
  <c r="L17" i="1"/>
  <c r="L16" i="1"/>
  <c r="L15" i="1"/>
  <c r="L14" i="1"/>
  <c r="L13" i="1"/>
  <c r="L12" i="1"/>
  <c r="L11" i="1"/>
  <c r="L10" i="1"/>
  <c r="L9" i="1"/>
  <c r="L8" i="1"/>
  <c r="M7" i="1"/>
  <c r="L7" i="1"/>
  <c r="K18" i="1"/>
  <c r="K17" i="1"/>
  <c r="K16" i="1"/>
  <c r="K15" i="1"/>
  <c r="K14" i="1"/>
  <c r="K13" i="1"/>
  <c r="K12" i="1"/>
  <c r="K11" i="1"/>
  <c r="K10" i="1"/>
  <c r="K9" i="1"/>
  <c r="K8" i="1"/>
  <c r="K7" i="1"/>
  <c r="J18" i="1"/>
  <c r="J17" i="1"/>
  <c r="J16" i="1"/>
  <c r="J15" i="1"/>
  <c r="J14" i="1"/>
  <c r="J13" i="1"/>
  <c r="J12" i="1"/>
  <c r="J11" i="1"/>
  <c r="J10" i="1"/>
  <c r="J9" i="1"/>
  <c r="J8" i="1"/>
  <c r="J7" i="1"/>
  <c r="I18" i="1"/>
  <c r="I17" i="1"/>
  <c r="I16" i="1"/>
  <c r="I15" i="1"/>
  <c r="I14" i="1"/>
  <c r="I13" i="1"/>
  <c r="I12" i="1"/>
  <c r="I11" i="1"/>
  <c r="I10" i="1"/>
  <c r="I9" i="1"/>
  <c r="I8" i="1"/>
  <c r="H18" i="1"/>
  <c r="H17" i="1"/>
  <c r="H16" i="1"/>
  <c r="H15" i="1"/>
  <c r="H14" i="1"/>
  <c r="H13" i="1"/>
  <c r="H12" i="1"/>
  <c r="H11" i="1"/>
  <c r="H10" i="1"/>
  <c r="H9" i="1"/>
  <c r="H8" i="1"/>
  <c r="N18" i="1"/>
  <c r="N17" i="1"/>
  <c r="N16" i="1"/>
  <c r="N15" i="1"/>
  <c r="N14" i="1"/>
  <c r="N13" i="1"/>
  <c r="N12" i="1"/>
  <c r="N11" i="1"/>
  <c r="N10" i="1"/>
  <c r="N9" i="1"/>
  <c r="N8" i="1"/>
  <c r="N7" i="1"/>
  <c r="H7" i="1"/>
  <c r="I7" i="1"/>
</calcChain>
</file>

<file path=xl/sharedStrings.xml><?xml version="1.0" encoding="utf-8"?>
<sst xmlns="http://schemas.openxmlformats.org/spreadsheetml/2006/main" count="32" uniqueCount="22">
  <si>
    <t>Energy</t>
  </si>
  <si>
    <t>FWHM(keV)</t>
  </si>
  <si>
    <t>Rel FWHM</t>
  </si>
  <si>
    <t>Incedent counts =</t>
  </si>
  <si>
    <t>Ex</t>
  </si>
  <si>
    <t>intensity</t>
  </si>
  <si>
    <t>M=1</t>
  </si>
  <si>
    <t>M=2</t>
  </si>
  <si>
    <t>M=3</t>
  </si>
  <si>
    <t>M=4</t>
  </si>
  <si>
    <t>M=5</t>
  </si>
  <si>
    <t>Ex(keV)</t>
  </si>
  <si>
    <t>Total</t>
  </si>
  <si>
    <t>relaitve</t>
  </si>
  <si>
    <t>a</t>
  </si>
  <si>
    <t>b</t>
  </si>
  <si>
    <t>c</t>
  </si>
  <si>
    <t>Multiplicity</t>
  </si>
  <si>
    <t>coeff.</t>
  </si>
  <si>
    <t>in (MeV)</t>
  </si>
  <si>
    <t>Ex in SuN, 70Co-&gt;70Ni exp 2016 with Q=12.3 MeV, GEANT4 performed by Artemis, X-mas 2016</t>
  </si>
  <si>
    <t>Normalized to 1 at Ex = 1 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</si>
</sst>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1"/>
      <color rgb="FF000000"/>
      <name val="Menlo"/>
    </font>
    <font>
      <sz val="1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5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11" fontId="0" fillId="0" borderId="0" xfId="0" applyNumberFormat="1" applyFont="1" applyFill="1" applyAlignment="1">
      <alignment horizontal="center"/>
    </xf>
    <xf numFmtId="11" fontId="0" fillId="0" borderId="0" xfId="0" applyNumberFormat="1" applyFont="1" applyFill="1" applyAlignment="1">
      <alignment horizontal="left"/>
    </xf>
    <xf numFmtId="11" fontId="0" fillId="0" borderId="0" xfId="0" applyNumberFormat="1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164" fontId="0" fillId="0" borderId="0" xfId="0" applyNumberFormat="1"/>
    <xf numFmtId="164" fontId="4" fillId="0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1" fontId="5" fillId="0" borderId="0" xfId="0" applyNumberFormat="1" applyFont="1"/>
    <xf numFmtId="0" fontId="0" fillId="6" borderId="0" xfId="0" applyFont="1" applyFill="1" applyAlignment="1">
      <alignment horizontal="center"/>
    </xf>
    <xf numFmtId="11" fontId="0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1" fontId="5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5" fillId="0" borderId="0" xfId="0" applyFont="1"/>
    <xf numFmtId="165" fontId="0" fillId="0" borderId="0" xfId="0" applyNumberFormat="1"/>
  </cellXfs>
  <cellStyles count="5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Sheet1!$J$7:$J$20</c:f>
              <c:numCache>
                <c:formatCode>General</c:formatCode>
                <c:ptCount val="14"/>
                <c:pt idx="0">
                  <c:v>0.182146</c:v>
                </c:pt>
                <c:pt idx="1">
                  <c:v>0.184091</c:v>
                </c:pt>
                <c:pt idx="2">
                  <c:v>0.182761</c:v>
                </c:pt>
                <c:pt idx="3">
                  <c:v>0.168011</c:v>
                </c:pt>
                <c:pt idx="4">
                  <c:v>0.149787</c:v>
                </c:pt>
                <c:pt idx="5">
                  <c:v>0.136282</c:v>
                </c:pt>
                <c:pt idx="6">
                  <c:v>0.129162</c:v>
                </c:pt>
                <c:pt idx="7">
                  <c:v>0.117125</c:v>
                </c:pt>
                <c:pt idx="8">
                  <c:v>0.104658</c:v>
                </c:pt>
                <c:pt idx="9">
                  <c:v>0.0867916</c:v>
                </c:pt>
                <c:pt idx="10">
                  <c:v>0.0760431</c:v>
                </c:pt>
                <c:pt idx="11">
                  <c:v>0.0583192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Sheet1!$K$7:$K$20</c:f>
              <c:numCache>
                <c:formatCode>General</c:formatCode>
                <c:ptCount val="14"/>
                <c:pt idx="0">
                  <c:v>0.166789</c:v>
                </c:pt>
                <c:pt idx="1">
                  <c:v>0.169311</c:v>
                </c:pt>
                <c:pt idx="2">
                  <c:v>0.163603</c:v>
                </c:pt>
                <c:pt idx="3">
                  <c:v>0.154732</c:v>
                </c:pt>
                <c:pt idx="4">
                  <c:v>0.144362</c:v>
                </c:pt>
                <c:pt idx="5">
                  <c:v>0.138208</c:v>
                </c:pt>
                <c:pt idx="6">
                  <c:v>0.124521</c:v>
                </c:pt>
                <c:pt idx="7">
                  <c:v>0.110202</c:v>
                </c:pt>
                <c:pt idx="8">
                  <c:v>0.101242</c:v>
                </c:pt>
                <c:pt idx="9">
                  <c:v>0.0838872</c:v>
                </c:pt>
                <c:pt idx="10">
                  <c:v>0.0733813</c:v>
                </c:pt>
                <c:pt idx="11">
                  <c:v>0.0566959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Sheet1!$L$7:$L$20</c:f>
              <c:numCache>
                <c:formatCode>General</c:formatCode>
                <c:ptCount val="14"/>
                <c:pt idx="0">
                  <c:v>0.156293</c:v>
                </c:pt>
                <c:pt idx="1">
                  <c:v>0.165959</c:v>
                </c:pt>
                <c:pt idx="2">
                  <c:v>0.156607</c:v>
                </c:pt>
                <c:pt idx="3">
                  <c:v>0.143177</c:v>
                </c:pt>
                <c:pt idx="4">
                  <c:v>0.137157</c:v>
                </c:pt>
                <c:pt idx="5">
                  <c:v>0.13182</c:v>
                </c:pt>
                <c:pt idx="6">
                  <c:v>0.117633</c:v>
                </c:pt>
                <c:pt idx="7">
                  <c:v>0.0966125</c:v>
                </c:pt>
                <c:pt idx="8">
                  <c:v>0.0858622</c:v>
                </c:pt>
                <c:pt idx="9">
                  <c:v>0.0770459</c:v>
                </c:pt>
                <c:pt idx="10">
                  <c:v>0.0657026</c:v>
                </c:pt>
                <c:pt idx="11">
                  <c:v>0.0508744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Sheet1!$M$7:$M$20</c:f>
              <c:numCache>
                <c:formatCode>General</c:formatCode>
                <c:ptCount val="14"/>
                <c:pt idx="0">
                  <c:v>0.169108</c:v>
                </c:pt>
                <c:pt idx="1">
                  <c:v>0.155582</c:v>
                </c:pt>
                <c:pt idx="2">
                  <c:v>0.151901</c:v>
                </c:pt>
                <c:pt idx="3">
                  <c:v>0.137586</c:v>
                </c:pt>
                <c:pt idx="4">
                  <c:v>0.133223</c:v>
                </c:pt>
                <c:pt idx="5">
                  <c:v>0.11065</c:v>
                </c:pt>
                <c:pt idx="6">
                  <c:v>0.109876</c:v>
                </c:pt>
                <c:pt idx="7">
                  <c:v>0.103607</c:v>
                </c:pt>
                <c:pt idx="8">
                  <c:v>0.0772491</c:v>
                </c:pt>
                <c:pt idx="9">
                  <c:v>0.0646178</c:v>
                </c:pt>
                <c:pt idx="10">
                  <c:v>0.04614</c:v>
                </c:pt>
                <c:pt idx="11">
                  <c:v>0.0408509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Sheet1!$N$7:$N$20</c:f>
              <c:numCache>
                <c:formatCode>0.00E+00</c:formatCode>
                <c:ptCount val="14"/>
                <c:pt idx="0">
                  <c:v>0.82</c:v>
                </c:pt>
                <c:pt idx="1">
                  <c:v>1.58</c:v>
                </c:pt>
                <c:pt idx="2">
                  <c:v>2.28</c:v>
                </c:pt>
                <c:pt idx="3">
                  <c:v>2.92</c:v>
                </c:pt>
                <c:pt idx="4">
                  <c:v>3.5</c:v>
                </c:pt>
                <c:pt idx="5">
                  <c:v>4.02</c:v>
                </c:pt>
                <c:pt idx="6">
                  <c:v>4.48</c:v>
                </c:pt>
                <c:pt idx="7">
                  <c:v>4.88</c:v>
                </c:pt>
                <c:pt idx="8">
                  <c:v>5.22</c:v>
                </c:pt>
                <c:pt idx="9">
                  <c:v>5.5</c:v>
                </c:pt>
                <c:pt idx="10">
                  <c:v>5.72</c:v>
                </c:pt>
                <c:pt idx="11">
                  <c:v>5.879999999999999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41552336"/>
        <c:axId val="-604852992"/>
      </c:lineChart>
      <c:catAx>
        <c:axId val="-541552336"/>
        <c:scaling>
          <c:orientation val="minMax"/>
        </c:scaling>
        <c:delete val="0"/>
        <c:axPos val="b"/>
        <c:majorTickMark val="out"/>
        <c:minorTickMark val="none"/>
        <c:tickLblPos val="nextTo"/>
        <c:crossAx val="-604852992"/>
        <c:crosses val="autoZero"/>
        <c:auto val="1"/>
        <c:lblAlgn val="ctr"/>
        <c:lblOffset val="100"/>
        <c:noMultiLvlLbl val="0"/>
      </c:catAx>
      <c:valAx>
        <c:axId val="-60485299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541552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28</xdr:row>
      <xdr:rowOff>44450</xdr:rowOff>
    </xdr:from>
    <xdr:to>
      <xdr:col>16</xdr:col>
      <xdr:colOff>44450</xdr:colOff>
      <xdr:row>54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showRuler="0" topLeftCell="A13" zoomScale="103" workbookViewId="0">
      <selection activeCell="G30" sqref="G30"/>
    </sheetView>
  </sheetViews>
  <sheetFormatPr baseColWidth="10" defaultRowHeight="16" x14ac:dyDescent="0.2"/>
  <cols>
    <col min="3" max="3" width="10.83203125" style="10"/>
    <col min="6" max="6" width="11.83203125" bestFit="1" customWidth="1"/>
    <col min="13" max="13" width="10.1640625" customWidth="1"/>
    <col min="14" max="15" width="9" customWidth="1"/>
    <col min="16" max="16" width="8.5" customWidth="1"/>
    <col min="17" max="17" width="8.83203125" customWidth="1"/>
  </cols>
  <sheetData>
    <row r="1" spans="1:15" x14ac:dyDescent="0.2">
      <c r="A1" s="14"/>
      <c r="B1" s="16"/>
      <c r="C1" s="15"/>
      <c r="D1" s="15"/>
    </row>
    <row r="2" spans="1:15" x14ac:dyDescent="0.2">
      <c r="A2" s="23" t="s">
        <v>20</v>
      </c>
      <c r="B2" s="24"/>
      <c r="C2" s="23"/>
      <c r="D2" s="23"/>
      <c r="E2" s="23"/>
      <c r="F2" s="23"/>
      <c r="G2" s="23"/>
      <c r="H2" s="23"/>
      <c r="I2" s="23"/>
      <c r="J2" s="23"/>
      <c r="M2" s="15"/>
    </row>
    <row r="3" spans="1:15" x14ac:dyDescent="0.2">
      <c r="A3" t="s">
        <v>3</v>
      </c>
      <c r="B3" s="10"/>
      <c r="C3">
        <v>100000</v>
      </c>
    </row>
    <row r="4" spans="1:15" s="1" customFormat="1" x14ac:dyDescent="0.2">
      <c r="A4" s="2" t="s">
        <v>4</v>
      </c>
      <c r="B4" s="3" t="s">
        <v>12</v>
      </c>
      <c r="C4" s="27"/>
      <c r="D4" s="27"/>
      <c r="E4" s="27"/>
      <c r="F4" s="28"/>
      <c r="G4" s="28"/>
      <c r="H4" s="4" t="s">
        <v>12</v>
      </c>
      <c r="I4" s="27"/>
      <c r="J4" s="27"/>
      <c r="K4" s="27"/>
      <c r="L4" s="27"/>
      <c r="M4" s="27"/>
      <c r="N4" s="1" t="s">
        <v>17</v>
      </c>
    </row>
    <row r="5" spans="1:15" s="1" customFormat="1" x14ac:dyDescent="0.2">
      <c r="A5" s="2" t="s">
        <v>0</v>
      </c>
      <c r="B5" s="3" t="s">
        <v>5</v>
      </c>
      <c r="C5" s="27" t="s">
        <v>6</v>
      </c>
      <c r="D5" s="27" t="s">
        <v>7</v>
      </c>
      <c r="E5" s="27" t="s">
        <v>8</v>
      </c>
      <c r="F5" s="28" t="s">
        <v>9</v>
      </c>
      <c r="G5" s="28" t="s">
        <v>10</v>
      </c>
      <c r="H5" s="4" t="s">
        <v>13</v>
      </c>
      <c r="I5" s="27" t="s">
        <v>6</v>
      </c>
      <c r="J5" s="27" t="s">
        <v>7</v>
      </c>
      <c r="K5" s="27" t="s">
        <v>8</v>
      </c>
      <c r="L5" s="27" t="s">
        <v>9</v>
      </c>
      <c r="M5" s="27" t="s">
        <v>10</v>
      </c>
    </row>
    <row r="6" spans="1:15" s="1" customFormat="1" x14ac:dyDescent="0.2">
      <c r="A6" s="6"/>
      <c r="B6" s="6"/>
      <c r="C6" s="6"/>
      <c r="D6" s="6"/>
      <c r="E6" s="6"/>
      <c r="F6" s="5"/>
      <c r="G6" s="5"/>
      <c r="H6" s="5"/>
      <c r="I6" s="26"/>
      <c r="J6" s="25"/>
      <c r="K6" s="25"/>
      <c r="L6" s="25"/>
      <c r="M6" s="25"/>
    </row>
    <row r="7" spans="1:15" s="9" customFormat="1" x14ac:dyDescent="0.2">
      <c r="A7" s="7">
        <v>1000</v>
      </c>
      <c r="B7" s="11">
        <v>100000</v>
      </c>
      <c r="C7" s="31">
        <v>21607.4</v>
      </c>
      <c r="D7" s="31">
        <v>18214.599999999999</v>
      </c>
      <c r="E7" s="11">
        <v>16678.900000000001</v>
      </c>
      <c r="F7" s="11">
        <v>15629.3</v>
      </c>
      <c r="G7" s="11">
        <v>16910.8</v>
      </c>
      <c r="H7" s="12">
        <f t="shared" ref="H7:H18" si="0">B7/100000</f>
        <v>1</v>
      </c>
      <c r="I7" s="35">
        <f t="shared" ref="I7:I18" si="1">C7/B7</f>
        <v>0.21607400000000002</v>
      </c>
      <c r="J7" s="35">
        <f t="shared" ref="J7:J18" si="2">D7/B7</f>
        <v>0.18214599999999997</v>
      </c>
      <c r="K7" s="35">
        <f t="shared" ref="K7:K18" si="3">E7/B7</f>
        <v>0.16678900000000002</v>
      </c>
      <c r="L7" s="35">
        <f t="shared" ref="L7:L18" si="4">F7/B7</f>
        <v>0.15629299999999999</v>
      </c>
      <c r="M7" s="35">
        <f t="shared" ref="M7:M18" si="5">G7/B7</f>
        <v>0.16910799999999998</v>
      </c>
      <c r="N7" s="13">
        <f>B20+B21*(A7/1000)+B22*((A7/1000)*(A7/1000))</f>
        <v>0.82</v>
      </c>
      <c r="O7" s="13"/>
    </row>
    <row r="8" spans="1:15" s="9" customFormat="1" x14ac:dyDescent="0.2">
      <c r="A8" s="7">
        <v>2000</v>
      </c>
      <c r="B8" s="11">
        <v>100000</v>
      </c>
      <c r="C8" s="31">
        <v>21021.5</v>
      </c>
      <c r="D8" s="31">
        <v>18409.099999999999</v>
      </c>
      <c r="E8" s="11">
        <v>16931.099999999999</v>
      </c>
      <c r="F8" s="11">
        <v>16595.900000000001</v>
      </c>
      <c r="G8" s="11">
        <v>15558.2</v>
      </c>
      <c r="H8" s="12">
        <f t="shared" si="0"/>
        <v>1</v>
      </c>
      <c r="I8" s="35">
        <f t="shared" si="1"/>
        <v>0.21021500000000001</v>
      </c>
      <c r="J8" s="35">
        <f t="shared" si="2"/>
        <v>0.18409099999999998</v>
      </c>
      <c r="K8" s="35">
        <f t="shared" si="3"/>
        <v>0.16931099999999999</v>
      </c>
      <c r="L8" s="35">
        <f t="shared" si="4"/>
        <v>0.16595900000000002</v>
      </c>
      <c r="M8" s="35">
        <f t="shared" si="5"/>
        <v>0.155582</v>
      </c>
      <c r="N8" s="13">
        <f>B20+B21*(A8/1000)+B22*((A8/1000)*(A8/1000))</f>
        <v>1.58</v>
      </c>
      <c r="O8" s="13"/>
    </row>
    <row r="9" spans="1:15" s="9" customFormat="1" x14ac:dyDescent="0.2">
      <c r="A9" s="7">
        <v>3000</v>
      </c>
      <c r="B9" s="11">
        <v>100000</v>
      </c>
      <c r="C9" s="31">
        <v>20342</v>
      </c>
      <c r="D9" s="31">
        <v>18276.099999999999</v>
      </c>
      <c r="E9" s="11">
        <v>16360.3</v>
      </c>
      <c r="F9" s="11">
        <v>15660.7</v>
      </c>
      <c r="G9" s="11">
        <v>15190.1</v>
      </c>
      <c r="H9" s="12">
        <f t="shared" si="0"/>
        <v>1</v>
      </c>
      <c r="I9" s="35">
        <f t="shared" si="1"/>
        <v>0.20341999999999999</v>
      </c>
      <c r="J9" s="35">
        <f t="shared" si="2"/>
        <v>0.18276099999999998</v>
      </c>
      <c r="K9" s="35">
        <f t="shared" si="3"/>
        <v>0.163603</v>
      </c>
      <c r="L9" s="35">
        <f t="shared" si="4"/>
        <v>0.156607</v>
      </c>
      <c r="M9" s="35">
        <f t="shared" si="5"/>
        <v>0.15190100000000001</v>
      </c>
      <c r="N9" s="13">
        <f>B20+B21*(A9/1000)+B22*((A9/1000)*(A9/1000))</f>
        <v>2.2799999999999998</v>
      </c>
      <c r="O9" s="13"/>
    </row>
    <row r="10" spans="1:15" s="9" customFormat="1" x14ac:dyDescent="0.2">
      <c r="A10" s="7">
        <v>4000</v>
      </c>
      <c r="B10" s="11">
        <v>100000</v>
      </c>
      <c r="C10" s="31">
        <v>17215.8</v>
      </c>
      <c r="D10" s="31">
        <v>16801.099999999999</v>
      </c>
      <c r="E10" s="36">
        <v>15473.2</v>
      </c>
      <c r="F10" s="37">
        <v>14317.7</v>
      </c>
      <c r="G10" s="11">
        <v>13758.6</v>
      </c>
      <c r="H10" s="12">
        <f t="shared" si="0"/>
        <v>1</v>
      </c>
      <c r="I10" s="35">
        <f t="shared" si="1"/>
        <v>0.17215800000000001</v>
      </c>
      <c r="J10" s="35">
        <f t="shared" si="2"/>
        <v>0.16801099999999999</v>
      </c>
      <c r="K10" s="35">
        <f t="shared" si="3"/>
        <v>0.15473200000000001</v>
      </c>
      <c r="L10" s="35">
        <f t="shared" si="4"/>
        <v>0.143177</v>
      </c>
      <c r="M10" s="35">
        <f t="shared" si="5"/>
        <v>0.13758600000000001</v>
      </c>
      <c r="N10" s="13">
        <f>B20+B21*(A10/1000)+B22*((A10/1000)*(A10/1000))</f>
        <v>2.92</v>
      </c>
      <c r="O10" s="13"/>
    </row>
    <row r="11" spans="1:15" s="9" customFormat="1" x14ac:dyDescent="0.2">
      <c r="A11" s="7">
        <v>5000</v>
      </c>
      <c r="B11" s="11">
        <v>100000</v>
      </c>
      <c r="C11" s="31">
        <v>17187.900000000001</v>
      </c>
      <c r="D11" s="31">
        <v>14978.7</v>
      </c>
      <c r="E11" s="36">
        <v>14436.2</v>
      </c>
      <c r="F11" s="11">
        <v>13715.7</v>
      </c>
      <c r="G11" s="11">
        <v>13322.3</v>
      </c>
      <c r="H11" s="12">
        <f t="shared" si="0"/>
        <v>1</v>
      </c>
      <c r="I11" s="35">
        <f t="shared" si="1"/>
        <v>0.171879</v>
      </c>
      <c r="J11" s="35">
        <f t="shared" si="2"/>
        <v>0.149787</v>
      </c>
      <c r="K11" s="35">
        <f t="shared" si="3"/>
        <v>0.14436200000000002</v>
      </c>
      <c r="L11" s="35">
        <f t="shared" si="4"/>
        <v>0.137157</v>
      </c>
      <c r="M11" s="35">
        <f t="shared" si="5"/>
        <v>0.13322299999999998</v>
      </c>
      <c r="N11" s="13">
        <f>B20+B21*(A11/1000)+B22*((A11/1000)*(A11/1000))</f>
        <v>3.5</v>
      </c>
      <c r="O11" s="13"/>
    </row>
    <row r="12" spans="1:15" s="9" customFormat="1" x14ac:dyDescent="0.2">
      <c r="A12" s="7">
        <v>6000</v>
      </c>
      <c r="B12" s="11">
        <v>100000</v>
      </c>
      <c r="C12" s="31">
        <v>15931.8</v>
      </c>
      <c r="D12" s="31">
        <v>13628.2</v>
      </c>
      <c r="E12" s="36">
        <v>13820.8</v>
      </c>
      <c r="F12" s="11">
        <v>13182</v>
      </c>
      <c r="G12" s="11">
        <v>11065</v>
      </c>
      <c r="H12" s="12">
        <f t="shared" si="0"/>
        <v>1</v>
      </c>
      <c r="I12" s="35">
        <f t="shared" si="1"/>
        <v>0.15931799999999999</v>
      </c>
      <c r="J12" s="35">
        <f t="shared" si="2"/>
        <v>0.13628200000000001</v>
      </c>
      <c r="K12" s="35">
        <f t="shared" si="3"/>
        <v>0.138208</v>
      </c>
      <c r="L12" s="35">
        <f t="shared" si="4"/>
        <v>0.13181999999999999</v>
      </c>
      <c r="M12" s="35">
        <f t="shared" si="5"/>
        <v>0.11065</v>
      </c>
      <c r="N12" s="13">
        <f>B20+B21*(A12/1000)+B22*((A12/1000)*(A12/1000))</f>
        <v>4.0199999999999996</v>
      </c>
      <c r="O12" s="13"/>
    </row>
    <row r="13" spans="1:15" s="9" customFormat="1" x14ac:dyDescent="0.2">
      <c r="A13" s="7">
        <v>7000</v>
      </c>
      <c r="B13" s="11">
        <v>100000</v>
      </c>
      <c r="C13" s="31">
        <v>14473</v>
      </c>
      <c r="D13" s="31">
        <v>12916.2</v>
      </c>
      <c r="E13" s="36">
        <v>12452.1</v>
      </c>
      <c r="F13" s="11">
        <v>11763.3</v>
      </c>
      <c r="G13" s="11">
        <v>10987.6</v>
      </c>
      <c r="H13" s="12">
        <f t="shared" si="0"/>
        <v>1</v>
      </c>
      <c r="I13" s="35">
        <f t="shared" si="1"/>
        <v>0.14473</v>
      </c>
      <c r="J13" s="35">
        <f t="shared" si="2"/>
        <v>0.129162</v>
      </c>
      <c r="K13" s="35">
        <f t="shared" si="3"/>
        <v>0.12452100000000001</v>
      </c>
      <c r="L13" s="35">
        <f t="shared" si="4"/>
        <v>0.11763299999999999</v>
      </c>
      <c r="M13" s="35">
        <f t="shared" si="5"/>
        <v>0.109876</v>
      </c>
      <c r="N13" s="13">
        <f>B20+B21*(A13/1000)+B22*((A13/1000)*(A13/1000))</f>
        <v>4.4800000000000004</v>
      </c>
      <c r="O13" s="13"/>
    </row>
    <row r="14" spans="1:15" s="9" customFormat="1" x14ac:dyDescent="0.2">
      <c r="A14" s="7">
        <v>8000</v>
      </c>
      <c r="B14" s="11">
        <v>100000</v>
      </c>
      <c r="C14" s="31">
        <v>14167.6</v>
      </c>
      <c r="D14" s="31">
        <v>11712.5</v>
      </c>
      <c r="E14" s="36">
        <v>11020.2</v>
      </c>
      <c r="F14" s="11">
        <v>9661.25</v>
      </c>
      <c r="G14" s="11">
        <v>10360.700000000001</v>
      </c>
      <c r="H14" s="12">
        <f t="shared" si="0"/>
        <v>1</v>
      </c>
      <c r="I14" s="35">
        <f t="shared" si="1"/>
        <v>0.141676</v>
      </c>
      <c r="J14" s="35">
        <f t="shared" si="2"/>
        <v>0.11712500000000001</v>
      </c>
      <c r="K14" s="35">
        <f t="shared" si="3"/>
        <v>0.11020200000000001</v>
      </c>
      <c r="L14" s="35">
        <f t="shared" si="4"/>
        <v>9.6612500000000004E-2</v>
      </c>
      <c r="M14" s="35">
        <f t="shared" si="5"/>
        <v>0.103607</v>
      </c>
      <c r="N14" s="13">
        <f>B20+B21*(A14/1000)+B22*((A14/1000)*(A14/1000))</f>
        <v>4.88</v>
      </c>
      <c r="O14" s="13"/>
    </row>
    <row r="15" spans="1:15" s="9" customFormat="1" x14ac:dyDescent="0.2">
      <c r="A15" s="7">
        <v>9000</v>
      </c>
      <c r="B15" s="11">
        <v>100000</v>
      </c>
      <c r="C15" s="31">
        <v>12657.1</v>
      </c>
      <c r="D15" s="31">
        <v>10465.799999999999</v>
      </c>
      <c r="E15" s="36">
        <v>10124.200000000001</v>
      </c>
      <c r="F15" s="11">
        <v>8586.2199999999993</v>
      </c>
      <c r="G15" s="11">
        <v>7724.91</v>
      </c>
      <c r="H15" s="12">
        <f t="shared" si="0"/>
        <v>1</v>
      </c>
      <c r="I15" s="35">
        <f t="shared" si="1"/>
        <v>0.12657100000000002</v>
      </c>
      <c r="J15" s="35">
        <f t="shared" si="2"/>
        <v>0.10465799999999999</v>
      </c>
      <c r="K15" s="35">
        <f t="shared" si="3"/>
        <v>0.10124200000000001</v>
      </c>
      <c r="L15" s="35">
        <f t="shared" si="4"/>
        <v>8.58622E-2</v>
      </c>
      <c r="M15" s="35">
        <f t="shared" si="5"/>
        <v>7.7249100000000001E-2</v>
      </c>
      <c r="N15" s="13">
        <f>B20+B21*(A15/1000)+B22*((A15/1000)*(A15/1000))</f>
        <v>5.22</v>
      </c>
      <c r="O15" s="13"/>
    </row>
    <row r="16" spans="1:15" s="9" customFormat="1" x14ac:dyDescent="0.2">
      <c r="A16" s="7">
        <v>10000</v>
      </c>
      <c r="B16" s="11">
        <v>100000</v>
      </c>
      <c r="C16" s="31">
        <v>10847.9</v>
      </c>
      <c r="D16" s="31">
        <v>8679.16</v>
      </c>
      <c r="E16" s="36">
        <v>8388.7199999999993</v>
      </c>
      <c r="F16" s="11">
        <v>7704.59</v>
      </c>
      <c r="G16" s="11">
        <v>6461.78</v>
      </c>
      <c r="H16" s="12">
        <f t="shared" si="0"/>
        <v>1</v>
      </c>
      <c r="I16" s="35">
        <f t="shared" si="1"/>
        <v>0.10847899999999999</v>
      </c>
      <c r="J16" s="35">
        <f t="shared" si="2"/>
        <v>8.6791599999999997E-2</v>
      </c>
      <c r="K16" s="35">
        <f t="shared" si="3"/>
        <v>8.3887199999999995E-2</v>
      </c>
      <c r="L16" s="35">
        <f t="shared" si="4"/>
        <v>7.70459E-2</v>
      </c>
      <c r="M16" s="35">
        <f t="shared" si="5"/>
        <v>6.4617800000000003E-2</v>
      </c>
      <c r="N16" s="13">
        <f>B20+B21*(A16/1000)+B22*((A16/1000)*(A16/1000))</f>
        <v>5.5</v>
      </c>
      <c r="O16" s="13"/>
    </row>
    <row r="17" spans="1:15" s="9" customFormat="1" x14ac:dyDescent="0.2">
      <c r="A17" s="7">
        <v>11000</v>
      </c>
      <c r="B17" s="11">
        <v>100000</v>
      </c>
      <c r="C17" s="31">
        <v>9393.93</v>
      </c>
      <c r="D17" s="31">
        <v>7604.31</v>
      </c>
      <c r="E17" s="36">
        <v>7338.13</v>
      </c>
      <c r="F17" s="11">
        <v>6570.26</v>
      </c>
      <c r="G17" s="11">
        <v>4614</v>
      </c>
      <c r="H17" s="12">
        <f t="shared" si="0"/>
        <v>1</v>
      </c>
      <c r="I17" s="35">
        <f t="shared" si="1"/>
        <v>9.3939300000000003E-2</v>
      </c>
      <c r="J17" s="35">
        <f t="shared" si="2"/>
        <v>7.6043100000000002E-2</v>
      </c>
      <c r="K17" s="35">
        <f t="shared" si="3"/>
        <v>7.3381299999999997E-2</v>
      </c>
      <c r="L17" s="35">
        <f t="shared" si="4"/>
        <v>6.57026E-2</v>
      </c>
      <c r="M17" s="35">
        <f t="shared" si="5"/>
        <v>4.614E-2</v>
      </c>
      <c r="N17" s="13">
        <f>B20+B21*(A17/1000)+B22*((A17/1000)*(A17/1000))</f>
        <v>5.72</v>
      </c>
      <c r="O17" s="13"/>
    </row>
    <row r="18" spans="1:15" s="9" customFormat="1" x14ac:dyDescent="0.2">
      <c r="A18" s="7">
        <v>12000</v>
      </c>
      <c r="B18" s="11">
        <v>100000</v>
      </c>
      <c r="C18" s="31">
        <v>7671.32</v>
      </c>
      <c r="D18" s="31">
        <v>5831.92</v>
      </c>
      <c r="E18" s="36">
        <v>5669.59</v>
      </c>
      <c r="F18" s="11">
        <v>5087.4399999999996</v>
      </c>
      <c r="G18" s="11">
        <v>4085.09</v>
      </c>
      <c r="H18" s="12">
        <f t="shared" si="0"/>
        <v>1</v>
      </c>
      <c r="I18" s="35">
        <f t="shared" si="1"/>
        <v>7.6713199999999995E-2</v>
      </c>
      <c r="J18" s="35">
        <f t="shared" si="2"/>
        <v>5.8319200000000002E-2</v>
      </c>
      <c r="K18" s="35">
        <f t="shared" si="3"/>
        <v>5.66959E-2</v>
      </c>
      <c r="L18" s="35">
        <f t="shared" si="4"/>
        <v>5.0874399999999993E-2</v>
      </c>
      <c r="M18" s="35">
        <f t="shared" si="5"/>
        <v>4.0850900000000002E-2</v>
      </c>
      <c r="N18" s="13">
        <f>B20+B21*(A18/1000)+B22*((A18/1000)*(A18/1000))</f>
        <v>5.879999999999999</v>
      </c>
      <c r="O18" s="13"/>
    </row>
    <row r="19" spans="1:15" s="9" customFormat="1" x14ac:dyDescent="0.2">
      <c r="A19" s="7"/>
      <c r="B19" s="11"/>
      <c r="C19" s="11"/>
      <c r="D19" s="11"/>
      <c r="E19" s="11"/>
      <c r="F19" s="12"/>
      <c r="G19" s="8"/>
      <c r="H19" s="12"/>
      <c r="I19" s="12"/>
      <c r="J19" s="13"/>
      <c r="K19" s="13"/>
      <c r="L19" s="13"/>
      <c r="M19" s="13"/>
      <c r="N19" s="13"/>
      <c r="O19" s="13"/>
    </row>
    <row r="20" spans="1:15" s="9" customFormat="1" x14ac:dyDescent="0.2">
      <c r="A20" s="32" t="s">
        <v>14</v>
      </c>
      <c r="B20" s="33">
        <v>0</v>
      </c>
      <c r="C20" s="11" t="s">
        <v>17</v>
      </c>
      <c r="D20" s="11"/>
      <c r="E20" s="11"/>
      <c r="F20" s="12"/>
      <c r="G20" s="8"/>
      <c r="H20" s="12"/>
      <c r="I20" s="12"/>
      <c r="J20" s="13"/>
      <c r="K20" s="13"/>
      <c r="L20" s="13"/>
      <c r="M20" s="13"/>
      <c r="N20" s="13"/>
      <c r="O20" s="13"/>
    </row>
    <row r="21" spans="1:15" x14ac:dyDescent="0.2">
      <c r="A21" s="34" t="s">
        <v>15</v>
      </c>
      <c r="B21" s="33">
        <v>0.85</v>
      </c>
      <c r="C21" s="10" t="s">
        <v>18</v>
      </c>
    </row>
    <row r="22" spans="1:15" x14ac:dyDescent="0.2">
      <c r="A22" s="34" t="s">
        <v>16</v>
      </c>
      <c r="B22" s="33">
        <v>-0.03</v>
      </c>
      <c r="C22" s="10" t="s">
        <v>19</v>
      </c>
    </row>
    <row r="23" spans="1:15" s="17" customFormat="1" x14ac:dyDescent="0.2">
      <c r="A23" s="18" t="s">
        <v>11</v>
      </c>
      <c r="B23" s="17" t="s">
        <v>1</v>
      </c>
      <c r="C23" s="18" t="s">
        <v>6</v>
      </c>
      <c r="D23" s="17" t="s">
        <v>7</v>
      </c>
      <c r="E23" s="17" t="s">
        <v>2</v>
      </c>
      <c r="F23" s="17" t="s">
        <v>9</v>
      </c>
      <c r="G23" s="17" t="s">
        <v>21</v>
      </c>
    </row>
    <row r="24" spans="1:15" x14ac:dyDescent="0.2">
      <c r="A24" s="29">
        <v>1000</v>
      </c>
      <c r="C24" s="38">
        <v>63.2</v>
      </c>
      <c r="D24">
        <v>67.5</v>
      </c>
      <c r="E24" s="21">
        <f>D24/A24</f>
        <v>6.7500000000000004E-2</v>
      </c>
      <c r="F24" s="38">
        <v>71.599999999999994</v>
      </c>
      <c r="G24" s="39">
        <f>E24/0.0675</f>
        <v>1</v>
      </c>
    </row>
    <row r="25" spans="1:15" x14ac:dyDescent="0.2">
      <c r="A25" s="29">
        <v>2000</v>
      </c>
      <c r="D25" s="38">
        <v>95.5</v>
      </c>
      <c r="E25" s="21">
        <f>D25/A25</f>
        <v>4.7750000000000001E-2</v>
      </c>
      <c r="F25" s="21"/>
      <c r="G25" s="39">
        <f>E25/0.0675</f>
        <v>0.70740740740740737</v>
      </c>
    </row>
    <row r="26" spans="1:15" x14ac:dyDescent="0.2">
      <c r="A26" s="29">
        <v>3000</v>
      </c>
      <c r="D26" s="38">
        <v>126.7</v>
      </c>
      <c r="E26" s="21">
        <f>D26/A26</f>
        <v>4.2233333333333331E-2</v>
      </c>
      <c r="F26" s="21"/>
      <c r="G26" s="39">
        <f>E26/0.0675</f>
        <v>0.62567901234567891</v>
      </c>
    </row>
    <row r="27" spans="1:15" x14ac:dyDescent="0.2">
      <c r="A27" s="29">
        <v>4000</v>
      </c>
      <c r="D27" s="38">
        <v>150</v>
      </c>
      <c r="E27" s="21">
        <f>D27/A27</f>
        <v>3.7499999999999999E-2</v>
      </c>
      <c r="F27" s="21"/>
      <c r="G27" s="39">
        <f>E27/0.0675</f>
        <v>0.55555555555555547</v>
      </c>
    </row>
    <row r="28" spans="1:15" x14ac:dyDescent="0.2">
      <c r="A28" s="29">
        <v>5000</v>
      </c>
      <c r="D28" s="38">
        <v>177.8</v>
      </c>
      <c r="E28" s="21">
        <f>D28/A28</f>
        <v>3.5560000000000001E-2</v>
      </c>
      <c r="F28" s="21"/>
      <c r="G28" s="39">
        <f>E28/0.0675</f>
        <v>0.52681481481481485</v>
      </c>
    </row>
    <row r="29" spans="1:15" x14ac:dyDescent="0.2">
      <c r="A29" s="29">
        <v>6000</v>
      </c>
      <c r="D29" s="38">
        <v>200</v>
      </c>
      <c r="E29" s="21">
        <f>D29/A29</f>
        <v>3.3333333333333333E-2</v>
      </c>
      <c r="F29" s="21"/>
      <c r="G29" s="39">
        <f>E29/0.0675</f>
        <v>0.49382716049382713</v>
      </c>
    </row>
    <row r="30" spans="1:15" x14ac:dyDescent="0.2">
      <c r="A30" s="29">
        <v>7000</v>
      </c>
      <c r="D30" s="38">
        <v>218.6</v>
      </c>
      <c r="E30" s="21">
        <f>D30/A30</f>
        <v>3.1228571428571428E-2</v>
      </c>
      <c r="F30" s="22"/>
      <c r="G30" s="39">
        <f>E30/0.0675</f>
        <v>0.46264550264550264</v>
      </c>
    </row>
    <row r="31" spans="1:15" s="19" customFormat="1" x14ac:dyDescent="0.2">
      <c r="A31" s="30">
        <v>8000</v>
      </c>
      <c r="C31" s="20"/>
      <c r="D31" s="38">
        <v>228.7</v>
      </c>
      <c r="E31" s="21">
        <f>D31/A31</f>
        <v>2.8587499999999998E-2</v>
      </c>
      <c r="F31" s="22"/>
      <c r="G31" s="39">
        <f>E31/0.0675</f>
        <v>0.42351851851851846</v>
      </c>
    </row>
    <row r="32" spans="1:15" x14ac:dyDescent="0.2">
      <c r="A32" s="29">
        <v>9000</v>
      </c>
      <c r="D32" s="38">
        <v>244.3</v>
      </c>
      <c r="E32" s="21">
        <f>D32/A32</f>
        <v>2.7144444444444447E-2</v>
      </c>
      <c r="F32" s="21"/>
      <c r="G32" s="39">
        <f>E32/0.0675</f>
        <v>0.40213991769547325</v>
      </c>
    </row>
    <row r="33" spans="1:7" x14ac:dyDescent="0.2">
      <c r="A33" s="29">
        <v>10000</v>
      </c>
      <c r="D33" s="38">
        <v>249.9</v>
      </c>
      <c r="E33" s="21">
        <f>D33/A33</f>
        <v>2.4990000000000002E-2</v>
      </c>
      <c r="F33" s="21"/>
      <c r="G33" s="39">
        <f>E33/0.0675</f>
        <v>0.37022222222222223</v>
      </c>
    </row>
    <row r="34" spans="1:7" x14ac:dyDescent="0.2">
      <c r="A34" s="29">
        <v>11000</v>
      </c>
      <c r="D34" s="38">
        <v>259.3</v>
      </c>
      <c r="E34" s="21">
        <f>D34/A34</f>
        <v>2.3572727272727273E-2</v>
      </c>
      <c r="F34" s="21"/>
      <c r="G34" s="39">
        <f>E34/0.0675</f>
        <v>0.34922558922558922</v>
      </c>
    </row>
    <row r="35" spans="1:7" x14ac:dyDescent="0.2">
      <c r="A35" s="29">
        <v>12000</v>
      </c>
      <c r="C35" s="38">
        <v>282.2</v>
      </c>
      <c r="D35" s="38">
        <v>280</v>
      </c>
      <c r="E35" s="21">
        <f>D35/A35</f>
        <v>2.3333333333333334E-2</v>
      </c>
      <c r="F35" s="38">
        <v>274.39999999999998</v>
      </c>
      <c r="G35" s="39">
        <f>E35/0.0675</f>
        <v>0.34567901234567899</v>
      </c>
    </row>
    <row r="36" spans="1:7" x14ac:dyDescent="0.2">
      <c r="A36" s="29"/>
      <c r="F36" s="21"/>
    </row>
    <row r="37" spans="1:7" x14ac:dyDescent="0.2">
      <c r="A37" s="29"/>
      <c r="F37" s="21"/>
    </row>
    <row r="38" spans="1:7" x14ac:dyDescent="0.2">
      <c r="A38" s="10"/>
      <c r="C38"/>
    </row>
    <row r="39" spans="1:7" x14ac:dyDescent="0.2">
      <c r="A39" s="10"/>
      <c r="C39"/>
    </row>
    <row r="40" spans="1:7" x14ac:dyDescent="0.2">
      <c r="A40" s="10"/>
      <c r="C40"/>
    </row>
    <row r="41" spans="1:7" x14ac:dyDescent="0.2">
      <c r="A41" s="10"/>
      <c r="C41"/>
    </row>
    <row r="42" spans="1:7" x14ac:dyDescent="0.2">
      <c r="A42" s="10"/>
      <c r="C42"/>
    </row>
    <row r="43" spans="1:7" x14ac:dyDescent="0.2">
      <c r="A43" s="10"/>
      <c r="C43"/>
    </row>
    <row r="44" spans="1:7" x14ac:dyDescent="0.2">
      <c r="A44" s="10"/>
      <c r="C44"/>
    </row>
    <row r="45" spans="1:7" x14ac:dyDescent="0.2">
      <c r="A45" s="10"/>
      <c r="C45"/>
    </row>
    <row r="46" spans="1:7" x14ac:dyDescent="0.2">
      <c r="C46"/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 ved UiO</dc:creator>
  <cp:lastModifiedBy>Microsoft Office User</cp:lastModifiedBy>
  <dcterms:created xsi:type="dcterms:W3CDTF">2012-11-23T10:23:16Z</dcterms:created>
  <dcterms:modified xsi:type="dcterms:W3CDTF">2017-01-01T16:36:35Z</dcterms:modified>
</cp:coreProperties>
</file>