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adMe" sheetId="1" state="visible" r:id="rId2"/>
    <sheet name="ADX" sheetId="2" state="visible" r:id="rId3"/>
    <sheet name="Data" sheetId="3" state="visible" r:id="rId4"/>
    <sheet name="Foglio4" sheetId="4" state="visible" r:id="rId5"/>
  </sheets>
  <definedNames>
    <definedName function="false" hidden="false" name="APIKEY" vbProcedure="false"/>
    <definedName function="false" hidden="false" name="dtFrom" vbProcedure="false"/>
    <definedName function="false" hidden="false" name="dtTo" vbProcedure="false"/>
    <definedName function="false" hidden="false" name="lookback" vbProcedure="false"/>
    <definedName function="false" hidden="false" name="symbol" vbProcedure="false"/>
    <definedName function="false" hidden="false" localSheetId="2" name="ExternalData_1" vbProcedure="false"/>
    <definedName function="false" hidden="false" localSheetId="2" name="ExternalData_10" vbProcedure="false"/>
    <definedName function="false" hidden="false" localSheetId="2" name="ExternalData_11" vbProcedure="false"/>
    <definedName function="false" hidden="false" localSheetId="2" name="ExternalData_12" vbProcedure="false"/>
    <definedName function="false" hidden="false" localSheetId="2" name="ExternalData_13" vbProcedure="false"/>
    <definedName function="false" hidden="false" localSheetId="2" name="ExternalData_14" vbProcedure="false"/>
    <definedName function="false" hidden="false" localSheetId="2" name="ExternalData_15" vbProcedure="false"/>
    <definedName function="false" hidden="false" localSheetId="2" name="ExternalData_16" vbProcedure="false"/>
    <definedName function="false" hidden="false" localSheetId="2" name="ExternalData_17" vbProcedure="false"/>
    <definedName function="false" hidden="false" localSheetId="2" name="ExternalData_18" vbProcedure="false"/>
    <definedName function="false" hidden="false" localSheetId="2" name="ExternalData_19" vbProcedure="false"/>
    <definedName function="false" hidden="false" localSheetId="2" name="ExternalData_2" vbProcedure="false"/>
    <definedName function="false" hidden="false" localSheetId="2" name="ExternalData_20" vbProcedure="false"/>
    <definedName function="false" hidden="false" localSheetId="2" name="ExternalData_21" vbProcedure="false"/>
    <definedName function="false" hidden="false" localSheetId="2" name="ExternalData_22" vbProcedure="false"/>
    <definedName function="false" hidden="false" localSheetId="2" name="ExternalData_23" vbProcedure="false"/>
    <definedName function="false" hidden="false" localSheetId="2" name="ExternalData_24" vbProcedure="false"/>
    <definedName function="false" hidden="false" localSheetId="2" name="ExternalData_25" vbProcedure="false"/>
    <definedName function="false" hidden="false" localSheetId="2" name="ExternalData_26" vbProcedure="false"/>
    <definedName function="false" hidden="false" localSheetId="2" name="ExternalData_27" vbProcedure="false"/>
    <definedName function="false" hidden="false" localSheetId="2" name="ExternalData_28" vbProcedure="false"/>
    <definedName function="false" hidden="false" localSheetId="2" name="ExternalData_29" vbProcedure="false"/>
    <definedName function="false" hidden="false" localSheetId="2" name="ExternalData_3" vbProcedure="false"/>
    <definedName function="false" hidden="false" localSheetId="2" name="ExternalData_30" vbProcedure="false"/>
    <definedName function="false" hidden="false" localSheetId="2" name="ExternalData_31" vbProcedure="false"/>
    <definedName function="false" hidden="false" localSheetId="2" name="ExternalData_32" vbProcedure="false"/>
    <definedName function="false" hidden="false" localSheetId="2" name="ExternalData_33" vbProcedure="false"/>
    <definedName function="false" hidden="false" localSheetId="2" name="ExternalData_34" vbProcedure="false"/>
    <definedName function="false" hidden="false" localSheetId="2" name="ExternalData_35" vbProcedure="false"/>
    <definedName function="false" hidden="false" localSheetId="2" name="ExternalData_36" vbProcedure="false"/>
    <definedName function="false" hidden="false" localSheetId="2" name="ExternalData_37" vbProcedure="false"/>
    <definedName function="false" hidden="false" localSheetId="2" name="ExternalData_38" vbProcedure="false"/>
    <definedName function="false" hidden="false" localSheetId="2" name="ExternalData_39" vbProcedure="false"/>
    <definedName function="false" hidden="false" localSheetId="2" name="ExternalData_4" vbProcedure="false"/>
    <definedName function="false" hidden="false" localSheetId="2" name="ExternalData_40" vbProcedure="false"/>
    <definedName function="false" hidden="false" localSheetId="2" name="ExternalData_41" vbProcedure="false"/>
    <definedName function="false" hidden="false" localSheetId="2" name="ExternalData_42" vbProcedure="false"/>
    <definedName function="false" hidden="false" localSheetId="2" name="ExternalData_43" vbProcedure="false"/>
    <definedName function="false" hidden="false" localSheetId="2" name="ExternalData_44" vbProcedure="false"/>
    <definedName function="false" hidden="false" localSheetId="2" name="ExternalData_45" vbProcedure="false"/>
    <definedName function="false" hidden="false" localSheetId="2" name="ExternalData_46" vbProcedure="false"/>
    <definedName function="false" hidden="false" localSheetId="2" name="ExternalData_47" vbProcedure="false"/>
    <definedName function="false" hidden="false" localSheetId="2" name="ExternalData_48" vbProcedure="false"/>
    <definedName function="false" hidden="false" localSheetId="2" name="ExternalData_49" vbProcedure="false"/>
    <definedName function="false" hidden="false" localSheetId="2" name="ExternalData_5" vbProcedure="false"/>
    <definedName function="false" hidden="false" localSheetId="2" name="ExternalData_50" vbProcedure="false"/>
    <definedName function="false" hidden="false" localSheetId="2" name="ExternalData_51" vbProcedure="false"/>
    <definedName function="false" hidden="false" localSheetId="2" name="ExternalData_52" vbProcedure="false"/>
    <definedName function="false" hidden="false" localSheetId="2" name="ExternalData_53" vbProcedure="false"/>
    <definedName function="false" hidden="false" localSheetId="2" name="ExternalData_54" vbProcedure="false"/>
    <definedName function="false" hidden="false" localSheetId="2" name="ExternalData_55" vbProcedure="false"/>
    <definedName function="false" hidden="false" localSheetId="2" name="ExternalData_56" vbProcedure="false"/>
    <definedName function="false" hidden="false" localSheetId="2" name="ExternalData_57" vbProcedure="false"/>
    <definedName function="false" hidden="false" localSheetId="2" name="ExternalData_58" vbProcedure="false"/>
    <definedName function="false" hidden="false" localSheetId="2" name="ExternalData_59" vbProcedure="false"/>
    <definedName function="false" hidden="false" localSheetId="2" name="ExternalData_6" vbProcedure="false"/>
    <definedName function="false" hidden="false" localSheetId="2" name="ExternalData_60" vbProcedure="false"/>
    <definedName function="false" hidden="false" localSheetId="2" name="ExternalData_61" vbProcedure="false"/>
    <definedName function="false" hidden="false" localSheetId="2" name="ExternalData_62" vbProcedure="false"/>
    <definedName function="false" hidden="false" localSheetId="2" name="ExternalData_63" vbProcedure="false"/>
    <definedName function="false" hidden="false" localSheetId="2" name="ExternalData_64" vbProcedure="false"/>
    <definedName function="false" hidden="false" localSheetId="2" name="ExternalData_65" vbProcedure="false"/>
    <definedName function="false" hidden="false" localSheetId="2" name="ExternalData_66" vbProcedure="false"/>
    <definedName function="false" hidden="false" localSheetId="2" name="ExternalData_67" vbProcedure="false"/>
    <definedName function="false" hidden="false" localSheetId="2" name="ExternalData_68" vbProcedure="false"/>
    <definedName function="false" hidden="false" localSheetId="2" name="ExternalData_69" vbProcedure="false"/>
    <definedName function="false" hidden="false" localSheetId="2" name="ExternalData_7" vbProcedure="false"/>
    <definedName function="false" hidden="false" localSheetId="2" name="ExternalData_70" vbProcedure="false"/>
    <definedName function="false" hidden="false" localSheetId="2" name="ExternalData_71" vbProcedure="false"/>
    <definedName function="false" hidden="false" localSheetId="2" name="ExternalData_72" vbProcedure="false"/>
    <definedName function="false" hidden="false" localSheetId="2" name="ExternalData_73" vbProcedure="false"/>
    <definedName function="false" hidden="false" localSheetId="2" name="ExternalData_74" vbProcedure="false"/>
    <definedName function="false" hidden="false" localSheetId="2" name="ExternalData_75" vbProcedure="false"/>
    <definedName function="false" hidden="false" localSheetId="2" name="ExternalData_76" vbProcedure="false"/>
    <definedName function="false" hidden="false" localSheetId="2" name="ExternalData_77" vbProcedure="false"/>
    <definedName function="false" hidden="false" localSheetId="2" name="ExternalData_8" vbProcedure="false"/>
    <definedName function="false" hidden="false" localSheetId="2" name="ExternalData_9" vbProcedure="false"/>
    <definedName function="true" hidden="false" name="Data.GetData" vbProcedure="true"/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<sst xmlns="http://schemas.openxmlformats.org/spreadsheetml/2006/main" count="43" uniqueCount="43">
  <si>
    <t xml:space="preserve">This excel model imports historical closing stock prices from a Web Service</t>
  </si>
  <si>
    <r>
      <rPr>
        <sz val="11"/>
        <rFont val="Calibri"/>
        <family val="2"/>
      </rPr>
      <t xml:space="preserve">and calculates Directional Movements (DM), Directional Indicators (DI), and </t>
    </r>
    <r>
      <rPr>
        <b val="true"/>
        <sz val="11"/>
        <rFont val="Calibri"/>
        <family val="2"/>
      </rPr>
      <t xml:space="preserve">Average Directional Index or ADX</t>
    </r>
  </si>
  <si>
    <t xml:space="preserve">This is a fully automated spreadsheet. </t>
  </si>
  <si>
    <t xml:space="preserve">Imports historical closing prices from a 3rd party API</t>
  </si>
  <si>
    <t xml:space="preserve">XL Calculation format borrowed from StockCharts</t>
  </si>
  <si>
    <t xml:space="preserve">Usage:</t>
  </si>
  <si>
    <t xml:space="preserve"> Input an Index or a Stock Symbol, Start and End Dates, and a Lookback period (default 14). You will need a minimum of 150 trading days for an effective ADX</t>
  </si>
  <si>
    <t xml:space="preserve">Disclaimer: The spreadsheet is free for personal and non-profit use. If you use it, consider leaving a comment at my blog post or share my blog in Twitter or Facebook.</t>
  </si>
  <si>
    <t xml:space="preserve">Donations to cover hosting costs are always welcome. Usage of this service is entirely at your own risk.</t>
  </si>
  <si>
    <t xml:space="preserve">https://twitter.com/jishbee</t>
  </si>
  <si>
    <t xml:space="preserve">"@jishbee"</t>
  </si>
  <si>
    <t xml:space="preserve">jishun.b@live.com</t>
  </si>
  <si>
    <t xml:space="preserve">https://investsolver.com/?p=1290</t>
  </si>
  <si>
    <t xml:space="preserve">Average Directional Index (ADX)</t>
  </si>
  <si>
    <t xml:space="preserve">Stock Symbol</t>
  </si>
  <si>
    <t xml:space="preserve">CSCO</t>
  </si>
  <si>
    <t xml:space="preserve">From Date</t>
  </si>
  <si>
    <t xml:space="preserve">To Date</t>
  </si>
  <si>
    <t xml:space="preserve">For best chart rendering, do not exceed date range beyond 1 Year</t>
  </si>
  <si>
    <t xml:space="preserve">Lookback Period</t>
  </si>
  <si>
    <t xml:space="preserve">API Key</t>
  </si>
  <si>
    <t xml:space="preserve">demo</t>
  </si>
  <si>
    <t xml:space="preserve">Contact me at jishun.b@live.com or tweet/PM @jishbee for an API Key that will allow upto 500 calls per day.</t>
  </si>
  <si>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</si>
  <si>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</si>
  <si>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</si>
  <si>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</si>
  <si>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</si>
  <si>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Volume</t>
  </si>
  <si>
    <t xml:space="preserve">Adj Close</t>
  </si>
  <si>
    <t xml:space="preserve">RR</t>
  </si>
  <si>
    <t xml:space="preserve">(+DM)</t>
  </si>
  <si>
    <t xml:space="preserve">(-DM)</t>
  </si>
  <si>
    <t xml:space="preserve">14 Day RR</t>
  </si>
  <si>
    <t xml:space="preserve">14 Day +DM</t>
  </si>
  <si>
    <t xml:space="preserve">14 Day -DM</t>
  </si>
  <si>
    <t xml:space="preserve">14 Day +DI</t>
  </si>
  <si>
    <t xml:space="preserve">14 Day -DI</t>
  </si>
  <si>
    <t xml:space="preserve">14 Day DI Sum</t>
  </si>
  <si>
    <t xml:space="preserve">14 Day DI Diff</t>
  </si>
  <si>
    <t xml:space="preserve">DX</t>
  </si>
  <si>
    <t xml:space="preserve">ADX</t>
  </si>
  <si>
    <t xml:space="preserve">Period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</si>
</sst>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%"/>
    <numFmt numFmtId="166" formatCode="m/d/yyyy"/>
    <numFmt numFmtId="167" formatCode="\$#,##0"/>
    <numFmt numFmtId="168" formatCode="0"/>
    <numFmt numFmtId="169" formatCode="0.00"/>
    <numFmt numFmtId="170" formatCode="\$#,##0.00"/>
    <numFmt numFmtId="171" formatCode="#,##0.00"/>
    <numFmt numFmtId="172" formatCode="mm/dd/yy"/>
  </numFmts>
  <fonts count="2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b val="true"/>
      <sz val="11"/>
      <name val="Calibri"/>
      <family val="2"/>
    </font>
    <font>
      <b val="true"/>
      <sz val="11"/>
      <color rgb="FF000000"/>
      <name val="Calibri"/>
      <family val="2"/>
    </font>
    <font>
      <u val="single"/>
      <sz val="11"/>
      <color rgb="FF0000FF"/>
      <name val="Calibri"/>
      <family val="2"/>
    </font>
    <font>
      <b val="true"/>
      <sz val="16"/>
      <color rgb="FF000000"/>
      <name val="Calibri"/>
      <family val="2"/>
    </font>
    <font>
      <i val="true"/>
      <sz val="11"/>
      <color rgb="FF000000"/>
      <name val="Calibri"/>
      <family val="2"/>
    </font>
    <font>
      <b val="true"/>
      <i val="true"/>
      <sz val="11"/>
      <color rgb="FF00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3"/>
      <color rgb="FF00B050"/>
      <name val="Calibri"/>
      <family val="0"/>
    </font>
    <font>
      <sz val="13"/>
      <color rgb="FFFF0000"/>
      <name val="Calibri"/>
      <family val="0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EEECE1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DI and ADX for CSCO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"Close Price"</c:f>
              <c:strCache>
                <c:ptCount val="1"/>
                <c:pt idx="0">
                  <c:v>Close Price</c:v>
                </c:pt>
              </c:strCache>
            </c:strRef>
          </c:tx>
          <c:spPr>
            <a:solidFill>
              <a:srgbClr val="000080"/>
            </a:solidFill>
            <a:ln w="2556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Data!$A$2:$A$155</c:f>
              <c:strCache>
                <c:ptCount val="154"/>
                <c:pt idx="0">
                  <c:v>3/8/2019</c:v>
                </c:pt>
                <c:pt idx="1">
                  <c:v>3/11/2019</c:v>
                </c:pt>
                <c:pt idx="2">
                  <c:v>3/12/2019</c:v>
                </c:pt>
                <c:pt idx="3">
                  <c:v>3/13/2019</c:v>
                </c:pt>
                <c:pt idx="4">
                  <c:v>3/14/2019</c:v>
                </c:pt>
                <c:pt idx="5">
                  <c:v>3/15/2019</c:v>
                </c:pt>
                <c:pt idx="6">
                  <c:v>3/18/2019</c:v>
                </c:pt>
                <c:pt idx="7">
                  <c:v>3/19/2019</c:v>
                </c:pt>
                <c:pt idx="8">
                  <c:v>3/20/2019</c:v>
                </c:pt>
                <c:pt idx="9">
                  <c:v>3/21/2019</c:v>
                </c:pt>
                <c:pt idx="10">
                  <c:v>3/22/2019</c:v>
                </c:pt>
                <c:pt idx="11">
                  <c:v>3/25/2019</c:v>
                </c:pt>
                <c:pt idx="12">
                  <c:v>3/26/2019</c:v>
                </c:pt>
                <c:pt idx="13">
                  <c:v>3/27/2019</c:v>
                </c:pt>
                <c:pt idx="14">
                  <c:v>3/28/2019</c:v>
                </c:pt>
                <c:pt idx="15">
                  <c:v>3/29/2019</c:v>
                </c:pt>
                <c:pt idx="16">
                  <c:v>4/1/2019</c:v>
                </c:pt>
                <c:pt idx="17">
                  <c:v>4/2/2019</c:v>
                </c:pt>
                <c:pt idx="18">
                  <c:v>4/3/2019</c:v>
                </c:pt>
                <c:pt idx="19">
                  <c:v>4/4/2019</c:v>
                </c:pt>
                <c:pt idx="20">
                  <c:v>4/5/2019</c:v>
                </c:pt>
                <c:pt idx="21">
                  <c:v>4/8/2019</c:v>
                </c:pt>
                <c:pt idx="22">
                  <c:v>4/9/2019</c:v>
                </c:pt>
                <c:pt idx="23">
                  <c:v>4/10/2019</c:v>
                </c:pt>
                <c:pt idx="24">
                  <c:v>4/11/2019</c:v>
                </c:pt>
                <c:pt idx="25">
                  <c:v>4/12/2019</c:v>
                </c:pt>
                <c:pt idx="26">
                  <c:v>4/15/2019</c:v>
                </c:pt>
                <c:pt idx="27">
                  <c:v>4/16/2019</c:v>
                </c:pt>
                <c:pt idx="28">
                  <c:v>4/17/2019</c:v>
                </c:pt>
                <c:pt idx="29">
                  <c:v>4/18/2019</c:v>
                </c:pt>
                <c:pt idx="30">
                  <c:v>4/22/2019</c:v>
                </c:pt>
                <c:pt idx="31">
                  <c:v>4/23/2019</c:v>
                </c:pt>
                <c:pt idx="32">
                  <c:v>4/24/2019</c:v>
                </c:pt>
                <c:pt idx="33">
                  <c:v>4/25/2019</c:v>
                </c:pt>
                <c:pt idx="34">
                  <c:v>4/26/2019</c:v>
                </c:pt>
                <c:pt idx="35">
                  <c:v>4/29/2019</c:v>
                </c:pt>
                <c:pt idx="36">
                  <c:v>4/30/2019</c:v>
                </c:pt>
                <c:pt idx="37">
                  <c:v>5/1/2019</c:v>
                </c:pt>
                <c:pt idx="38">
                  <c:v>5/2/2019</c:v>
                </c:pt>
                <c:pt idx="39">
                  <c:v>5/3/2019</c:v>
                </c:pt>
                <c:pt idx="40">
                  <c:v>5/6/2019</c:v>
                </c:pt>
                <c:pt idx="41">
                  <c:v>5/7/2019</c:v>
                </c:pt>
                <c:pt idx="42">
                  <c:v>5/8/2019</c:v>
                </c:pt>
                <c:pt idx="43">
                  <c:v>5/9/2019</c:v>
                </c:pt>
                <c:pt idx="44">
                  <c:v>5/10/2019</c:v>
                </c:pt>
                <c:pt idx="45">
                  <c:v>5/13/2019</c:v>
                </c:pt>
                <c:pt idx="46">
                  <c:v>5/14/2019</c:v>
                </c:pt>
                <c:pt idx="47">
                  <c:v>5/15/2019</c:v>
                </c:pt>
                <c:pt idx="48">
                  <c:v>5/16/2019</c:v>
                </c:pt>
                <c:pt idx="49">
                  <c:v>5/17/2019</c:v>
                </c:pt>
                <c:pt idx="50">
                  <c:v>5/20/2019</c:v>
                </c:pt>
                <c:pt idx="51">
                  <c:v>5/21/2019</c:v>
                </c:pt>
                <c:pt idx="52">
                  <c:v>5/22/2019</c:v>
                </c:pt>
                <c:pt idx="53">
                  <c:v>5/23/2019</c:v>
                </c:pt>
                <c:pt idx="54">
                  <c:v>5/24/2019</c:v>
                </c:pt>
                <c:pt idx="55">
                  <c:v>5/28/2019</c:v>
                </c:pt>
                <c:pt idx="56">
                  <c:v>5/29/2019</c:v>
                </c:pt>
                <c:pt idx="57">
                  <c:v>5/30/2019</c:v>
                </c:pt>
                <c:pt idx="58">
                  <c:v>5/31/2019</c:v>
                </c:pt>
                <c:pt idx="59">
                  <c:v>6/3/2019</c:v>
                </c:pt>
                <c:pt idx="60">
                  <c:v>6/4/2019</c:v>
                </c:pt>
                <c:pt idx="61">
                  <c:v>6/5/2019</c:v>
                </c:pt>
                <c:pt idx="62">
                  <c:v>6/6/2019</c:v>
                </c:pt>
                <c:pt idx="63">
                  <c:v>6/7/2019</c:v>
                </c:pt>
                <c:pt idx="64">
                  <c:v>6/10/2019</c:v>
                </c:pt>
                <c:pt idx="65">
                  <c:v>6/11/2019</c:v>
                </c:pt>
                <c:pt idx="66">
                  <c:v>6/12/2019</c:v>
                </c:pt>
                <c:pt idx="67">
                  <c:v>6/13/2019</c:v>
                </c:pt>
                <c:pt idx="68">
                  <c:v>6/14/2019</c:v>
                </c:pt>
                <c:pt idx="69">
                  <c:v>6/17/2019</c:v>
                </c:pt>
                <c:pt idx="70">
                  <c:v>6/18/2019</c:v>
                </c:pt>
                <c:pt idx="71">
                  <c:v>6/19/2019</c:v>
                </c:pt>
                <c:pt idx="72">
                  <c:v>6/20/2019</c:v>
                </c:pt>
                <c:pt idx="73">
                  <c:v>6/21/2019</c:v>
                </c:pt>
                <c:pt idx="74">
                  <c:v>6/24/2019</c:v>
                </c:pt>
                <c:pt idx="75">
                  <c:v>6/25/2019</c:v>
                </c:pt>
                <c:pt idx="76">
                  <c:v>6/26/2019</c:v>
                </c:pt>
                <c:pt idx="77">
                  <c:v>6/27/2019</c:v>
                </c:pt>
                <c:pt idx="78">
                  <c:v>6/28/2019</c:v>
                </c:pt>
                <c:pt idx="79">
                  <c:v>7/1/2019</c:v>
                </c:pt>
                <c:pt idx="80">
                  <c:v>7/2/2019</c:v>
                </c:pt>
                <c:pt idx="81">
                  <c:v>7/3/2019</c:v>
                </c:pt>
                <c:pt idx="82">
                  <c:v>7/5/2019</c:v>
                </c:pt>
                <c:pt idx="83">
                  <c:v>7/8/2019</c:v>
                </c:pt>
                <c:pt idx="84">
                  <c:v>7/9/2019</c:v>
                </c:pt>
                <c:pt idx="85">
                  <c:v>7/10/2019</c:v>
                </c:pt>
                <c:pt idx="86">
                  <c:v>7/11/2019</c:v>
                </c:pt>
                <c:pt idx="87">
                  <c:v>7/12/2019</c:v>
                </c:pt>
                <c:pt idx="88">
                  <c:v>7/15/2019</c:v>
                </c:pt>
                <c:pt idx="89">
                  <c:v>7/16/2019</c:v>
                </c:pt>
                <c:pt idx="90">
                  <c:v>7/17/2019</c:v>
                </c:pt>
                <c:pt idx="91">
                  <c:v>7/18/2019</c:v>
                </c:pt>
                <c:pt idx="92">
                  <c:v>7/19/2019</c:v>
                </c:pt>
                <c:pt idx="93">
                  <c:v>7/22/2019</c:v>
                </c:pt>
                <c:pt idx="94">
                  <c:v>7/23/2019</c:v>
                </c:pt>
                <c:pt idx="95">
                  <c:v>7/24/2019</c:v>
                </c:pt>
                <c:pt idx="96">
                  <c:v>7/25/2019</c:v>
                </c:pt>
                <c:pt idx="97">
                  <c:v>7/26/2019</c:v>
                </c:pt>
                <c:pt idx="98">
                  <c:v>7/29/2019</c:v>
                </c:pt>
                <c:pt idx="99">
                  <c:v>7/30/2019</c:v>
                </c:pt>
                <c:pt idx="100">
                  <c:v>7/31/2019</c:v>
                </c:pt>
                <c:pt idx="101">
                  <c:v>8/1/2019</c:v>
                </c:pt>
                <c:pt idx="102">
                  <c:v>8/2/2019</c:v>
                </c:pt>
                <c:pt idx="103">
                  <c:v>8/5/2019</c:v>
                </c:pt>
                <c:pt idx="104">
                  <c:v>8/6/2019</c:v>
                </c:pt>
                <c:pt idx="105">
                  <c:v>8/7/2019</c:v>
                </c:pt>
                <c:pt idx="106">
                  <c:v>8/8/2019</c:v>
                </c:pt>
                <c:pt idx="107">
                  <c:v>8/9/2019</c:v>
                </c:pt>
                <c:pt idx="108">
                  <c:v>8/12/2019</c:v>
                </c:pt>
                <c:pt idx="109">
                  <c:v>8/13/2019</c:v>
                </c:pt>
                <c:pt idx="110">
                  <c:v>8/14/2019</c:v>
                </c:pt>
                <c:pt idx="111">
                  <c:v>8/15/2019</c:v>
                </c:pt>
                <c:pt idx="112">
                  <c:v>8/16/2019</c:v>
                </c:pt>
                <c:pt idx="113">
                  <c:v>8/19/2019</c:v>
                </c:pt>
                <c:pt idx="114">
                  <c:v>8/20/2019</c:v>
                </c:pt>
                <c:pt idx="115">
                  <c:v>8/21/2019</c:v>
                </c:pt>
                <c:pt idx="116">
                  <c:v>8/22/2019</c:v>
                </c:pt>
                <c:pt idx="117">
                  <c:v>8/23/2019</c:v>
                </c:pt>
                <c:pt idx="118">
                  <c:v>8/26/2019</c:v>
                </c:pt>
                <c:pt idx="119">
                  <c:v>8/27/2019</c:v>
                </c:pt>
                <c:pt idx="120">
                  <c:v>8/28/2019</c:v>
                </c:pt>
                <c:pt idx="121">
                  <c:v>8/29/2019</c:v>
                </c:pt>
                <c:pt idx="122">
                  <c:v>8/30/2019</c:v>
                </c:pt>
                <c:pt idx="123">
                  <c:v>9/3/2019</c:v>
                </c:pt>
                <c:pt idx="124">
                  <c:v>9/4/2019</c:v>
                </c:pt>
                <c:pt idx="125">
                  <c:v>9/5/2019</c:v>
                </c:pt>
                <c:pt idx="126">
                  <c:v>9/6/2019</c:v>
                </c:pt>
                <c:pt idx="127">
                  <c:v>9/9/2019</c:v>
                </c:pt>
                <c:pt idx="128">
                  <c:v>9/10/2019</c:v>
                </c:pt>
                <c:pt idx="129">
                  <c:v>9/11/2019</c:v>
                </c:pt>
                <c:pt idx="130">
                  <c:v>9/12/2019</c:v>
                </c:pt>
                <c:pt idx="131">
                  <c:v>9/13/2019</c:v>
                </c:pt>
                <c:pt idx="132">
                  <c:v>9/16/2019</c:v>
                </c:pt>
                <c:pt idx="133">
                  <c:v>9/17/2019</c:v>
                </c:pt>
                <c:pt idx="134">
                  <c:v>9/18/2019</c:v>
                </c:pt>
                <c:pt idx="135">
                  <c:v>9/19/2019</c:v>
                </c:pt>
                <c:pt idx="136">
                  <c:v>9/20/2019</c:v>
                </c:pt>
                <c:pt idx="137">
                  <c:v>9/23/2019</c:v>
                </c:pt>
                <c:pt idx="138">
                  <c:v>9/24/2019</c:v>
                </c:pt>
                <c:pt idx="139">
                  <c:v>9/25/2019</c:v>
                </c:pt>
                <c:pt idx="140">
                  <c:v>9/26/2019</c:v>
                </c:pt>
                <c:pt idx="141">
                  <c:v>9/27/2019</c:v>
                </c:pt>
                <c:pt idx="142">
                  <c:v>9/30/2019</c:v>
                </c:pt>
                <c:pt idx="143">
                  <c:v>10/1/2019</c:v>
                </c:pt>
                <c:pt idx="144">
                  <c:v>10/2/2019</c:v>
                </c:pt>
                <c:pt idx="145">
                  <c:v>10/3/2019</c:v>
                </c:pt>
                <c:pt idx="146">
                  <c:v>10/4/2019</c:v>
                </c:pt>
                <c:pt idx="147">
                  <c:v>10/7/2019</c:v>
                </c:pt>
                <c:pt idx="148">
                  <c:v>10/8/2019</c:v>
                </c:pt>
                <c:pt idx="149">
                  <c:v>10/9/2019</c:v>
                </c:pt>
                <c:pt idx="150">
                  <c:v>10/10/2019</c:v>
                </c:pt>
                <c:pt idx="151">
                  <c:v>10/11/2019</c:v>
                </c:pt>
                <c:pt idx="152">
                  <c:v>10/14/2019</c:v>
                </c:pt>
                <c:pt idx="153">
                  <c:v>10/15/2019</c:v>
                </c:pt>
              </c:strCache>
            </c:strRef>
          </c:cat>
          <c:val>
            <c:numRef>
              <c:f>Data!$E$2:$E$155</c:f>
              <c:numCache>
                <c:formatCode>General</c:formatCode>
                <c:ptCount val="154"/>
                <c:pt idx="0">
                  <c:v>51.07</c:v>
                </c:pt>
                <c:pt idx="1">
                  <c:v>51.92</c:v>
                </c:pt>
                <c:pt idx="2">
                  <c:v>52.15</c:v>
                </c:pt>
                <c:pt idx="3">
                  <c:v>52.59</c:v>
                </c:pt>
                <c:pt idx="4">
                  <c:v>52.74</c:v>
                </c:pt>
                <c:pt idx="5">
                  <c:v>53.2</c:v>
                </c:pt>
                <c:pt idx="6">
                  <c:v>53.51</c:v>
                </c:pt>
                <c:pt idx="7">
                  <c:v>53.31</c:v>
                </c:pt>
                <c:pt idx="8">
                  <c:v>53.26</c:v>
                </c:pt>
                <c:pt idx="9">
                  <c:v>53.94</c:v>
                </c:pt>
                <c:pt idx="10">
                  <c:v>52.74</c:v>
                </c:pt>
                <c:pt idx="11">
                  <c:v>52.73</c:v>
                </c:pt>
                <c:pt idx="12">
                  <c:v>53.23</c:v>
                </c:pt>
                <c:pt idx="13">
                  <c:v>53.14</c:v>
                </c:pt>
                <c:pt idx="14">
                  <c:v>53.36</c:v>
                </c:pt>
                <c:pt idx="15">
                  <c:v>53.99</c:v>
                </c:pt>
                <c:pt idx="16">
                  <c:v>54.98</c:v>
                </c:pt>
                <c:pt idx="17">
                  <c:v>55.29</c:v>
                </c:pt>
                <c:pt idx="18">
                  <c:v>55.63</c:v>
                </c:pt>
                <c:pt idx="19">
                  <c:v>55.14</c:v>
                </c:pt>
                <c:pt idx="20">
                  <c:v>55.21</c:v>
                </c:pt>
                <c:pt idx="21">
                  <c:v>55.49</c:v>
                </c:pt>
                <c:pt idx="22">
                  <c:v>55.18</c:v>
                </c:pt>
                <c:pt idx="23">
                  <c:v>55.82</c:v>
                </c:pt>
                <c:pt idx="24">
                  <c:v>55.6</c:v>
                </c:pt>
                <c:pt idx="25">
                  <c:v>56.29</c:v>
                </c:pt>
                <c:pt idx="26">
                  <c:v>56.56</c:v>
                </c:pt>
                <c:pt idx="27">
                  <c:v>56.95</c:v>
                </c:pt>
                <c:pt idx="28">
                  <c:v>56.31</c:v>
                </c:pt>
                <c:pt idx="29">
                  <c:v>56.4</c:v>
                </c:pt>
                <c:pt idx="30">
                  <c:v>56.34</c:v>
                </c:pt>
                <c:pt idx="31">
                  <c:v>56.69</c:v>
                </c:pt>
                <c:pt idx="32">
                  <c:v>56.88</c:v>
                </c:pt>
                <c:pt idx="33">
                  <c:v>56.33</c:v>
                </c:pt>
                <c:pt idx="34">
                  <c:v>55.88</c:v>
                </c:pt>
                <c:pt idx="35">
                  <c:v>56.13</c:v>
                </c:pt>
                <c:pt idx="36">
                  <c:v>55.95</c:v>
                </c:pt>
                <c:pt idx="37">
                  <c:v>55.58</c:v>
                </c:pt>
                <c:pt idx="38">
                  <c:v>54.94</c:v>
                </c:pt>
                <c:pt idx="39">
                  <c:v>54.94</c:v>
                </c:pt>
                <c:pt idx="40">
                  <c:v>54.59</c:v>
                </c:pt>
                <c:pt idx="41">
                  <c:v>53.45</c:v>
                </c:pt>
                <c:pt idx="42">
                  <c:v>53.47</c:v>
                </c:pt>
                <c:pt idx="43">
                  <c:v>52.92</c:v>
                </c:pt>
                <c:pt idx="44">
                  <c:v>53.36</c:v>
                </c:pt>
                <c:pt idx="45">
                  <c:v>51.3</c:v>
                </c:pt>
                <c:pt idx="46">
                  <c:v>52.02</c:v>
                </c:pt>
                <c:pt idx="47">
                  <c:v>52.44</c:v>
                </c:pt>
                <c:pt idx="48">
                  <c:v>55.93</c:v>
                </c:pt>
                <c:pt idx="49">
                  <c:v>56.35</c:v>
                </c:pt>
                <c:pt idx="50">
                  <c:v>56.01</c:v>
                </c:pt>
                <c:pt idx="51">
                  <c:v>56.52</c:v>
                </c:pt>
                <c:pt idx="52">
                  <c:v>55.69</c:v>
                </c:pt>
                <c:pt idx="53">
                  <c:v>54.19</c:v>
                </c:pt>
                <c:pt idx="54">
                  <c:v>54.37</c:v>
                </c:pt>
                <c:pt idx="55">
                  <c:v>53.93</c:v>
                </c:pt>
                <c:pt idx="56">
                  <c:v>53.18</c:v>
                </c:pt>
                <c:pt idx="57">
                  <c:v>53.57</c:v>
                </c:pt>
                <c:pt idx="58">
                  <c:v>52.03</c:v>
                </c:pt>
                <c:pt idx="59">
                  <c:v>51.78</c:v>
                </c:pt>
                <c:pt idx="60">
                  <c:v>53.23</c:v>
                </c:pt>
                <c:pt idx="61">
                  <c:v>54.75</c:v>
                </c:pt>
                <c:pt idx="62">
                  <c:v>55.1</c:v>
                </c:pt>
                <c:pt idx="63">
                  <c:v>55.93</c:v>
                </c:pt>
                <c:pt idx="64">
                  <c:v>56.42</c:v>
                </c:pt>
                <c:pt idx="65">
                  <c:v>57.11</c:v>
                </c:pt>
                <c:pt idx="66">
                  <c:v>55.86</c:v>
                </c:pt>
                <c:pt idx="67">
                  <c:v>56.17</c:v>
                </c:pt>
                <c:pt idx="68">
                  <c:v>54.75</c:v>
                </c:pt>
                <c:pt idx="69">
                  <c:v>55.4</c:v>
                </c:pt>
                <c:pt idx="70">
                  <c:v>56.05</c:v>
                </c:pt>
                <c:pt idx="71">
                  <c:v>56.13</c:v>
                </c:pt>
                <c:pt idx="72">
                  <c:v>57.41</c:v>
                </c:pt>
                <c:pt idx="73">
                  <c:v>57.03</c:v>
                </c:pt>
                <c:pt idx="74">
                  <c:v>57.18</c:v>
                </c:pt>
                <c:pt idx="75">
                  <c:v>56.08</c:v>
                </c:pt>
                <c:pt idx="76">
                  <c:v>56.6</c:v>
                </c:pt>
                <c:pt idx="77">
                  <c:v>55.73</c:v>
                </c:pt>
                <c:pt idx="78">
                  <c:v>54.73</c:v>
                </c:pt>
                <c:pt idx="79">
                  <c:v>54.74</c:v>
                </c:pt>
                <c:pt idx="80">
                  <c:v>55.81</c:v>
                </c:pt>
                <c:pt idx="81">
                  <c:v>56.48</c:v>
                </c:pt>
                <c:pt idx="82">
                  <c:v>56.6</c:v>
                </c:pt>
                <c:pt idx="83">
                  <c:v>56.19</c:v>
                </c:pt>
                <c:pt idx="84">
                  <c:v>56.34</c:v>
                </c:pt>
                <c:pt idx="85">
                  <c:v>57.13</c:v>
                </c:pt>
                <c:pt idx="86">
                  <c:v>57.3</c:v>
                </c:pt>
                <c:pt idx="87">
                  <c:v>57.95</c:v>
                </c:pt>
                <c:pt idx="88">
                  <c:v>58.05</c:v>
                </c:pt>
                <c:pt idx="89">
                  <c:v>57.62</c:v>
                </c:pt>
                <c:pt idx="90">
                  <c:v>57.21</c:v>
                </c:pt>
                <c:pt idx="91">
                  <c:v>57.74</c:v>
                </c:pt>
                <c:pt idx="92">
                  <c:v>57.36</c:v>
                </c:pt>
                <c:pt idx="93">
                  <c:v>57.73</c:v>
                </c:pt>
                <c:pt idx="94">
                  <c:v>57.71</c:v>
                </c:pt>
                <c:pt idx="95">
                  <c:v>57.23</c:v>
                </c:pt>
                <c:pt idx="96">
                  <c:v>56.62</c:v>
                </c:pt>
                <c:pt idx="97">
                  <c:v>56.53</c:v>
                </c:pt>
                <c:pt idx="98">
                  <c:v>56.93</c:v>
                </c:pt>
                <c:pt idx="99">
                  <c:v>56.47</c:v>
                </c:pt>
                <c:pt idx="100">
                  <c:v>55.4</c:v>
                </c:pt>
                <c:pt idx="101">
                  <c:v>55.39</c:v>
                </c:pt>
                <c:pt idx="102">
                  <c:v>53.25</c:v>
                </c:pt>
                <c:pt idx="103">
                  <c:v>51.37</c:v>
                </c:pt>
                <c:pt idx="104">
                  <c:v>52.6</c:v>
                </c:pt>
                <c:pt idx="105">
                  <c:v>52.34</c:v>
                </c:pt>
                <c:pt idx="106">
                  <c:v>53.16</c:v>
                </c:pt>
                <c:pt idx="107">
                  <c:v>52.43</c:v>
                </c:pt>
                <c:pt idx="108">
                  <c:v>51.54</c:v>
                </c:pt>
                <c:pt idx="109">
                  <c:v>52.72</c:v>
                </c:pt>
                <c:pt idx="110">
                  <c:v>50.61</c:v>
                </c:pt>
                <c:pt idx="111">
                  <c:v>46.25</c:v>
                </c:pt>
                <c:pt idx="112">
                  <c:v>46.96</c:v>
                </c:pt>
                <c:pt idx="113">
                  <c:v>48.5</c:v>
                </c:pt>
                <c:pt idx="114">
                  <c:v>47.93</c:v>
                </c:pt>
                <c:pt idx="115">
                  <c:v>48.77</c:v>
                </c:pt>
                <c:pt idx="116">
                  <c:v>48.18</c:v>
                </c:pt>
                <c:pt idx="117">
                  <c:v>46.61</c:v>
                </c:pt>
                <c:pt idx="118">
                  <c:v>47.1</c:v>
                </c:pt>
                <c:pt idx="119">
                  <c:v>46.79</c:v>
                </c:pt>
                <c:pt idx="120">
                  <c:v>46.87</c:v>
                </c:pt>
                <c:pt idx="121">
                  <c:v>47.27</c:v>
                </c:pt>
                <c:pt idx="122">
                  <c:v>46.81</c:v>
                </c:pt>
                <c:pt idx="123">
                  <c:v>46.5</c:v>
                </c:pt>
                <c:pt idx="124">
                  <c:v>47.32</c:v>
                </c:pt>
                <c:pt idx="125">
                  <c:v>48.42</c:v>
                </c:pt>
                <c:pt idx="126">
                  <c:v>48.84</c:v>
                </c:pt>
                <c:pt idx="127">
                  <c:v>48.58</c:v>
                </c:pt>
                <c:pt idx="128">
                  <c:v>49.21</c:v>
                </c:pt>
                <c:pt idx="129">
                  <c:v>50.03</c:v>
                </c:pt>
                <c:pt idx="130">
                  <c:v>49.93</c:v>
                </c:pt>
                <c:pt idx="131">
                  <c:v>50.03</c:v>
                </c:pt>
                <c:pt idx="132">
                  <c:v>49.96</c:v>
                </c:pt>
                <c:pt idx="133">
                  <c:v>49.41</c:v>
                </c:pt>
                <c:pt idx="134">
                  <c:v>49.34</c:v>
                </c:pt>
                <c:pt idx="135">
                  <c:v>49.19</c:v>
                </c:pt>
                <c:pt idx="136">
                  <c:v>49.6</c:v>
                </c:pt>
                <c:pt idx="137">
                  <c:v>49.42</c:v>
                </c:pt>
                <c:pt idx="138">
                  <c:v>49.12</c:v>
                </c:pt>
                <c:pt idx="139">
                  <c:v>49.61</c:v>
                </c:pt>
                <c:pt idx="140">
                  <c:v>48.83</c:v>
                </c:pt>
                <c:pt idx="141">
                  <c:v>48.84</c:v>
                </c:pt>
                <c:pt idx="142">
                  <c:v>49.41</c:v>
                </c:pt>
                <c:pt idx="143">
                  <c:v>47.74</c:v>
                </c:pt>
                <c:pt idx="144">
                  <c:v>46.56</c:v>
                </c:pt>
                <c:pt idx="145">
                  <c:v>47.06</c:v>
                </c:pt>
                <c:pt idx="146">
                  <c:v>47.52</c:v>
                </c:pt>
                <c:pt idx="147">
                  <c:v>47.77</c:v>
                </c:pt>
                <c:pt idx="148">
                  <c:v>46.39</c:v>
                </c:pt>
                <c:pt idx="149">
                  <c:v>46.84</c:v>
                </c:pt>
                <c:pt idx="150">
                  <c:v>46.15</c:v>
                </c:pt>
                <c:pt idx="151">
                  <c:v>46.56</c:v>
                </c:pt>
                <c:pt idx="152">
                  <c:v>46.05</c:v>
                </c:pt>
                <c:pt idx="153">
                  <c:v>46.36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817665"/>
        <c:axId val="64383698"/>
      </c:lineChart>
      <c:lineChart>
        <c:grouping val="standard"/>
        <c:varyColors val="0"/>
        <c:ser>
          <c:idx val="1"/>
          <c:order val="1"/>
          <c:tx>
            <c:strRef>
              <c:f>"+DI"</c:f>
              <c:strCache>
                <c:ptCount val="1"/>
                <c:pt idx="0">
                  <c:v>+DI</c:v>
                </c:pt>
              </c:strCache>
            </c:strRef>
          </c:tx>
          <c:spPr>
            <a:solidFill>
              <a:srgbClr val="008000"/>
            </a:solidFill>
            <a:ln w="12600">
              <a:solidFill>
                <a:srgbClr val="008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Data!$A$2:$A$155</c:f>
              <c:strCache>
                <c:ptCount val="154"/>
                <c:pt idx="0">
                  <c:v>3/8/2019</c:v>
                </c:pt>
                <c:pt idx="1">
                  <c:v>3/11/2019</c:v>
                </c:pt>
                <c:pt idx="2">
                  <c:v>3/12/2019</c:v>
                </c:pt>
                <c:pt idx="3">
                  <c:v>3/13/2019</c:v>
                </c:pt>
                <c:pt idx="4">
                  <c:v>3/14/2019</c:v>
                </c:pt>
                <c:pt idx="5">
                  <c:v>3/15/2019</c:v>
                </c:pt>
                <c:pt idx="6">
                  <c:v>3/18/2019</c:v>
                </c:pt>
                <c:pt idx="7">
                  <c:v>3/19/2019</c:v>
                </c:pt>
                <c:pt idx="8">
                  <c:v>3/20/2019</c:v>
                </c:pt>
                <c:pt idx="9">
                  <c:v>3/21/2019</c:v>
                </c:pt>
                <c:pt idx="10">
                  <c:v>3/22/2019</c:v>
                </c:pt>
                <c:pt idx="11">
                  <c:v>3/25/2019</c:v>
                </c:pt>
                <c:pt idx="12">
                  <c:v>3/26/2019</c:v>
                </c:pt>
                <c:pt idx="13">
                  <c:v>3/27/2019</c:v>
                </c:pt>
                <c:pt idx="14">
                  <c:v>3/28/2019</c:v>
                </c:pt>
                <c:pt idx="15">
                  <c:v>3/29/2019</c:v>
                </c:pt>
                <c:pt idx="16">
                  <c:v>4/1/2019</c:v>
                </c:pt>
                <c:pt idx="17">
                  <c:v>4/2/2019</c:v>
                </c:pt>
                <c:pt idx="18">
                  <c:v>4/3/2019</c:v>
                </c:pt>
                <c:pt idx="19">
                  <c:v>4/4/2019</c:v>
                </c:pt>
                <c:pt idx="20">
                  <c:v>4/5/2019</c:v>
                </c:pt>
                <c:pt idx="21">
                  <c:v>4/8/2019</c:v>
                </c:pt>
                <c:pt idx="22">
                  <c:v>4/9/2019</c:v>
                </c:pt>
                <c:pt idx="23">
                  <c:v>4/10/2019</c:v>
                </c:pt>
                <c:pt idx="24">
                  <c:v>4/11/2019</c:v>
                </c:pt>
                <c:pt idx="25">
                  <c:v>4/12/2019</c:v>
                </c:pt>
                <c:pt idx="26">
                  <c:v>4/15/2019</c:v>
                </c:pt>
                <c:pt idx="27">
                  <c:v>4/16/2019</c:v>
                </c:pt>
                <c:pt idx="28">
                  <c:v>4/17/2019</c:v>
                </c:pt>
                <c:pt idx="29">
                  <c:v>4/18/2019</c:v>
                </c:pt>
                <c:pt idx="30">
                  <c:v>4/22/2019</c:v>
                </c:pt>
                <c:pt idx="31">
                  <c:v>4/23/2019</c:v>
                </c:pt>
                <c:pt idx="32">
                  <c:v>4/24/2019</c:v>
                </c:pt>
                <c:pt idx="33">
                  <c:v>4/25/2019</c:v>
                </c:pt>
                <c:pt idx="34">
                  <c:v>4/26/2019</c:v>
                </c:pt>
                <c:pt idx="35">
                  <c:v>4/29/2019</c:v>
                </c:pt>
                <c:pt idx="36">
                  <c:v>4/30/2019</c:v>
                </c:pt>
                <c:pt idx="37">
                  <c:v>5/1/2019</c:v>
                </c:pt>
                <c:pt idx="38">
                  <c:v>5/2/2019</c:v>
                </c:pt>
                <c:pt idx="39">
                  <c:v>5/3/2019</c:v>
                </c:pt>
                <c:pt idx="40">
                  <c:v>5/6/2019</c:v>
                </c:pt>
                <c:pt idx="41">
                  <c:v>5/7/2019</c:v>
                </c:pt>
                <c:pt idx="42">
                  <c:v>5/8/2019</c:v>
                </c:pt>
                <c:pt idx="43">
                  <c:v>5/9/2019</c:v>
                </c:pt>
                <c:pt idx="44">
                  <c:v>5/10/2019</c:v>
                </c:pt>
                <c:pt idx="45">
                  <c:v>5/13/2019</c:v>
                </c:pt>
                <c:pt idx="46">
                  <c:v>5/14/2019</c:v>
                </c:pt>
                <c:pt idx="47">
                  <c:v>5/15/2019</c:v>
                </c:pt>
                <c:pt idx="48">
                  <c:v>5/16/2019</c:v>
                </c:pt>
                <c:pt idx="49">
                  <c:v>5/17/2019</c:v>
                </c:pt>
                <c:pt idx="50">
                  <c:v>5/20/2019</c:v>
                </c:pt>
                <c:pt idx="51">
                  <c:v>5/21/2019</c:v>
                </c:pt>
                <c:pt idx="52">
                  <c:v>5/22/2019</c:v>
                </c:pt>
                <c:pt idx="53">
                  <c:v>5/23/2019</c:v>
                </c:pt>
                <c:pt idx="54">
                  <c:v>5/24/2019</c:v>
                </c:pt>
                <c:pt idx="55">
                  <c:v>5/28/2019</c:v>
                </c:pt>
                <c:pt idx="56">
                  <c:v>5/29/2019</c:v>
                </c:pt>
                <c:pt idx="57">
                  <c:v>5/30/2019</c:v>
                </c:pt>
                <c:pt idx="58">
                  <c:v>5/31/2019</c:v>
                </c:pt>
                <c:pt idx="59">
                  <c:v>6/3/2019</c:v>
                </c:pt>
                <c:pt idx="60">
                  <c:v>6/4/2019</c:v>
                </c:pt>
                <c:pt idx="61">
                  <c:v>6/5/2019</c:v>
                </c:pt>
                <c:pt idx="62">
                  <c:v>6/6/2019</c:v>
                </c:pt>
                <c:pt idx="63">
                  <c:v>6/7/2019</c:v>
                </c:pt>
                <c:pt idx="64">
                  <c:v>6/10/2019</c:v>
                </c:pt>
                <c:pt idx="65">
                  <c:v>6/11/2019</c:v>
                </c:pt>
                <c:pt idx="66">
                  <c:v>6/12/2019</c:v>
                </c:pt>
                <c:pt idx="67">
                  <c:v>6/13/2019</c:v>
                </c:pt>
                <c:pt idx="68">
                  <c:v>6/14/2019</c:v>
                </c:pt>
                <c:pt idx="69">
                  <c:v>6/17/2019</c:v>
                </c:pt>
                <c:pt idx="70">
                  <c:v>6/18/2019</c:v>
                </c:pt>
                <c:pt idx="71">
                  <c:v>6/19/2019</c:v>
                </c:pt>
                <c:pt idx="72">
                  <c:v>6/20/2019</c:v>
                </c:pt>
                <c:pt idx="73">
                  <c:v>6/21/2019</c:v>
                </c:pt>
                <c:pt idx="74">
                  <c:v>6/24/2019</c:v>
                </c:pt>
                <c:pt idx="75">
                  <c:v>6/25/2019</c:v>
                </c:pt>
                <c:pt idx="76">
                  <c:v>6/26/2019</c:v>
                </c:pt>
                <c:pt idx="77">
                  <c:v>6/27/2019</c:v>
                </c:pt>
                <c:pt idx="78">
                  <c:v>6/28/2019</c:v>
                </c:pt>
                <c:pt idx="79">
                  <c:v>7/1/2019</c:v>
                </c:pt>
                <c:pt idx="80">
                  <c:v>7/2/2019</c:v>
                </c:pt>
                <c:pt idx="81">
                  <c:v>7/3/2019</c:v>
                </c:pt>
                <c:pt idx="82">
                  <c:v>7/5/2019</c:v>
                </c:pt>
                <c:pt idx="83">
                  <c:v>7/8/2019</c:v>
                </c:pt>
                <c:pt idx="84">
                  <c:v>7/9/2019</c:v>
                </c:pt>
                <c:pt idx="85">
                  <c:v>7/10/2019</c:v>
                </c:pt>
                <c:pt idx="86">
                  <c:v>7/11/2019</c:v>
                </c:pt>
                <c:pt idx="87">
                  <c:v>7/12/2019</c:v>
                </c:pt>
                <c:pt idx="88">
                  <c:v>7/15/2019</c:v>
                </c:pt>
                <c:pt idx="89">
                  <c:v>7/16/2019</c:v>
                </c:pt>
                <c:pt idx="90">
                  <c:v>7/17/2019</c:v>
                </c:pt>
                <c:pt idx="91">
                  <c:v>7/18/2019</c:v>
                </c:pt>
                <c:pt idx="92">
                  <c:v>7/19/2019</c:v>
                </c:pt>
                <c:pt idx="93">
                  <c:v>7/22/2019</c:v>
                </c:pt>
                <c:pt idx="94">
                  <c:v>7/23/2019</c:v>
                </c:pt>
                <c:pt idx="95">
                  <c:v>7/24/2019</c:v>
                </c:pt>
                <c:pt idx="96">
                  <c:v>7/25/2019</c:v>
                </c:pt>
                <c:pt idx="97">
                  <c:v>7/26/2019</c:v>
                </c:pt>
                <c:pt idx="98">
                  <c:v>7/29/2019</c:v>
                </c:pt>
                <c:pt idx="99">
                  <c:v>7/30/2019</c:v>
                </c:pt>
                <c:pt idx="100">
                  <c:v>7/31/2019</c:v>
                </c:pt>
                <c:pt idx="101">
                  <c:v>8/1/2019</c:v>
                </c:pt>
                <c:pt idx="102">
                  <c:v>8/2/2019</c:v>
                </c:pt>
                <c:pt idx="103">
                  <c:v>8/5/2019</c:v>
                </c:pt>
                <c:pt idx="104">
                  <c:v>8/6/2019</c:v>
                </c:pt>
                <c:pt idx="105">
                  <c:v>8/7/2019</c:v>
                </c:pt>
                <c:pt idx="106">
                  <c:v>8/8/2019</c:v>
                </c:pt>
                <c:pt idx="107">
                  <c:v>8/9/2019</c:v>
                </c:pt>
                <c:pt idx="108">
                  <c:v>8/12/2019</c:v>
                </c:pt>
                <c:pt idx="109">
                  <c:v>8/13/2019</c:v>
                </c:pt>
                <c:pt idx="110">
                  <c:v>8/14/2019</c:v>
                </c:pt>
                <c:pt idx="111">
                  <c:v>8/15/2019</c:v>
                </c:pt>
                <c:pt idx="112">
                  <c:v>8/16/2019</c:v>
                </c:pt>
                <c:pt idx="113">
                  <c:v>8/19/2019</c:v>
                </c:pt>
                <c:pt idx="114">
                  <c:v>8/20/2019</c:v>
                </c:pt>
                <c:pt idx="115">
                  <c:v>8/21/2019</c:v>
                </c:pt>
                <c:pt idx="116">
                  <c:v>8/22/2019</c:v>
                </c:pt>
                <c:pt idx="117">
                  <c:v>8/23/2019</c:v>
                </c:pt>
                <c:pt idx="118">
                  <c:v>8/26/2019</c:v>
                </c:pt>
                <c:pt idx="119">
                  <c:v>8/27/2019</c:v>
                </c:pt>
                <c:pt idx="120">
                  <c:v>8/28/2019</c:v>
                </c:pt>
                <c:pt idx="121">
                  <c:v>8/29/2019</c:v>
                </c:pt>
                <c:pt idx="122">
                  <c:v>8/30/2019</c:v>
                </c:pt>
                <c:pt idx="123">
                  <c:v>9/3/2019</c:v>
                </c:pt>
                <c:pt idx="124">
                  <c:v>9/4/2019</c:v>
                </c:pt>
                <c:pt idx="125">
                  <c:v>9/5/2019</c:v>
                </c:pt>
                <c:pt idx="126">
                  <c:v>9/6/2019</c:v>
                </c:pt>
                <c:pt idx="127">
                  <c:v>9/9/2019</c:v>
                </c:pt>
                <c:pt idx="128">
                  <c:v>9/10/2019</c:v>
                </c:pt>
                <c:pt idx="129">
                  <c:v>9/11/2019</c:v>
                </c:pt>
                <c:pt idx="130">
                  <c:v>9/12/2019</c:v>
                </c:pt>
                <c:pt idx="131">
                  <c:v>9/13/2019</c:v>
                </c:pt>
                <c:pt idx="132">
                  <c:v>9/16/2019</c:v>
                </c:pt>
                <c:pt idx="133">
                  <c:v>9/17/2019</c:v>
                </c:pt>
                <c:pt idx="134">
                  <c:v>9/18/2019</c:v>
                </c:pt>
                <c:pt idx="135">
                  <c:v>9/19/2019</c:v>
                </c:pt>
                <c:pt idx="136">
                  <c:v>9/20/2019</c:v>
                </c:pt>
                <c:pt idx="137">
                  <c:v>9/23/2019</c:v>
                </c:pt>
                <c:pt idx="138">
                  <c:v>9/24/2019</c:v>
                </c:pt>
                <c:pt idx="139">
                  <c:v>9/25/2019</c:v>
                </c:pt>
                <c:pt idx="140">
                  <c:v>9/26/2019</c:v>
                </c:pt>
                <c:pt idx="141">
                  <c:v>9/27/2019</c:v>
                </c:pt>
                <c:pt idx="142">
                  <c:v>9/30/2019</c:v>
                </c:pt>
                <c:pt idx="143">
                  <c:v>10/1/2019</c:v>
                </c:pt>
                <c:pt idx="144">
                  <c:v>10/2/2019</c:v>
                </c:pt>
                <c:pt idx="145">
                  <c:v>10/3/2019</c:v>
                </c:pt>
                <c:pt idx="146">
                  <c:v>10/4/2019</c:v>
                </c:pt>
                <c:pt idx="147">
                  <c:v>10/7/2019</c:v>
                </c:pt>
                <c:pt idx="148">
                  <c:v>10/8/2019</c:v>
                </c:pt>
                <c:pt idx="149">
                  <c:v>10/9/2019</c:v>
                </c:pt>
                <c:pt idx="150">
                  <c:v>10/10/2019</c:v>
                </c:pt>
                <c:pt idx="151">
                  <c:v>10/11/2019</c:v>
                </c:pt>
                <c:pt idx="152">
                  <c:v>10/14/2019</c:v>
                </c:pt>
                <c:pt idx="153">
                  <c:v>10/15/2019</c:v>
                </c:pt>
              </c:strCache>
            </c:strRef>
          </c:cat>
          <c:val>
            <c:numRef>
              <c:f>Data!$N$2:$N$155</c:f>
              <c:numCache>
                <c:formatCode>General</c:formatCode>
                <c:ptCount val="154"/>
                <c:pt idx="14">
                  <c:v>31.6947969964782</c:v>
                </c:pt>
                <c:pt idx="15">
                  <c:v>32.6013962685593</c:v>
                </c:pt>
                <c:pt idx="16">
                  <c:v>38.3043208129455</c:v>
                </c:pt>
                <c:pt idx="17">
                  <c:v>40.2093751590119</c:v>
                </c:pt>
                <c:pt idx="18">
                  <c:v>41.0489558016049</c:v>
                </c:pt>
                <c:pt idx="19">
                  <c:v>38.1193628740505</c:v>
                </c:pt>
                <c:pt idx="20">
                  <c:v>36.4782038005686</c:v>
                </c:pt>
                <c:pt idx="21">
                  <c:v>33.9528866961934</c:v>
                </c:pt>
                <c:pt idx="22">
                  <c:v>32.1992305044052</c:v>
                </c:pt>
                <c:pt idx="23">
                  <c:v>33.9049351477452</c:v>
                </c:pt>
                <c:pt idx="24">
                  <c:v>32.8904300266408</c:v>
                </c:pt>
                <c:pt idx="25">
                  <c:v>34.3542860213422</c:v>
                </c:pt>
                <c:pt idx="26">
                  <c:v>35.5776422861285</c:v>
                </c:pt>
                <c:pt idx="27">
                  <c:v>41.0005511480509</c:v>
                </c:pt>
                <c:pt idx="28">
                  <c:v>37.0799986238679</c:v>
                </c:pt>
                <c:pt idx="29">
                  <c:v>35.0404793222727</c:v>
                </c:pt>
                <c:pt idx="30">
                  <c:v>33.3519516421514</c:v>
                </c:pt>
                <c:pt idx="31">
                  <c:v>32.6600181950326</c:v>
                </c:pt>
                <c:pt idx="32">
                  <c:v>35.354774309416</c:v>
                </c:pt>
                <c:pt idx="33">
                  <c:v>32.6416107939638</c:v>
                </c:pt>
                <c:pt idx="34">
                  <c:v>30.3909250138752</c:v>
                </c:pt>
                <c:pt idx="35">
                  <c:v>28.3470183258609</c:v>
                </c:pt>
                <c:pt idx="36">
                  <c:v>26.6474644746301</c:v>
                </c:pt>
                <c:pt idx="37">
                  <c:v>26.7092147868452</c:v>
                </c:pt>
                <c:pt idx="38">
                  <c:v>23.9439816866815</c:v>
                </c:pt>
                <c:pt idx="39">
                  <c:v>22.0803404315286</c:v>
                </c:pt>
                <c:pt idx="40">
                  <c:v>19.641309571031</c:v>
                </c:pt>
                <c:pt idx="41">
                  <c:v>17.3990592857444</c:v>
                </c:pt>
                <c:pt idx="42">
                  <c:v>16.1610879450591</c:v>
                </c:pt>
                <c:pt idx="43">
                  <c:v>14.7899612130597</c:v>
                </c:pt>
                <c:pt idx="44">
                  <c:v>15.6285246215879</c:v>
                </c:pt>
                <c:pt idx="45">
                  <c:v>14.1454484747255</c:v>
                </c:pt>
                <c:pt idx="46">
                  <c:v>14.2909346776643</c:v>
                </c:pt>
                <c:pt idx="47">
                  <c:v>15.2478878957669</c:v>
                </c:pt>
                <c:pt idx="48">
                  <c:v>34.5187199189316</c:v>
                </c:pt>
                <c:pt idx="49">
                  <c:v>34.3815504110906</c:v>
                </c:pt>
                <c:pt idx="50">
                  <c:v>32.5632235785259</c:v>
                </c:pt>
                <c:pt idx="51">
                  <c:v>33.3326148396023</c:v>
                </c:pt>
                <c:pt idx="52">
                  <c:v>31.9322606783218</c:v>
                </c:pt>
                <c:pt idx="53">
                  <c:v>29.6536283530106</c:v>
                </c:pt>
                <c:pt idx="54">
                  <c:v>28.4090231024568</c:v>
                </c:pt>
                <c:pt idx="55">
                  <c:v>28.5195309981967</c:v>
                </c:pt>
                <c:pt idx="56">
                  <c:v>27.1382884160562</c:v>
                </c:pt>
                <c:pt idx="57">
                  <c:v>27.6206545311872</c:v>
                </c:pt>
                <c:pt idx="58">
                  <c:v>25.8794166001859</c:v>
                </c:pt>
                <c:pt idx="59">
                  <c:v>23.8678832199646</c:v>
                </c:pt>
                <c:pt idx="60">
                  <c:v>28.1183342433102</c:v>
                </c:pt>
                <c:pt idx="61">
                  <c:v>32.8116798036833</c:v>
                </c:pt>
                <c:pt idx="62">
                  <c:v>33.8098657451568</c:v>
                </c:pt>
                <c:pt idx="63">
                  <c:v>37.5048997501475</c:v>
                </c:pt>
                <c:pt idx="64">
                  <c:v>38.0358848424702</c:v>
                </c:pt>
                <c:pt idx="65">
                  <c:v>41.1857850604358</c:v>
                </c:pt>
                <c:pt idx="66">
                  <c:v>38.6148895879245</c:v>
                </c:pt>
                <c:pt idx="67">
                  <c:v>37.3137590075635</c:v>
                </c:pt>
                <c:pt idx="68">
                  <c:v>33.8791246676967</c:v>
                </c:pt>
                <c:pt idx="69">
                  <c:v>32.1838970450773</c:v>
                </c:pt>
                <c:pt idx="70">
                  <c:v>37.5064621224782</c:v>
                </c:pt>
                <c:pt idx="71">
                  <c:v>35.9310064194036</c:v>
                </c:pt>
                <c:pt idx="72">
                  <c:v>40.4663787383423</c:v>
                </c:pt>
                <c:pt idx="73">
                  <c:v>41.4301571913474</c:v>
                </c:pt>
                <c:pt idx="74">
                  <c:v>39.6841705131705</c:v>
                </c:pt>
                <c:pt idx="75">
                  <c:v>36.4070651136017</c:v>
                </c:pt>
                <c:pt idx="76">
                  <c:v>33.9581056684021</c:v>
                </c:pt>
                <c:pt idx="77">
                  <c:v>29.9532607482299</c:v>
                </c:pt>
                <c:pt idx="78">
                  <c:v>26.2884587582076</c:v>
                </c:pt>
                <c:pt idx="79">
                  <c:v>24.4356890502793</c:v>
                </c:pt>
                <c:pt idx="80">
                  <c:v>26.1958192694705</c:v>
                </c:pt>
                <c:pt idx="81">
                  <c:v>28.4534549013079</c:v>
                </c:pt>
                <c:pt idx="82">
                  <c:v>27.8169567863371</c:v>
                </c:pt>
                <c:pt idx="83">
                  <c:v>26.8616545305478</c:v>
                </c:pt>
                <c:pt idx="84">
                  <c:v>27.102300879166</c:v>
                </c:pt>
                <c:pt idx="85">
                  <c:v>31.1436242620939</c:v>
                </c:pt>
                <c:pt idx="86">
                  <c:v>29.6518698138055</c:v>
                </c:pt>
                <c:pt idx="87">
                  <c:v>30.8128636264137</c:v>
                </c:pt>
                <c:pt idx="88">
                  <c:v>31.7617000747953</c:v>
                </c:pt>
                <c:pt idx="89">
                  <c:v>29.8680447570339</c:v>
                </c:pt>
                <c:pt idx="90">
                  <c:v>28.4958228741199</c:v>
                </c:pt>
                <c:pt idx="91">
                  <c:v>26.5474845899949</c:v>
                </c:pt>
                <c:pt idx="92">
                  <c:v>27.1566459551826</c:v>
                </c:pt>
                <c:pt idx="93">
                  <c:v>25.7519989075011</c:v>
                </c:pt>
                <c:pt idx="94">
                  <c:v>25.1851359314136</c:v>
                </c:pt>
                <c:pt idx="95">
                  <c:v>23.9869761317556</c:v>
                </c:pt>
                <c:pt idx="96">
                  <c:v>21.7752938417898</c:v>
                </c:pt>
                <c:pt idx="97">
                  <c:v>20.9116405352308</c:v>
                </c:pt>
                <c:pt idx="98">
                  <c:v>22.4631965374494</c:v>
                </c:pt>
                <c:pt idx="99">
                  <c:v>21.3740394610256</c:v>
                </c:pt>
                <c:pt idx="100">
                  <c:v>18.0641351578856</c:v>
                </c:pt>
                <c:pt idx="101">
                  <c:v>16.16598714727</c:v>
                </c:pt>
                <c:pt idx="102">
                  <c:v>14.1715151215051</c:v>
                </c:pt>
                <c:pt idx="103">
                  <c:v>12.627431829128</c:v>
                </c:pt>
                <c:pt idx="104">
                  <c:v>12.7492453905592</c:v>
                </c:pt>
                <c:pt idx="105">
                  <c:v>11.6759550699674</c:v>
                </c:pt>
                <c:pt idx="106">
                  <c:v>16.636148056124</c:v>
                </c:pt>
                <c:pt idx="107">
                  <c:v>15.7139234742812</c:v>
                </c:pt>
                <c:pt idx="108">
                  <c:v>14.6387358229619</c:v>
                </c:pt>
                <c:pt idx="109">
                  <c:v>17.4697688605715</c:v>
                </c:pt>
                <c:pt idx="110">
                  <c:v>15.3652406827393</c:v>
                </c:pt>
                <c:pt idx="111">
                  <c:v>13.0872191306262</c:v>
                </c:pt>
                <c:pt idx="112">
                  <c:v>12.2726055644848</c:v>
                </c:pt>
                <c:pt idx="113">
                  <c:v>17.9802237387862</c:v>
                </c:pt>
                <c:pt idx="114">
                  <c:v>17.2945442610726</c:v>
                </c:pt>
                <c:pt idx="115">
                  <c:v>18.259389195781</c:v>
                </c:pt>
                <c:pt idx="116">
                  <c:v>16.8063661645283</c:v>
                </c:pt>
                <c:pt idx="117">
                  <c:v>14.8879715288344</c:v>
                </c:pt>
                <c:pt idx="118">
                  <c:v>14.3316292963694</c:v>
                </c:pt>
                <c:pt idx="119">
                  <c:v>15.728009844377</c:v>
                </c:pt>
                <c:pt idx="120">
                  <c:v>15.0555658350956</c:v>
                </c:pt>
                <c:pt idx="121">
                  <c:v>19.813025358954</c:v>
                </c:pt>
                <c:pt idx="122">
                  <c:v>18.5886792924834</c:v>
                </c:pt>
                <c:pt idx="123">
                  <c:v>17.6994994355987</c:v>
                </c:pt>
                <c:pt idx="124">
                  <c:v>19.4585203121436</c:v>
                </c:pt>
                <c:pt idx="125">
                  <c:v>25.8472595583282</c:v>
                </c:pt>
                <c:pt idx="126">
                  <c:v>26.4459702920739</c:v>
                </c:pt>
                <c:pt idx="127">
                  <c:v>25.6158931403857</c:v>
                </c:pt>
                <c:pt idx="128">
                  <c:v>23.2922854891802</c:v>
                </c:pt>
                <c:pt idx="129">
                  <c:v>26.7131994245932</c:v>
                </c:pt>
                <c:pt idx="130">
                  <c:v>26.6615370006072</c:v>
                </c:pt>
                <c:pt idx="131">
                  <c:v>25.8089713842827</c:v>
                </c:pt>
                <c:pt idx="132">
                  <c:v>25.0768107206667</c:v>
                </c:pt>
                <c:pt idx="133">
                  <c:v>23.528596406037</c:v>
                </c:pt>
                <c:pt idx="134">
                  <c:v>21.8670033147083</c:v>
                </c:pt>
                <c:pt idx="135">
                  <c:v>21.7749515139582</c:v>
                </c:pt>
                <c:pt idx="136">
                  <c:v>20.1665639444626</c:v>
                </c:pt>
                <c:pt idx="137">
                  <c:v>19.4397766547623</c:v>
                </c:pt>
                <c:pt idx="138">
                  <c:v>20.9578449582448</c:v>
                </c:pt>
                <c:pt idx="139">
                  <c:v>19.1259355321834</c:v>
                </c:pt>
                <c:pt idx="140">
                  <c:v>17.430041796245</c:v>
                </c:pt>
                <c:pt idx="141">
                  <c:v>16.327263584236</c:v>
                </c:pt>
                <c:pt idx="142">
                  <c:v>16.7402292450962</c:v>
                </c:pt>
                <c:pt idx="143">
                  <c:v>13.9627372824966</c:v>
                </c:pt>
                <c:pt idx="144">
                  <c:v>12.7220039104746</c:v>
                </c:pt>
                <c:pt idx="145">
                  <c:v>11.6034938938562</c:v>
                </c:pt>
                <c:pt idx="146">
                  <c:v>14.6916269701993</c:v>
                </c:pt>
                <c:pt idx="147">
                  <c:v>17.235784276411</c:v>
                </c:pt>
                <c:pt idx="148">
                  <c:v>15.877083448377</c:v>
                </c:pt>
                <c:pt idx="149">
                  <c:v>15.0401749041919</c:v>
                </c:pt>
                <c:pt idx="150">
                  <c:v>14.3309542461942</c:v>
                </c:pt>
                <c:pt idx="151">
                  <c:v>20.5562976039721</c:v>
                </c:pt>
                <c:pt idx="152">
                  <c:v>19.7517093469423</c:v>
                </c:pt>
                <c:pt idx="153">
                  <c:v>19.1804895103827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"-DI"</c:f>
              <c:strCache>
                <c:ptCount val="1"/>
                <c:pt idx="0">
                  <c:v>-DI</c:v>
                </c:pt>
              </c:strCache>
            </c:strRef>
          </c:tx>
          <c:spPr>
            <a:solidFill>
              <a:srgbClr val="be4b48"/>
            </a:solidFill>
            <a:ln w="1260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Data!$A$2:$A$155</c:f>
              <c:strCache>
                <c:ptCount val="154"/>
                <c:pt idx="0">
                  <c:v>3/8/2019</c:v>
                </c:pt>
                <c:pt idx="1">
                  <c:v>3/11/2019</c:v>
                </c:pt>
                <c:pt idx="2">
                  <c:v>3/12/2019</c:v>
                </c:pt>
                <c:pt idx="3">
                  <c:v>3/13/2019</c:v>
                </c:pt>
                <c:pt idx="4">
                  <c:v>3/14/2019</c:v>
                </c:pt>
                <c:pt idx="5">
                  <c:v>3/15/2019</c:v>
                </c:pt>
                <c:pt idx="6">
                  <c:v>3/18/2019</c:v>
                </c:pt>
                <c:pt idx="7">
                  <c:v>3/19/2019</c:v>
                </c:pt>
                <c:pt idx="8">
                  <c:v>3/20/2019</c:v>
                </c:pt>
                <c:pt idx="9">
                  <c:v>3/21/2019</c:v>
                </c:pt>
                <c:pt idx="10">
                  <c:v>3/22/2019</c:v>
                </c:pt>
                <c:pt idx="11">
                  <c:v>3/25/2019</c:v>
                </c:pt>
                <c:pt idx="12">
                  <c:v>3/26/2019</c:v>
                </c:pt>
                <c:pt idx="13">
                  <c:v>3/27/2019</c:v>
                </c:pt>
                <c:pt idx="14">
                  <c:v>3/28/2019</c:v>
                </c:pt>
                <c:pt idx="15">
                  <c:v>3/29/2019</c:v>
                </c:pt>
                <c:pt idx="16">
                  <c:v>4/1/2019</c:v>
                </c:pt>
                <c:pt idx="17">
                  <c:v>4/2/2019</c:v>
                </c:pt>
                <c:pt idx="18">
                  <c:v>4/3/2019</c:v>
                </c:pt>
                <c:pt idx="19">
                  <c:v>4/4/2019</c:v>
                </c:pt>
                <c:pt idx="20">
                  <c:v>4/5/2019</c:v>
                </c:pt>
                <c:pt idx="21">
                  <c:v>4/8/2019</c:v>
                </c:pt>
                <c:pt idx="22">
                  <c:v>4/9/2019</c:v>
                </c:pt>
                <c:pt idx="23">
                  <c:v>4/10/2019</c:v>
                </c:pt>
                <c:pt idx="24">
                  <c:v>4/11/2019</c:v>
                </c:pt>
                <c:pt idx="25">
                  <c:v>4/12/2019</c:v>
                </c:pt>
                <c:pt idx="26">
                  <c:v>4/15/2019</c:v>
                </c:pt>
                <c:pt idx="27">
                  <c:v>4/16/2019</c:v>
                </c:pt>
                <c:pt idx="28">
                  <c:v>4/17/2019</c:v>
                </c:pt>
                <c:pt idx="29">
                  <c:v>4/18/2019</c:v>
                </c:pt>
                <c:pt idx="30">
                  <c:v>4/22/2019</c:v>
                </c:pt>
                <c:pt idx="31">
                  <c:v>4/23/2019</c:v>
                </c:pt>
                <c:pt idx="32">
                  <c:v>4/24/2019</c:v>
                </c:pt>
                <c:pt idx="33">
                  <c:v>4/25/2019</c:v>
                </c:pt>
                <c:pt idx="34">
                  <c:v>4/26/2019</c:v>
                </c:pt>
                <c:pt idx="35">
                  <c:v>4/29/2019</c:v>
                </c:pt>
                <c:pt idx="36">
                  <c:v>4/30/2019</c:v>
                </c:pt>
                <c:pt idx="37">
                  <c:v>5/1/2019</c:v>
                </c:pt>
                <c:pt idx="38">
                  <c:v>5/2/2019</c:v>
                </c:pt>
                <c:pt idx="39">
                  <c:v>5/3/2019</c:v>
                </c:pt>
                <c:pt idx="40">
                  <c:v>5/6/2019</c:v>
                </c:pt>
                <c:pt idx="41">
                  <c:v>5/7/2019</c:v>
                </c:pt>
                <c:pt idx="42">
                  <c:v>5/8/2019</c:v>
                </c:pt>
                <c:pt idx="43">
                  <c:v>5/9/2019</c:v>
                </c:pt>
                <c:pt idx="44">
                  <c:v>5/10/2019</c:v>
                </c:pt>
                <c:pt idx="45">
                  <c:v>5/13/2019</c:v>
                </c:pt>
                <c:pt idx="46">
                  <c:v>5/14/2019</c:v>
                </c:pt>
                <c:pt idx="47">
                  <c:v>5/15/2019</c:v>
                </c:pt>
                <c:pt idx="48">
                  <c:v>5/16/2019</c:v>
                </c:pt>
                <c:pt idx="49">
                  <c:v>5/17/2019</c:v>
                </c:pt>
                <c:pt idx="50">
                  <c:v>5/20/2019</c:v>
                </c:pt>
                <c:pt idx="51">
                  <c:v>5/21/2019</c:v>
                </c:pt>
                <c:pt idx="52">
                  <c:v>5/22/2019</c:v>
                </c:pt>
                <c:pt idx="53">
                  <c:v>5/23/2019</c:v>
                </c:pt>
                <c:pt idx="54">
                  <c:v>5/24/2019</c:v>
                </c:pt>
                <c:pt idx="55">
                  <c:v>5/28/2019</c:v>
                </c:pt>
                <c:pt idx="56">
                  <c:v>5/29/2019</c:v>
                </c:pt>
                <c:pt idx="57">
                  <c:v>5/30/2019</c:v>
                </c:pt>
                <c:pt idx="58">
                  <c:v>5/31/2019</c:v>
                </c:pt>
                <c:pt idx="59">
                  <c:v>6/3/2019</c:v>
                </c:pt>
                <c:pt idx="60">
                  <c:v>6/4/2019</c:v>
                </c:pt>
                <c:pt idx="61">
                  <c:v>6/5/2019</c:v>
                </c:pt>
                <c:pt idx="62">
                  <c:v>6/6/2019</c:v>
                </c:pt>
                <c:pt idx="63">
                  <c:v>6/7/2019</c:v>
                </c:pt>
                <c:pt idx="64">
                  <c:v>6/10/2019</c:v>
                </c:pt>
                <c:pt idx="65">
                  <c:v>6/11/2019</c:v>
                </c:pt>
                <c:pt idx="66">
                  <c:v>6/12/2019</c:v>
                </c:pt>
                <c:pt idx="67">
                  <c:v>6/13/2019</c:v>
                </c:pt>
                <c:pt idx="68">
                  <c:v>6/14/2019</c:v>
                </c:pt>
                <c:pt idx="69">
                  <c:v>6/17/2019</c:v>
                </c:pt>
                <c:pt idx="70">
                  <c:v>6/18/2019</c:v>
                </c:pt>
                <c:pt idx="71">
                  <c:v>6/19/2019</c:v>
                </c:pt>
                <c:pt idx="72">
                  <c:v>6/20/2019</c:v>
                </c:pt>
                <c:pt idx="73">
                  <c:v>6/21/2019</c:v>
                </c:pt>
                <c:pt idx="74">
                  <c:v>6/24/2019</c:v>
                </c:pt>
                <c:pt idx="75">
                  <c:v>6/25/2019</c:v>
                </c:pt>
                <c:pt idx="76">
                  <c:v>6/26/2019</c:v>
                </c:pt>
                <c:pt idx="77">
                  <c:v>6/27/2019</c:v>
                </c:pt>
                <c:pt idx="78">
                  <c:v>6/28/2019</c:v>
                </c:pt>
                <c:pt idx="79">
                  <c:v>7/1/2019</c:v>
                </c:pt>
                <c:pt idx="80">
                  <c:v>7/2/2019</c:v>
                </c:pt>
                <c:pt idx="81">
                  <c:v>7/3/2019</c:v>
                </c:pt>
                <c:pt idx="82">
                  <c:v>7/5/2019</c:v>
                </c:pt>
                <c:pt idx="83">
                  <c:v>7/8/2019</c:v>
                </c:pt>
                <c:pt idx="84">
                  <c:v>7/9/2019</c:v>
                </c:pt>
                <c:pt idx="85">
                  <c:v>7/10/2019</c:v>
                </c:pt>
                <c:pt idx="86">
                  <c:v>7/11/2019</c:v>
                </c:pt>
                <c:pt idx="87">
                  <c:v>7/12/2019</c:v>
                </c:pt>
                <c:pt idx="88">
                  <c:v>7/15/2019</c:v>
                </c:pt>
                <c:pt idx="89">
                  <c:v>7/16/2019</c:v>
                </c:pt>
                <c:pt idx="90">
                  <c:v>7/17/2019</c:v>
                </c:pt>
                <c:pt idx="91">
                  <c:v>7/18/2019</c:v>
                </c:pt>
                <c:pt idx="92">
                  <c:v>7/19/2019</c:v>
                </c:pt>
                <c:pt idx="93">
                  <c:v>7/22/2019</c:v>
                </c:pt>
                <c:pt idx="94">
                  <c:v>7/23/2019</c:v>
                </c:pt>
                <c:pt idx="95">
                  <c:v>7/24/2019</c:v>
                </c:pt>
                <c:pt idx="96">
                  <c:v>7/25/2019</c:v>
                </c:pt>
                <c:pt idx="97">
                  <c:v>7/26/2019</c:v>
                </c:pt>
                <c:pt idx="98">
                  <c:v>7/29/2019</c:v>
                </c:pt>
                <c:pt idx="99">
                  <c:v>7/30/2019</c:v>
                </c:pt>
                <c:pt idx="100">
                  <c:v>7/31/2019</c:v>
                </c:pt>
                <c:pt idx="101">
                  <c:v>8/1/2019</c:v>
                </c:pt>
                <c:pt idx="102">
                  <c:v>8/2/2019</c:v>
                </c:pt>
                <c:pt idx="103">
                  <c:v>8/5/2019</c:v>
                </c:pt>
                <c:pt idx="104">
                  <c:v>8/6/2019</c:v>
                </c:pt>
                <c:pt idx="105">
                  <c:v>8/7/2019</c:v>
                </c:pt>
                <c:pt idx="106">
                  <c:v>8/8/2019</c:v>
                </c:pt>
                <c:pt idx="107">
                  <c:v>8/9/2019</c:v>
                </c:pt>
                <c:pt idx="108">
                  <c:v>8/12/2019</c:v>
                </c:pt>
                <c:pt idx="109">
                  <c:v>8/13/2019</c:v>
                </c:pt>
                <c:pt idx="110">
                  <c:v>8/14/2019</c:v>
                </c:pt>
                <c:pt idx="111">
                  <c:v>8/15/2019</c:v>
                </c:pt>
                <c:pt idx="112">
                  <c:v>8/16/2019</c:v>
                </c:pt>
                <c:pt idx="113">
                  <c:v>8/19/2019</c:v>
                </c:pt>
                <c:pt idx="114">
                  <c:v>8/20/2019</c:v>
                </c:pt>
                <c:pt idx="115">
                  <c:v>8/21/2019</c:v>
                </c:pt>
                <c:pt idx="116">
                  <c:v>8/22/2019</c:v>
                </c:pt>
                <c:pt idx="117">
                  <c:v>8/23/2019</c:v>
                </c:pt>
                <c:pt idx="118">
                  <c:v>8/26/2019</c:v>
                </c:pt>
                <c:pt idx="119">
                  <c:v>8/27/2019</c:v>
                </c:pt>
                <c:pt idx="120">
                  <c:v>8/28/2019</c:v>
                </c:pt>
                <c:pt idx="121">
                  <c:v>8/29/2019</c:v>
                </c:pt>
                <c:pt idx="122">
                  <c:v>8/30/2019</c:v>
                </c:pt>
                <c:pt idx="123">
                  <c:v>9/3/2019</c:v>
                </c:pt>
                <c:pt idx="124">
                  <c:v>9/4/2019</c:v>
                </c:pt>
                <c:pt idx="125">
                  <c:v>9/5/2019</c:v>
                </c:pt>
                <c:pt idx="126">
                  <c:v>9/6/2019</c:v>
                </c:pt>
                <c:pt idx="127">
                  <c:v>9/9/2019</c:v>
                </c:pt>
                <c:pt idx="128">
                  <c:v>9/10/2019</c:v>
                </c:pt>
                <c:pt idx="129">
                  <c:v>9/11/2019</c:v>
                </c:pt>
                <c:pt idx="130">
                  <c:v>9/12/2019</c:v>
                </c:pt>
                <c:pt idx="131">
                  <c:v>9/13/2019</c:v>
                </c:pt>
                <c:pt idx="132">
                  <c:v>9/16/2019</c:v>
                </c:pt>
                <c:pt idx="133">
                  <c:v>9/17/2019</c:v>
                </c:pt>
                <c:pt idx="134">
                  <c:v>9/18/2019</c:v>
                </c:pt>
                <c:pt idx="135">
                  <c:v>9/19/2019</c:v>
                </c:pt>
                <c:pt idx="136">
                  <c:v>9/20/2019</c:v>
                </c:pt>
                <c:pt idx="137">
                  <c:v>9/23/2019</c:v>
                </c:pt>
                <c:pt idx="138">
                  <c:v>9/24/2019</c:v>
                </c:pt>
                <c:pt idx="139">
                  <c:v>9/25/2019</c:v>
                </c:pt>
                <c:pt idx="140">
                  <c:v>9/26/2019</c:v>
                </c:pt>
                <c:pt idx="141">
                  <c:v>9/27/2019</c:v>
                </c:pt>
                <c:pt idx="142">
                  <c:v>9/30/2019</c:v>
                </c:pt>
                <c:pt idx="143">
                  <c:v>10/1/2019</c:v>
                </c:pt>
                <c:pt idx="144">
                  <c:v>10/2/2019</c:v>
                </c:pt>
                <c:pt idx="145">
                  <c:v>10/3/2019</c:v>
                </c:pt>
                <c:pt idx="146">
                  <c:v>10/4/2019</c:v>
                </c:pt>
                <c:pt idx="147">
                  <c:v>10/7/2019</c:v>
                </c:pt>
                <c:pt idx="148">
                  <c:v>10/8/2019</c:v>
                </c:pt>
                <c:pt idx="149">
                  <c:v>10/9/2019</c:v>
                </c:pt>
                <c:pt idx="150">
                  <c:v>10/10/2019</c:v>
                </c:pt>
                <c:pt idx="151">
                  <c:v>10/11/2019</c:v>
                </c:pt>
                <c:pt idx="152">
                  <c:v>10/14/2019</c:v>
                </c:pt>
                <c:pt idx="153">
                  <c:v>10/15/2019</c:v>
                </c:pt>
              </c:strCache>
            </c:strRef>
          </c:cat>
          <c:val>
            <c:numRef>
              <c:f>Data!$O$2:$O$155</c:f>
              <c:numCache>
                <c:formatCode>General</c:formatCode>
                <c:ptCount val="154"/>
                <c:pt idx="14">
                  <c:v>11.1303076616387</c:v>
                </c:pt>
                <c:pt idx="15">
                  <c:v>10.5276135314282</c:v>
                </c:pt>
                <c:pt idx="16">
                  <c:v>9.62381041017002</c:v>
                </c:pt>
                <c:pt idx="17">
                  <c:v>9.25839675304818</c:v>
                </c:pt>
                <c:pt idx="18">
                  <c:v>8.67020117200843</c:v>
                </c:pt>
                <c:pt idx="19">
                  <c:v>9.87914788786808</c:v>
                </c:pt>
                <c:pt idx="20">
                  <c:v>9.45381934163781</c:v>
                </c:pt>
                <c:pt idx="21">
                  <c:v>11.8561749318109</c:v>
                </c:pt>
                <c:pt idx="22">
                  <c:v>11.2438071303295</c:v>
                </c:pt>
                <c:pt idx="23">
                  <c:v>10.4868068593479</c:v>
                </c:pt>
                <c:pt idx="24">
                  <c:v>9.85544215609786</c:v>
                </c:pt>
                <c:pt idx="25">
                  <c:v>9.16023301938267</c:v>
                </c:pt>
                <c:pt idx="26">
                  <c:v>8.82716746285228</c:v>
                </c:pt>
                <c:pt idx="27">
                  <c:v>8.01913052687575</c:v>
                </c:pt>
                <c:pt idx="28">
                  <c:v>10.254947174142</c:v>
                </c:pt>
                <c:pt idx="29">
                  <c:v>11.3362875179499</c:v>
                </c:pt>
                <c:pt idx="30">
                  <c:v>10.8863912777004</c:v>
                </c:pt>
                <c:pt idx="31">
                  <c:v>10.3544251067231</c:v>
                </c:pt>
                <c:pt idx="32">
                  <c:v>9.76282284644187</c:v>
                </c:pt>
                <c:pt idx="33">
                  <c:v>14.6944463845352</c:v>
                </c:pt>
                <c:pt idx="34">
                  <c:v>16.9789204191367</c:v>
                </c:pt>
                <c:pt idx="35">
                  <c:v>17.1419480979347</c:v>
                </c:pt>
                <c:pt idx="36">
                  <c:v>16.3174358284935</c:v>
                </c:pt>
                <c:pt idx="37">
                  <c:v>14.9437161689403</c:v>
                </c:pt>
                <c:pt idx="38">
                  <c:v>20.0728789883663</c:v>
                </c:pt>
                <c:pt idx="39">
                  <c:v>24.6603374620126</c:v>
                </c:pt>
                <c:pt idx="40">
                  <c:v>27.6435011755963</c:v>
                </c:pt>
                <c:pt idx="41">
                  <c:v>29.9322712786883</c:v>
                </c:pt>
                <c:pt idx="42">
                  <c:v>27.8025415389319</c:v>
                </c:pt>
                <c:pt idx="43">
                  <c:v>33.2352818529031</c:v>
                </c:pt>
                <c:pt idx="44">
                  <c:v>28.9210831068663</c:v>
                </c:pt>
                <c:pt idx="45">
                  <c:v>33.2146839011295</c:v>
                </c:pt>
                <c:pt idx="46">
                  <c:v>30.275386976296</c:v>
                </c:pt>
                <c:pt idx="47">
                  <c:v>27.8966551955288</c:v>
                </c:pt>
                <c:pt idx="48">
                  <c:v>20.9986102193806</c:v>
                </c:pt>
                <c:pt idx="49">
                  <c:v>19.2985677919282</c:v>
                </c:pt>
                <c:pt idx="50">
                  <c:v>18.2779301759232</c:v>
                </c:pt>
                <c:pt idx="51">
                  <c:v>17.4036679362488</c:v>
                </c:pt>
                <c:pt idx="52">
                  <c:v>19.7400217799536</c:v>
                </c:pt>
                <c:pt idx="53">
                  <c:v>29.8687795536475</c:v>
                </c:pt>
                <c:pt idx="54">
                  <c:v>28.6151440990732</c:v>
                </c:pt>
                <c:pt idx="55">
                  <c:v>26.2606406844409</c:v>
                </c:pt>
                <c:pt idx="56">
                  <c:v>31.7134556989253</c:v>
                </c:pt>
                <c:pt idx="57">
                  <c:v>30.3470032607345</c:v>
                </c:pt>
                <c:pt idx="58">
                  <c:v>38.0349884262929</c:v>
                </c:pt>
                <c:pt idx="59">
                  <c:v>38.8570403350548</c:v>
                </c:pt>
                <c:pt idx="60">
                  <c:v>33.9726827879051</c:v>
                </c:pt>
                <c:pt idx="61">
                  <c:v>30.5004463345577</c:v>
                </c:pt>
                <c:pt idx="62">
                  <c:v>28.3222650884016</c:v>
                </c:pt>
                <c:pt idx="63">
                  <c:v>25.9930629274881</c:v>
                </c:pt>
                <c:pt idx="64">
                  <c:v>24.7503413125535</c:v>
                </c:pt>
                <c:pt idx="65">
                  <c:v>22.884737711031</c:v>
                </c:pt>
                <c:pt idx="66">
                  <c:v>28.6664602230804</c:v>
                </c:pt>
                <c:pt idx="67">
                  <c:v>27.7005424534071</c:v>
                </c:pt>
                <c:pt idx="68">
                  <c:v>32.759125282709</c:v>
                </c:pt>
                <c:pt idx="69">
                  <c:v>31.1199396597981</c:v>
                </c:pt>
                <c:pt idx="70">
                  <c:v>28.4576400914038</c:v>
                </c:pt>
                <c:pt idx="71">
                  <c:v>27.2622793764519</c:v>
                </c:pt>
                <c:pt idx="72">
                  <c:v>24.6308236373359</c:v>
                </c:pt>
                <c:pt idx="73">
                  <c:v>22.6685820253324</c:v>
                </c:pt>
                <c:pt idx="74">
                  <c:v>23.7501688915259</c:v>
                </c:pt>
                <c:pt idx="75">
                  <c:v>26.5077258105557</c:v>
                </c:pt>
                <c:pt idx="76">
                  <c:v>24.7246558132362</c:v>
                </c:pt>
                <c:pt idx="77">
                  <c:v>27.7018585457891</c:v>
                </c:pt>
                <c:pt idx="78">
                  <c:v>33.3558287070116</c:v>
                </c:pt>
                <c:pt idx="79">
                  <c:v>31.0049617513023</c:v>
                </c:pt>
                <c:pt idx="80">
                  <c:v>28.7186545980106</c:v>
                </c:pt>
                <c:pt idx="81">
                  <c:v>26.9077974132904</c:v>
                </c:pt>
                <c:pt idx="82">
                  <c:v>25.1647935971492</c:v>
                </c:pt>
                <c:pt idx="83">
                  <c:v>24.3005731047898</c:v>
                </c:pt>
                <c:pt idx="84">
                  <c:v>23.2267935192831</c:v>
                </c:pt>
                <c:pt idx="85">
                  <c:v>21.1941669408213</c:v>
                </c:pt>
                <c:pt idx="86">
                  <c:v>20.1789834623133</c:v>
                </c:pt>
                <c:pt idx="87">
                  <c:v>19.2016623836016</c:v>
                </c:pt>
                <c:pt idx="88">
                  <c:v>18.693246094579</c:v>
                </c:pt>
                <c:pt idx="89">
                  <c:v>20.6343030914295</c:v>
                </c:pt>
                <c:pt idx="90">
                  <c:v>21.7537316567198</c:v>
                </c:pt>
                <c:pt idx="91">
                  <c:v>22.4942455182906</c:v>
                </c:pt>
                <c:pt idx="92">
                  <c:v>21.1861390350977</c:v>
                </c:pt>
                <c:pt idx="93">
                  <c:v>20.0903097601374</c:v>
                </c:pt>
                <c:pt idx="94">
                  <c:v>19.0767297785603</c:v>
                </c:pt>
                <c:pt idx="95">
                  <c:v>21.257314178061</c:v>
                </c:pt>
                <c:pt idx="96">
                  <c:v>25.335419127227</c:v>
                </c:pt>
                <c:pt idx="97">
                  <c:v>24.3305638696463</c:v>
                </c:pt>
                <c:pt idx="98">
                  <c:v>23.0327858889034</c:v>
                </c:pt>
                <c:pt idx="99">
                  <c:v>23.5909924876348</c:v>
                </c:pt>
                <c:pt idx="100">
                  <c:v>31.5720594065534</c:v>
                </c:pt>
                <c:pt idx="101">
                  <c:v>27.4662262186329</c:v>
                </c:pt>
                <c:pt idx="102">
                  <c:v>42.3868492740556</c:v>
                </c:pt>
                <c:pt idx="103">
                  <c:v>48.9365873149249</c:v>
                </c:pt>
                <c:pt idx="104">
                  <c:v>44.4984295860446</c:v>
                </c:pt>
                <c:pt idx="105">
                  <c:v>43.3173464050858</c:v>
                </c:pt>
                <c:pt idx="106">
                  <c:v>40.3987405842407</c:v>
                </c:pt>
                <c:pt idx="107">
                  <c:v>41.8549026155905</c:v>
                </c:pt>
                <c:pt idx="108">
                  <c:v>43.7098816164131</c:v>
                </c:pt>
                <c:pt idx="109">
                  <c:v>38.4803463951372</c:v>
                </c:pt>
                <c:pt idx="110">
                  <c:v>40.3221037033347</c:v>
                </c:pt>
                <c:pt idx="111">
                  <c:v>57.2768336577943</c:v>
                </c:pt>
                <c:pt idx="112">
                  <c:v>53.7116388476855</c:v>
                </c:pt>
                <c:pt idx="113">
                  <c:v>48.8714222689736</c:v>
                </c:pt>
                <c:pt idx="114">
                  <c:v>47.0077006722159</c:v>
                </c:pt>
                <c:pt idx="115">
                  <c:v>44.2927108751889</c:v>
                </c:pt>
                <c:pt idx="116">
                  <c:v>43.1725180928183</c:v>
                </c:pt>
                <c:pt idx="117">
                  <c:v>46.4914860382822</c:v>
                </c:pt>
                <c:pt idx="118">
                  <c:v>44.7541656059416</c:v>
                </c:pt>
                <c:pt idx="119">
                  <c:v>42.2793288106517</c:v>
                </c:pt>
                <c:pt idx="120">
                  <c:v>43.1438545414636</c:v>
                </c:pt>
                <c:pt idx="121">
                  <c:v>40.4534159561102</c:v>
                </c:pt>
                <c:pt idx="122">
                  <c:v>41.3462639036671</c:v>
                </c:pt>
                <c:pt idx="123">
                  <c:v>41.5427814261857</c:v>
                </c:pt>
                <c:pt idx="124">
                  <c:v>39.1587847935665</c:v>
                </c:pt>
                <c:pt idx="125">
                  <c:v>35.7810806175731</c:v>
                </c:pt>
                <c:pt idx="126">
                  <c:v>34.138454800831</c:v>
                </c:pt>
                <c:pt idx="127">
                  <c:v>32.8961032008302</c:v>
                </c:pt>
                <c:pt idx="128">
                  <c:v>33.2165320126087</c:v>
                </c:pt>
                <c:pt idx="129">
                  <c:v>31.3361175546876</c:v>
                </c:pt>
                <c:pt idx="130">
                  <c:v>29.476387982563</c:v>
                </c:pt>
                <c:pt idx="131">
                  <c:v>28.5338108578158</c:v>
                </c:pt>
                <c:pt idx="132">
                  <c:v>27.724350706069</c:v>
                </c:pt>
                <c:pt idx="133">
                  <c:v>30.4960992025536</c:v>
                </c:pt>
                <c:pt idx="134">
                  <c:v>31.284966392261</c:v>
                </c:pt>
                <c:pt idx="135">
                  <c:v>29.2460825614311</c:v>
                </c:pt>
                <c:pt idx="136">
                  <c:v>28.3415364845226</c:v>
                </c:pt>
                <c:pt idx="137">
                  <c:v>27.3201295386366</c:v>
                </c:pt>
                <c:pt idx="138">
                  <c:v>24.7269287789</c:v>
                </c:pt>
                <c:pt idx="139">
                  <c:v>25.1364267550177</c:v>
                </c:pt>
                <c:pt idx="140">
                  <c:v>25.2144414467477</c:v>
                </c:pt>
                <c:pt idx="141">
                  <c:v>23.6191534388072</c:v>
                </c:pt>
                <c:pt idx="142">
                  <c:v>22.1938674385819</c:v>
                </c:pt>
                <c:pt idx="143">
                  <c:v>29.021815842289</c:v>
                </c:pt>
                <c:pt idx="144">
                  <c:v>35.1992372483287</c:v>
                </c:pt>
                <c:pt idx="145">
                  <c:v>34.0795433784674</c:v>
                </c:pt>
                <c:pt idx="146">
                  <c:v>32.5604339909726</c:v>
                </c:pt>
                <c:pt idx="147">
                  <c:v>30.7992826748287</c:v>
                </c:pt>
                <c:pt idx="148">
                  <c:v>34.7970255095979</c:v>
                </c:pt>
                <c:pt idx="149">
                  <c:v>32.962814078015</c:v>
                </c:pt>
                <c:pt idx="150">
                  <c:v>39.1058233582429</c:v>
                </c:pt>
                <c:pt idx="151">
                  <c:v>36.0129587761303</c:v>
                </c:pt>
                <c:pt idx="152">
                  <c:v>37.8769730577156</c:v>
                </c:pt>
                <c:pt idx="153">
                  <c:v>36.3583450801231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326606"/>
        <c:axId val="44365353"/>
      </c:lineChart>
      <c:catAx>
        <c:axId val="9781766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383698"/>
        <c:crosses val="autoZero"/>
        <c:auto val="1"/>
        <c:lblAlgn val="ctr"/>
        <c:lblOffset val="100"/>
        <c:noMultiLvlLbl val="0"/>
      </c:catAx>
      <c:valAx>
        <c:axId val="64383698"/>
        <c:scaling>
          <c:orientation val="minMax"/>
          <c:max val="63"/>
          <c:min val="36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400" spc="-1" strike="noStrike">
                    <a:solidFill>
                      <a:srgbClr val="000000"/>
                    </a:solidFill>
                    <a:latin typeface="Calibri"/>
                  </a:rPr>
                  <a:t>Close Price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817665"/>
        <c:crosses val="autoZero"/>
        <c:crossBetween val="between"/>
      </c:valAx>
      <c:catAx>
        <c:axId val="3332660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365353"/>
        <c:auto val="1"/>
        <c:lblAlgn val="ctr"/>
        <c:lblOffset val="100"/>
        <c:noMultiLvlLbl val="0"/>
      </c:catAx>
      <c:valAx>
        <c:axId val="44365353"/>
        <c:scaling>
          <c:orientation val="minMax"/>
          <c:max val="70"/>
          <c:min val="0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400" spc="-1" strike="noStrike">
                    <a:solidFill>
                      <a:srgbClr val="000000"/>
                    </a:solidFill>
                    <a:latin typeface="Calibri"/>
                  </a:rPr>
                  <a:t>DI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326606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1650960</xdr:colOff>
      <xdr:row>6</xdr:row>
      <xdr:rowOff>69840</xdr:rowOff>
    </xdr:from>
    <xdr:to>
      <xdr:col>3</xdr:col>
      <xdr:colOff>758520</xdr:colOff>
      <xdr:row>6</xdr:row>
      <xdr:rowOff>151920</xdr:rowOff>
    </xdr:to>
    <xdr:sp>
      <xdr:nvSpPr>
        <xdr:cNvPr id="0" name="CustomShape 1"/>
        <xdr:cNvSpPr/>
      </xdr:nvSpPr>
      <xdr:spPr>
        <a:xfrm>
          <a:off x="3720240" y="1257120"/>
          <a:ext cx="1217160" cy="82080"/>
        </a:xfrm>
        <a:prstGeom prst="rightArrow">
          <a:avLst>
            <a:gd name="adj1" fmla="val 50000"/>
            <a:gd name="adj2" fmla="val 50000"/>
          </a:avLst>
        </a:prstGeom>
        <a:gradFill rotWithShape="0">
          <a:gsLst>
            <a:gs pos="0">
              <a:srgbClr val="9c2f2c"/>
            </a:gs>
            <a:gs pos="100000">
              <a:srgbClr val="cb3d39"/>
            </a:gs>
          </a:gsLst>
          <a:lin ang="16200000"/>
        </a:gradFill>
        <a:ln>
          <a:solidFill>
            <a:srgbClr val="be4b48"/>
          </a:solidFill>
          <a:round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3</xdr:col>
      <xdr:colOff>6480</xdr:colOff>
      <xdr:row>4</xdr:row>
      <xdr:rowOff>88920</xdr:rowOff>
    </xdr:from>
    <xdr:to>
      <xdr:col>4</xdr:col>
      <xdr:colOff>12600</xdr:colOff>
      <xdr:row>4</xdr:row>
      <xdr:rowOff>171000</xdr:rowOff>
    </xdr:to>
    <xdr:sp>
      <xdr:nvSpPr>
        <xdr:cNvPr id="1" name="CustomShape 1"/>
        <xdr:cNvSpPr/>
      </xdr:nvSpPr>
      <xdr:spPr>
        <a:xfrm>
          <a:off x="4185360" y="907920"/>
          <a:ext cx="765000" cy="82080"/>
        </a:xfrm>
        <a:prstGeom prst="rightArrow">
          <a:avLst>
            <a:gd name="adj1" fmla="val 50000"/>
            <a:gd name="adj2" fmla="val 50000"/>
          </a:avLst>
        </a:prstGeom>
        <a:gradFill rotWithShape="0">
          <a:gsLst>
            <a:gs pos="0">
              <a:srgbClr val="9c2f2c"/>
            </a:gs>
            <a:gs pos="100000">
              <a:srgbClr val="cb3d39"/>
            </a:gs>
          </a:gsLst>
          <a:lin ang="16200000"/>
        </a:gradFill>
        <a:ln>
          <a:solidFill>
            <a:srgbClr val="be4b48"/>
          </a:solidFill>
          <a:round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oneCell">
    <xdr:from>
      <xdr:col>1</xdr:col>
      <xdr:colOff>28440</xdr:colOff>
      <xdr:row>9</xdr:row>
      <xdr:rowOff>25560</xdr:rowOff>
    </xdr:from>
    <xdr:to>
      <xdr:col>9</xdr:col>
      <xdr:colOff>380520</xdr:colOff>
      <xdr:row>28</xdr:row>
      <xdr:rowOff>56880</xdr:rowOff>
    </xdr:to>
    <xdr:graphicFrame>
      <xdr:nvGraphicFramePr>
        <xdr:cNvPr id="2" name="DI and ADX for CSCO"/>
        <xdr:cNvGraphicFramePr/>
      </xdr:nvGraphicFramePr>
      <xdr:xfrm>
        <a:off x="407880" y="1765440"/>
        <a:ext cx="8704440" cy="353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</xdr:col>
      <xdr:colOff>768240</xdr:colOff>
      <xdr:row>16</xdr:row>
      <xdr:rowOff>162000</xdr:rowOff>
    </xdr:from>
    <xdr:to>
      <xdr:col>1</xdr:col>
      <xdr:colOff>1180800</xdr:colOff>
      <xdr:row>18</xdr:row>
      <xdr:rowOff>37800</xdr:rowOff>
    </xdr:to>
    <xdr:sp>
      <xdr:nvSpPr>
        <xdr:cNvPr id="3" name="CustomShape 1"/>
        <xdr:cNvSpPr/>
      </xdr:nvSpPr>
      <xdr:spPr>
        <a:xfrm>
          <a:off x="1147680" y="3190680"/>
          <a:ext cx="412560" cy="244080"/>
        </a:xfrm>
        <a:prstGeom prst="wedgeRectCallout">
          <a:avLst>
            <a:gd name="adj1" fmla="val 77509"/>
            <a:gd name="adj2" fmla="val -12381"/>
          </a:avLst>
        </a:prstGeom>
        <a:solidFill>
          <a:schemeClr val="bg1">
            <a:lumMod val="95000"/>
          </a:schemeClr>
        </a:solidFill>
        <a:ln w="936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300" spc="-1" strike="noStrike">
              <a:solidFill>
                <a:srgbClr val="00b050"/>
              </a:solidFill>
              <a:latin typeface="Calibri"/>
            </a:rPr>
            <a:t>+DI</a:t>
          </a:r>
          <a:endParaRPr b="0" lang="en-US" sz="13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771480</xdr:colOff>
      <xdr:row>19</xdr:row>
      <xdr:rowOff>47520</xdr:rowOff>
    </xdr:from>
    <xdr:to>
      <xdr:col>1</xdr:col>
      <xdr:colOff>1177560</xdr:colOff>
      <xdr:row>20</xdr:row>
      <xdr:rowOff>101160</xdr:rowOff>
    </xdr:to>
    <xdr:sp>
      <xdr:nvSpPr>
        <xdr:cNvPr id="4" name="CustomShape 1"/>
        <xdr:cNvSpPr/>
      </xdr:nvSpPr>
      <xdr:spPr>
        <a:xfrm>
          <a:off x="1150920" y="3628800"/>
          <a:ext cx="406080" cy="237600"/>
        </a:xfrm>
        <a:prstGeom prst="wedgeRectCallout">
          <a:avLst>
            <a:gd name="adj1" fmla="val 133722"/>
            <a:gd name="adj2" fmla="val 61712"/>
          </a:avLst>
        </a:prstGeom>
        <a:solidFill>
          <a:schemeClr val="bg1">
            <a:lumMod val="95000"/>
          </a:schemeClr>
        </a:solidFill>
        <a:ln w="936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300" spc="-1" strike="noStrike">
              <a:solidFill>
                <a:srgbClr val="ff0000"/>
              </a:solidFill>
              <a:latin typeface="Calibri"/>
            </a:rPr>
            <a:t>-DI</a:t>
          </a:r>
          <a:endParaRPr b="0" lang="en-US" sz="1300" spc="-1" strike="noStrike">
            <a:latin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Button 1" descr="Plot ADX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Plot ADX</a:t>
              </a:r>
            </a:p>
          </xdr:txBody>
        </xdr:sp>
        <xdr:clientData/>
      </xdr:twoCellAnchor>
    </mc:Choice>
  </mc:AlternateContent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witter.com/jishbee" TargetMode="External"/><Relationship Id="rId2" Type="http://schemas.openxmlformats.org/officeDocument/2006/relationships/hyperlink" Target="mailto:jishun.b@live.com" TargetMode="External"/><Relationship Id="rId3" Type="http://schemas.openxmlformats.org/officeDocument/2006/relationships/hyperlink" Target="https://investsolver.com/?p=1290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8.5390625" defaultRowHeight="14.5" zeroHeight="false" outlineLevelRow="0" outlineLevelCol="0"/>
  <sheetData>
    <row r="1" s="3" customFormat="true" ht="14.5" hidden="false" customHeight="false" outlineLevel="0" collapsed="false">
      <c r="A1" s="1" t="s">
        <v>0</v>
      </c>
      <c r="B1" s="1"/>
      <c r="C1" s="2"/>
      <c r="D1" s="1"/>
      <c r="E1" s="1"/>
      <c r="F1" s="1"/>
      <c r="G1" s="1"/>
      <c r="H1" s="1"/>
      <c r="I1" s="1"/>
      <c r="J1" s="1"/>
    </row>
    <row r="2" s="3" customFormat="true" ht="14.5" hidden="false" customHeight="false" outlineLevel="0" collapsed="false">
      <c r="A2" s="1" t="s">
        <v>1</v>
      </c>
      <c r="B2" s="1"/>
      <c r="C2" s="2"/>
      <c r="D2" s="1"/>
      <c r="E2" s="1"/>
      <c r="F2" s="1"/>
      <c r="G2" s="1"/>
      <c r="H2" s="1"/>
      <c r="I2" s="1"/>
      <c r="J2" s="1"/>
    </row>
    <row r="3" s="4" customFormat="true" ht="14.5" hidden="false" customHeight="false" outlineLevel="0" collapsed="false">
      <c r="A3" s="4" t="s">
        <v>2</v>
      </c>
    </row>
    <row r="4" s="4" customFormat="true" ht="14.5" hidden="false" customHeight="false" outlineLevel="0" collapsed="false">
      <c r="A4" s="4" t="s">
        <v>3</v>
      </c>
    </row>
    <row r="5" s="4" customFormat="true" ht="14.5" hidden="false" customHeight="false" outlineLevel="0" collapsed="false">
      <c r="A5" s="4" t="s">
        <v>4</v>
      </c>
    </row>
    <row r="6" s="4" customFormat="true" ht="14.5" hidden="false" customHeight="false" outlineLevel="0" collapsed="false">
      <c r="A6" s="5" t="s">
        <v>5</v>
      </c>
    </row>
    <row r="7" s="4" customFormat="true" ht="14.5" hidden="false" customHeight="false" outlineLevel="0" collapsed="false">
      <c r="A7" s="4" t="s">
        <v>6</v>
      </c>
    </row>
    <row r="8" s="4" customFormat="true" ht="14.5" hidden="false" customHeight="false" outlineLevel="0" collapsed="false"/>
    <row r="9" s="4" customFormat="true" ht="14.5" hidden="false" customHeight="false" outlineLevel="0" collapsed="false">
      <c r="A9" s="5" t="s">
        <v>7</v>
      </c>
    </row>
    <row r="10" s="4" customFormat="true" ht="14.5" hidden="false" customHeight="false" outlineLevel="0" collapsed="false">
      <c r="A10" s="5" t="s">
        <v>8</v>
      </c>
    </row>
    <row r="11" s="4" customFormat="true" ht="14.5" hidden="false" customHeight="false" outlineLevel="0" collapsed="false"/>
    <row r="12" s="4" customFormat="true" ht="14.5" hidden="false" customHeight="false" outlineLevel="0" collapsed="false">
      <c r="A12" s="6" t="s">
        <v>9</v>
      </c>
      <c r="D12" s="4" t="s">
        <v>10</v>
      </c>
    </row>
    <row r="13" s="4" customFormat="true" ht="14.5" hidden="false" customHeight="false" outlineLevel="0" collapsed="false">
      <c r="A13" s="6"/>
    </row>
    <row r="14" s="4" customFormat="true" ht="14.5" hidden="false" customHeight="false" outlineLevel="0" collapsed="false">
      <c r="A14" s="6" t="s">
        <v>11</v>
      </c>
    </row>
    <row r="15" s="3" customFormat="true" ht="14.5" hidden="false" customHeight="false" outlineLevel="0" collapsed="false">
      <c r="A15" s="4"/>
      <c r="B15" s="4"/>
      <c r="C15" s="4"/>
      <c r="D15" s="4"/>
      <c r="E15" s="4"/>
      <c r="F15" s="4"/>
    </row>
    <row r="16" s="3" customFormat="true" ht="14.5" hidden="false" customHeight="false" outlineLevel="0" collapsed="false">
      <c r="A16" s="6" t="s">
        <v>12</v>
      </c>
      <c r="B16" s="4"/>
      <c r="C16" s="4"/>
      <c r="D16" s="4"/>
      <c r="E16" s="4"/>
      <c r="F16" s="4"/>
    </row>
    <row r="17" s="3" customFormat="true" ht="14" hidden="false" customHeight="false" outlineLevel="0" collapsed="false"/>
    <row r="18" s="3" customFormat="true" ht="14" hidden="false" customHeight="false" outlineLevel="0" collapsed="false"/>
    <row r="19" s="3" customFormat="true" ht="14" hidden="false" customHeight="false" outlineLevel="0" collapsed="false"/>
  </sheetData>
  <hyperlinks>
    <hyperlink ref="A12" r:id="rId1" display="https://twitter.com/jishbee"/>
    <hyperlink ref="A14" r:id="rId2" display="jishun.b@live.com"/>
    <hyperlink ref="A16" r:id="rId3" display="https://investsolver.com/?p=129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5390625" defaultRowHeight="14.5" zeroHeight="false" outlineLevelRow="0" outlineLevelCol="0"/>
  <cols>
    <col collapsed="false" customWidth="true" hidden="false" outlineLevel="0" max="1" min="1" style="4" width="4.27"/>
    <col collapsed="false" customWidth="true" hidden="false" outlineLevel="0" max="2" min="2" style="4" width="19"/>
    <col collapsed="false" customWidth="true" hidden="false" outlineLevel="0" max="3" min="3" style="4" width="23.72"/>
  </cols>
  <sheetData>
    <row r="1" customFormat="false" ht="21" hidden="false" customHeight="false" outlineLevel="0" collapsed="false">
      <c r="B1" s="7" t="s">
        <v>13</v>
      </c>
    </row>
    <row r="2" customFormat="false" ht="14.5" hidden="false" customHeight="false" outlineLevel="0" collapsed="false">
      <c r="B2" s="8"/>
    </row>
    <row r="3" customFormat="false" ht="14.5" hidden="false" customHeight="false" outlineLevel="0" collapsed="false">
      <c r="B3" s="9" t="s">
        <v>14</v>
      </c>
      <c r="C3" s="10" t="s">
        <v>15</v>
      </c>
    </row>
    <row r="4" customFormat="false" ht="14.5" hidden="false" customHeight="false" outlineLevel="0" collapsed="false">
      <c r="B4" s="11" t="s">
        <v>16</v>
      </c>
      <c r="C4" s="12" t="n">
        <f aca="true">TODAY()-221</f>
        <v>44641</v>
      </c>
    </row>
    <row r="5" customFormat="false" ht="14.5" hidden="false" customHeight="false" outlineLevel="0" collapsed="false">
      <c r="B5" s="11" t="s">
        <v>17</v>
      </c>
      <c r="C5" s="12" t="n">
        <f aca="true">TODAY()</f>
        <v>44862</v>
      </c>
      <c r="E5" s="13" t="s">
        <v>18</v>
      </c>
    </row>
    <row r="6" customFormat="false" ht="14.5" hidden="false" customHeight="false" outlineLevel="0" collapsed="false">
      <c r="B6" s="11" t="s">
        <v>19</v>
      </c>
      <c r="C6" s="10" t="n">
        <v>14</v>
      </c>
    </row>
    <row r="7" customFormat="false" ht="14.5" hidden="false" customHeight="false" outlineLevel="0" collapsed="false">
      <c r="B7" s="11" t="s">
        <v>20</v>
      </c>
      <c r="C7" s="14" t="s">
        <v>21</v>
      </c>
      <c r="E7" s="15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5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3" activeCellId="0" sqref="H3"/>
    </sheetView>
  </sheetViews>
  <sheetFormatPr defaultColWidth="8.5390625" defaultRowHeight="14.5" zeroHeight="false" outlineLevelRow="0" outlineLevelCol="0"/>
  <cols>
    <col collapsed="false" customWidth="true" hidden="false" outlineLevel="0" max="1" min="1" style="4" width="10.72"/>
    <col collapsed="false" customWidth="true" hidden="false" outlineLevel="0" max="5" min="2" style="4" width="6.82"/>
    <col collapsed="false" customWidth="true" hidden="false" outlineLevel="0" max="6" min="6" style="4" width="10.27"/>
    <col collapsed="false" customWidth="true" hidden="false" outlineLevel="0" max="7" min="7" style="16" width="1.54"/>
    <col collapsed="false" customWidth="true" hidden="false" outlineLevel="0" max="8" min="8" style="17" width="7.36"/>
    <col collapsed="false" customWidth="true" hidden="false" outlineLevel="0" max="9" min="9" style="17" width="8.45"/>
    <col collapsed="false" customWidth="true" hidden="false" outlineLevel="0" max="10" min="10" style="17" width="7.18"/>
    <col collapsed="false" customWidth="true" hidden="false" outlineLevel="0" max="11" min="11" style="17" width="11.02"/>
    <col collapsed="false" customWidth="true" hidden="false" outlineLevel="0" max="12" min="12" style="17" width="13.6"/>
    <col collapsed="false" customWidth="true" hidden="false" outlineLevel="0" max="13" min="13" style="17" width="13.11"/>
    <col collapsed="false" customWidth="true" hidden="false" outlineLevel="0" max="14" min="14" style="17" width="12.37"/>
    <col collapsed="false" customWidth="true" hidden="false" outlineLevel="0" max="15" min="15" style="17" width="11.27"/>
    <col collapsed="false" customWidth="true" hidden="false" outlineLevel="0" max="16" min="16" style="17" width="15.07"/>
    <col collapsed="false" customWidth="true" hidden="false" outlineLevel="0" max="17" min="17" style="17" width="12.17"/>
    <col collapsed="false" customWidth="true" hidden="false" outlineLevel="0" max="18" min="18" style="17" width="5.73"/>
    <col collapsed="false" customWidth="true" hidden="false" outlineLevel="0" max="19" min="19" style="17" width="6"/>
  </cols>
  <sheetData>
    <row r="1" s="4" customFormat="true" ht="14.5" hidden="false" customHeight="false" outlineLevel="0" collapsed="false">
      <c r="A1" s="5" t="s">
        <v>23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18" t="s">
        <v>29</v>
      </c>
      <c r="H1" s="19" t="s">
        <v>30</v>
      </c>
      <c r="I1" s="19" t="s">
        <v>31</v>
      </c>
      <c r="J1" s="19" t="s">
        <v>32</v>
      </c>
      <c r="K1" s="19" t="s">
        <v>33</v>
      </c>
      <c r="L1" s="19" t="s">
        <v>34</v>
      </c>
      <c r="M1" s="19" t="s">
        <v>35</v>
      </c>
      <c r="N1" s="19" t="s">
        <v>36</v>
      </c>
      <c r="O1" s="19" t="s">
        <v>37</v>
      </c>
      <c r="P1" s="19" t="s">
        <v>38</v>
      </c>
      <c r="Q1" s="19" t="s">
        <v>39</v>
      </c>
      <c r="R1" s="19" t="s">
        <v>40</v>
      </c>
      <c r="S1" s="19" t="s">
        <v>41</v>
      </c>
      <c r="T1" s="5" t="s">
        <v>42</v>
      </c>
    </row>
    <row r="2" customFormat="false" ht="14.5" hidden="false" customHeight="false" outlineLevel="0" collapsed="false">
      <c r="A2" s="20" t="n">
        <v>43532</v>
      </c>
      <c r="B2" s="21" t="n">
        <v>50.72</v>
      </c>
      <c r="C2" s="21" t="n">
        <v>51.13</v>
      </c>
      <c r="D2" s="21" t="n">
        <v>50.51</v>
      </c>
      <c r="E2" s="21" t="n">
        <v>51.07</v>
      </c>
      <c r="F2" s="4" t="n">
        <v>18182200</v>
      </c>
      <c r="T2" s="4" t="str">
        <f aca="false">MONTH(A2)&amp; "-" &amp;YEAR(A2)</f>
        <v>3-2019</v>
      </c>
    </row>
    <row r="3" customFormat="false" ht="14.5" hidden="false" customHeight="false" outlineLevel="0" collapsed="false">
      <c r="A3" s="20" t="n">
        <v>43535</v>
      </c>
      <c r="B3" s="21" t="n">
        <v>51.14</v>
      </c>
      <c r="C3" s="21" t="n">
        <v>52.09</v>
      </c>
      <c r="D3" s="21" t="n">
        <v>51.1</v>
      </c>
      <c r="E3" s="21" t="n">
        <v>51.92</v>
      </c>
      <c r="F3" s="4" t="n">
        <v>17859300</v>
      </c>
      <c r="H3" s="17" t="n">
        <f aca="false">MAX(C3-D3,ABS(C3-E2),MAX(D3-E2,0),0)</f>
        <v>1.02</v>
      </c>
      <c r="I3" s="17" t="n">
        <f aca="false">IF(C3-C2&gt;D2-D3,MAX(C3-C2,0),0)</f>
        <v>0.960000000000001</v>
      </c>
      <c r="J3" s="17" t="n">
        <f aca="false">IF(D2-D3&gt;C3-C2,MAX(D2-D3,0),0)</f>
        <v>0</v>
      </c>
      <c r="T3" s="4" t="str">
        <f aca="false">MONTH(A3)&amp; "-" &amp;YEAR(A3)</f>
        <v>3-2019</v>
      </c>
    </row>
    <row r="4" customFormat="false" ht="14.5" hidden="false" customHeight="false" outlineLevel="0" collapsed="false">
      <c r="A4" s="20" t="n">
        <v>43536</v>
      </c>
      <c r="B4" s="21" t="n">
        <v>52.01</v>
      </c>
      <c r="C4" s="21" t="n">
        <v>52.275</v>
      </c>
      <c r="D4" s="21" t="n">
        <v>51.68</v>
      </c>
      <c r="E4" s="21" t="n">
        <v>52.15</v>
      </c>
      <c r="F4" s="4" t="n">
        <v>19485300</v>
      </c>
      <c r="H4" s="17" t="n">
        <f aca="false">MAX(C4-D4,ABS(C4-E3),MAX(D4-E3,0),0)</f>
        <v>0.594999999999999</v>
      </c>
      <c r="I4" s="17" t="n">
        <f aca="false">IF(C4-C3&gt;D3-D4,MAX(C4-C3,0),0)</f>
        <v>0.184999999999995</v>
      </c>
      <c r="J4" s="17" t="n">
        <f aca="false">IF(D3-D4&gt;C4-C3,MAX(D3-D4,0),0)</f>
        <v>0</v>
      </c>
      <c r="T4" s="4" t="str">
        <f aca="false">MONTH(A4)&amp; "-" &amp;YEAR(A4)</f>
        <v>3-2019</v>
      </c>
    </row>
    <row r="5" customFormat="false" ht="14.5" hidden="false" customHeight="false" outlineLevel="0" collapsed="false">
      <c r="A5" s="20" t="n">
        <v>43537</v>
      </c>
      <c r="B5" s="21" t="n">
        <v>52.41</v>
      </c>
      <c r="C5" s="21" t="n">
        <v>52.855</v>
      </c>
      <c r="D5" s="21" t="n">
        <v>52.14</v>
      </c>
      <c r="E5" s="21" t="n">
        <v>52.59</v>
      </c>
      <c r="F5" s="4" t="n">
        <v>20568000</v>
      </c>
      <c r="H5" s="17" t="n">
        <f aca="false">MAX(C5-D5,ABS(C5-E4),MAX(D5-E4,0),0)</f>
        <v>0.714999999999996</v>
      </c>
      <c r="I5" s="17" t="n">
        <f aca="false">IF(C5-C4&gt;D4-D5,MAX(C5-C4,0),0)</f>
        <v>0.579999999999998</v>
      </c>
      <c r="J5" s="17" t="n">
        <f aca="false">IF(D4-D5&gt;C5-C4,MAX(D4-D5,0),0)</f>
        <v>0</v>
      </c>
      <c r="T5" s="4" t="str">
        <f aca="false">MONTH(A5)&amp; "-" &amp;YEAR(A5)</f>
        <v>3-2019</v>
      </c>
    </row>
    <row r="6" customFormat="false" ht="14.5" hidden="false" customHeight="false" outlineLevel="0" collapsed="false">
      <c r="A6" s="20" t="n">
        <v>43538</v>
      </c>
      <c r="B6" s="21" t="n">
        <v>52.63</v>
      </c>
      <c r="C6" s="21" t="n">
        <v>52.96</v>
      </c>
      <c r="D6" s="21" t="n">
        <v>52.51</v>
      </c>
      <c r="E6" s="21" t="n">
        <v>52.74</v>
      </c>
      <c r="F6" s="4" t="n">
        <v>19215900</v>
      </c>
      <c r="H6" s="17" t="n">
        <f aca="false">MAX(C6-D6,ABS(C6-E5),MAX(D6-E5,0),0)</f>
        <v>0.450000000000003</v>
      </c>
      <c r="I6" s="17" t="n">
        <f aca="false">IF(C6-C5&gt;D5-D6,MAX(C6-C5,0),0)</f>
        <v>0.105000000000004</v>
      </c>
      <c r="J6" s="17" t="n">
        <f aca="false">IF(D5-D6&gt;C6-C5,MAX(D5-D6,0),0)</f>
        <v>0</v>
      </c>
      <c r="T6" s="4" t="str">
        <f aca="false">MONTH(A6)&amp; "-" &amp;YEAR(A6)</f>
        <v>3-2019</v>
      </c>
    </row>
    <row r="7" customFormat="false" ht="14.5" hidden="false" customHeight="false" outlineLevel="0" collapsed="false">
      <c r="A7" s="20" t="n">
        <v>43539</v>
      </c>
      <c r="B7" s="21" t="n">
        <v>52.94</v>
      </c>
      <c r="C7" s="21" t="n">
        <v>53.62</v>
      </c>
      <c r="D7" s="21" t="n">
        <v>52.93</v>
      </c>
      <c r="E7" s="21" t="n">
        <v>53.2</v>
      </c>
      <c r="F7" s="4" t="n">
        <v>43670700</v>
      </c>
      <c r="H7" s="17" t="n">
        <f aca="false">MAX(C7-D7,ABS(C7-E6),MAX(D7-E6,0),0)</f>
        <v>0.879999999999995</v>
      </c>
      <c r="I7" s="17" t="n">
        <f aca="false">IF(C7-C6&gt;D6-D7,MAX(C7-C6,0),0)</f>
        <v>0.659999999999997</v>
      </c>
      <c r="J7" s="17" t="n">
        <f aca="false">IF(D6-D7&gt;C7-C6,MAX(D6-D7,0),0)</f>
        <v>0</v>
      </c>
      <c r="T7" s="4" t="str">
        <f aca="false">MONTH(A7)&amp; "-" &amp;YEAR(A7)</f>
        <v>3-2019</v>
      </c>
    </row>
    <row r="8" customFormat="false" ht="14.5" hidden="false" customHeight="false" outlineLevel="0" collapsed="false">
      <c r="A8" s="20" t="n">
        <v>43542</v>
      </c>
      <c r="B8" s="21" t="n">
        <v>53.27</v>
      </c>
      <c r="C8" s="21" t="n">
        <v>53.935</v>
      </c>
      <c r="D8" s="21" t="n">
        <v>53.09</v>
      </c>
      <c r="E8" s="21" t="n">
        <v>53.51</v>
      </c>
      <c r="F8" s="4" t="n">
        <v>19073800</v>
      </c>
      <c r="H8" s="17" t="n">
        <f aca="false">MAX(C8-D8,ABS(C8-E7),MAX(D8-E7,0),0)</f>
        <v>0.844999999999999</v>
      </c>
      <c r="I8" s="17" t="n">
        <f aca="false">IF(C8-C7&gt;D7-D8,MAX(C8-C7,0),0)</f>
        <v>0.315000000000005</v>
      </c>
      <c r="J8" s="17" t="n">
        <f aca="false">IF(D7-D8&gt;C8-C7,MAX(D7-D8,0),0)</f>
        <v>0</v>
      </c>
      <c r="T8" s="4" t="str">
        <f aca="false">MONTH(A8)&amp; "-" &amp;YEAR(A8)</f>
        <v>3-2019</v>
      </c>
    </row>
    <row r="9" customFormat="false" ht="14.5" hidden="false" customHeight="false" outlineLevel="0" collapsed="false">
      <c r="A9" s="20" t="n">
        <v>43543</v>
      </c>
      <c r="B9" s="21" t="n">
        <v>53.79</v>
      </c>
      <c r="C9" s="21" t="n">
        <v>54</v>
      </c>
      <c r="D9" s="21" t="n">
        <v>53.14</v>
      </c>
      <c r="E9" s="21" t="n">
        <v>53.31</v>
      </c>
      <c r="F9" s="4" t="n">
        <v>20596400</v>
      </c>
      <c r="H9" s="17" t="n">
        <f aca="false">MAX(C9-D9,ABS(C9-E8),MAX(D9-E8,0),0)</f>
        <v>0.859999999999999</v>
      </c>
      <c r="I9" s="17" t="n">
        <f aca="false">IF(C9-C8&gt;D8-D9,MAX(C9-C8,0),0)</f>
        <v>0.0649999999999977</v>
      </c>
      <c r="J9" s="17" t="n">
        <f aca="false">IF(D8-D9&gt;C9-C8,MAX(D8-D9,0),0)</f>
        <v>0</v>
      </c>
      <c r="T9" s="4" t="str">
        <f aca="false">MONTH(A9)&amp; "-" &amp;YEAR(A9)</f>
        <v>3-2019</v>
      </c>
    </row>
    <row r="10" customFormat="false" ht="14.5" hidden="false" customHeight="false" outlineLevel="0" collapsed="false">
      <c r="A10" s="20" t="n">
        <v>43544</v>
      </c>
      <c r="B10" s="21" t="n">
        <v>53.16</v>
      </c>
      <c r="C10" s="21" t="n">
        <v>53.87</v>
      </c>
      <c r="D10" s="21" t="n">
        <v>52.855</v>
      </c>
      <c r="E10" s="21" t="n">
        <v>53.26</v>
      </c>
      <c r="F10" s="4" t="n">
        <v>21140800</v>
      </c>
      <c r="H10" s="17" t="n">
        <f aca="false">MAX(C10-D10,ABS(C10-E9),MAX(D10-E9,0),0)</f>
        <v>1.015</v>
      </c>
      <c r="I10" s="17" t="n">
        <f aca="false">IF(C10-C9&gt;D9-D10,MAX(C10-C9,0),0)</f>
        <v>0</v>
      </c>
      <c r="J10" s="17" t="n">
        <f aca="false">IF(D9-D10&gt;C10-C9,MAX(D9-D10,0),0)</f>
        <v>0.285000000000004</v>
      </c>
      <c r="T10" s="4" t="str">
        <f aca="false">MONTH(A10)&amp; "-" &amp;YEAR(A10)</f>
        <v>3-2019</v>
      </c>
    </row>
    <row r="11" customFormat="false" ht="14.5" hidden="false" customHeight="false" outlineLevel="0" collapsed="false">
      <c r="A11" s="20" t="n">
        <v>43545</v>
      </c>
      <c r="B11" s="21" t="n">
        <v>53.08</v>
      </c>
      <c r="C11" s="21" t="n">
        <v>54.23</v>
      </c>
      <c r="D11" s="21" t="n">
        <v>53.04</v>
      </c>
      <c r="E11" s="21" t="n">
        <v>53.94</v>
      </c>
      <c r="F11" s="4" t="n">
        <v>20082700</v>
      </c>
      <c r="H11" s="17" t="n">
        <f aca="false">MAX(C11-D11,ABS(C11-E10),MAX(D11-E10,0),0)</f>
        <v>1.19</v>
      </c>
      <c r="I11" s="17" t="n">
        <f aca="false">IF(C11-C10&gt;D10-D11,MAX(C11-C10,0),0)</f>
        <v>0.359999999999999</v>
      </c>
      <c r="J11" s="17" t="n">
        <f aca="false">IF(D10-D11&gt;C11-C10,MAX(D10-D11,0),0)</f>
        <v>0</v>
      </c>
      <c r="T11" s="4" t="str">
        <f aca="false">MONTH(A11)&amp; "-" &amp;YEAR(A11)</f>
        <v>3-2019</v>
      </c>
    </row>
    <row r="12" customFormat="false" ht="14.5" hidden="false" customHeight="false" outlineLevel="0" collapsed="false">
      <c r="A12" s="20" t="n">
        <v>43546</v>
      </c>
      <c r="B12" s="21" t="n">
        <v>53.91</v>
      </c>
      <c r="C12" s="21" t="n">
        <v>54.14</v>
      </c>
      <c r="D12" s="21" t="n">
        <v>52.7</v>
      </c>
      <c r="E12" s="21" t="n">
        <v>52.74</v>
      </c>
      <c r="F12" s="4" t="n">
        <v>23938500</v>
      </c>
      <c r="H12" s="17" t="n">
        <f aca="false">MAX(C12-D12,ABS(C12-E11),MAX(D12-E11,0),0)</f>
        <v>1.44</v>
      </c>
      <c r="I12" s="17" t="n">
        <f aca="false">IF(C12-C11&gt;D11-D12,MAX(C12-C11,0),0)</f>
        <v>0</v>
      </c>
      <c r="J12" s="17" t="n">
        <f aca="false">IF(D11-D12&gt;C12-C11,MAX(D11-D12,0),0)</f>
        <v>0.339999999999996</v>
      </c>
      <c r="T12" s="4" t="str">
        <f aca="false">MONTH(A12)&amp; "-" &amp;YEAR(A12)</f>
        <v>3-2019</v>
      </c>
    </row>
    <row r="13" customFormat="false" ht="14.5" hidden="false" customHeight="false" outlineLevel="0" collapsed="false">
      <c r="A13" s="20" t="n">
        <v>43549</v>
      </c>
      <c r="B13" s="21" t="n">
        <v>52.7</v>
      </c>
      <c r="C13" s="21" t="n">
        <v>52.93</v>
      </c>
      <c r="D13" s="21" t="n">
        <v>52.245</v>
      </c>
      <c r="E13" s="21" t="n">
        <v>52.73</v>
      </c>
      <c r="F13" s="4" t="n">
        <v>18774900</v>
      </c>
      <c r="H13" s="17" t="n">
        <f aca="false">MAX(C13-D13,ABS(C13-E12),MAX(D13-E12,0),0)</f>
        <v>0.685000000000002</v>
      </c>
      <c r="I13" s="17" t="n">
        <f aca="false">IF(C13-C12&gt;D12-D13,MAX(C13-C12,0),0)</f>
        <v>0</v>
      </c>
      <c r="J13" s="17" t="n">
        <f aca="false">IF(D12-D13&gt;C13-C12,MAX(D12-D13,0),0)</f>
        <v>0.455000000000005</v>
      </c>
      <c r="T13" s="4" t="str">
        <f aca="false">MONTH(A13)&amp; "-" &amp;YEAR(A13)</f>
        <v>3-2019</v>
      </c>
    </row>
    <row r="14" customFormat="false" ht="14.5" hidden="false" customHeight="false" outlineLevel="0" collapsed="false">
      <c r="A14" s="20" t="n">
        <v>43550</v>
      </c>
      <c r="B14" s="21" t="n">
        <v>53.19</v>
      </c>
      <c r="C14" s="21" t="n">
        <v>53.485</v>
      </c>
      <c r="D14" s="21" t="n">
        <v>53</v>
      </c>
      <c r="E14" s="21" t="n">
        <v>53.23</v>
      </c>
      <c r="F14" s="4" t="n">
        <v>17742700</v>
      </c>
      <c r="H14" s="17" t="n">
        <f aca="false">MAX(C14-D14,ABS(C14-E13),MAX(D14-E13,0),0)</f>
        <v>0.755000000000003</v>
      </c>
      <c r="I14" s="17" t="n">
        <f aca="false">IF(C14-C13&gt;D13-D14,MAX(C14-C13,0),0)</f>
        <v>0.555</v>
      </c>
      <c r="J14" s="17" t="n">
        <f aca="false">IF(D13-D14&gt;C14-C13,MAX(D13-D14,0),0)</f>
        <v>0</v>
      </c>
      <c r="T14" s="4" t="str">
        <f aca="false">MONTH(A14)&amp; "-" &amp;YEAR(A14)</f>
        <v>3-2019</v>
      </c>
    </row>
    <row r="15" customFormat="false" ht="14.5" hidden="false" customHeight="false" outlineLevel="0" collapsed="false">
      <c r="A15" s="20" t="n">
        <v>43551</v>
      </c>
      <c r="B15" s="21" t="n">
        <v>53.3</v>
      </c>
      <c r="C15" s="21" t="n">
        <v>53.6592</v>
      </c>
      <c r="D15" s="21" t="n">
        <v>52.74</v>
      </c>
      <c r="E15" s="21" t="n">
        <v>53.14</v>
      </c>
      <c r="F15" s="4" t="n">
        <v>20447500</v>
      </c>
      <c r="H15" s="17" t="n">
        <f aca="false">MAX(C15-D15,ABS(C15-E14),MAX(D15-E14,0),0)</f>
        <v>0.919199999999996</v>
      </c>
      <c r="I15" s="17" t="n">
        <f aca="false">IF(C15-C14&gt;D14-D15,MAX(C15-C14,0),0)</f>
        <v>0</v>
      </c>
      <c r="J15" s="17" t="n">
        <f aca="false">IF(D14-D15&gt;C15-C14,MAX(D14-D15,0),0)</f>
        <v>0.259999999999998</v>
      </c>
      <c r="T15" s="4" t="str">
        <f aca="false">MONTH(A15)&amp; "-" &amp;YEAR(A15)</f>
        <v>3-2019</v>
      </c>
    </row>
    <row r="16" customFormat="false" ht="14.5" hidden="false" customHeight="false" outlineLevel="0" collapsed="false">
      <c r="A16" s="20" t="n">
        <v>43552</v>
      </c>
      <c r="B16" s="21" t="n">
        <v>53.19</v>
      </c>
      <c r="C16" s="21" t="n">
        <v>53.69</v>
      </c>
      <c r="D16" s="21" t="n">
        <v>53.02</v>
      </c>
      <c r="E16" s="21" t="n">
        <v>53.36</v>
      </c>
      <c r="F16" s="4" t="n">
        <v>13095000</v>
      </c>
      <c r="H16" s="17" t="n">
        <f aca="false">MAX(C16-D16,ABS(C16-E15),MAX(D16-E15,0),0)</f>
        <v>0.669999999999995</v>
      </c>
      <c r="I16" s="17" t="n">
        <f aca="false">IF(C16-C15&gt;D15-D16,MAX(C16-C15,0),0)</f>
        <v>0.0307999999999993</v>
      </c>
      <c r="J16" s="17" t="n">
        <f aca="false">IF(D15-D16&gt;C16-C15,MAX(D15-D16,0),0)</f>
        <v>0</v>
      </c>
      <c r="K16" s="17" t="n">
        <f aca="false">SUM(H3:H16)</f>
        <v>12.0392</v>
      </c>
      <c r="L16" s="17" t="n">
        <f aca="false">SUM(I3:I16)</f>
        <v>3.8158</v>
      </c>
      <c r="M16" s="17" t="n">
        <f aca="false">SUM(J3:J16)</f>
        <v>1.34</v>
      </c>
      <c r="N16" s="17" t="n">
        <f aca="false">(L16/K16)*100</f>
        <v>31.6947969964782</v>
      </c>
      <c r="O16" s="17" t="n">
        <f aca="false">(M16/K16)*100</f>
        <v>11.1303076616387</v>
      </c>
      <c r="P16" s="17" t="n">
        <f aca="false">N16+O16</f>
        <v>42.8251046581169</v>
      </c>
      <c r="Q16" s="17" t="n">
        <f aca="false">ABS(N16-O16)</f>
        <v>20.5644893348395</v>
      </c>
      <c r="R16" s="17" t="n">
        <f aca="false">(Q16/P16)*100</f>
        <v>48.0197059622172</v>
      </c>
      <c r="T16" s="4" t="str">
        <f aca="false">MONTH(A16)&amp; "-" &amp;YEAR(A16)</f>
        <v>3-2019</v>
      </c>
    </row>
    <row r="17" customFormat="false" ht="14.5" hidden="false" customHeight="false" outlineLevel="0" collapsed="false">
      <c r="A17" s="20" t="n">
        <v>43553</v>
      </c>
      <c r="B17" s="21" t="n">
        <v>53.7</v>
      </c>
      <c r="C17" s="21" t="n">
        <v>54</v>
      </c>
      <c r="D17" s="21" t="n">
        <v>53.36</v>
      </c>
      <c r="E17" s="21" t="n">
        <v>53.99</v>
      </c>
      <c r="F17" s="4" t="n">
        <v>19582300</v>
      </c>
      <c r="H17" s="17" t="n">
        <f aca="false">MAX(C17-D17,ABS(C17-E16),MAX(D17-E16,0),0)</f>
        <v>0.640000000000001</v>
      </c>
      <c r="I17" s="17" t="n">
        <f aca="false">IF(C17-C16&gt;D16-D17,MAX(C17-C16,0),0)</f>
        <v>0.310000000000002</v>
      </c>
      <c r="J17" s="17" t="n">
        <f aca="false">IF(D16-D17&gt;C17-C16,MAX(D16-D17,0),0)</f>
        <v>0</v>
      </c>
      <c r="K17" s="17" t="n">
        <f aca="false">K16-(K16/14)+H17</f>
        <v>11.8192571428571</v>
      </c>
      <c r="L17" s="17" t="n">
        <f aca="false">L16-(L16/14)+I17</f>
        <v>3.85324285714286</v>
      </c>
      <c r="M17" s="17" t="n">
        <f aca="false">M16-(M16/14)+J17</f>
        <v>1.24428571428572</v>
      </c>
      <c r="N17" s="17" t="n">
        <f aca="false">(L17/K17)*100</f>
        <v>32.6013962685593</v>
      </c>
      <c r="O17" s="17" t="n">
        <f aca="false">(M17/K17)*100</f>
        <v>10.5276135314282</v>
      </c>
      <c r="P17" s="17" t="n">
        <f aca="false">N17+O17</f>
        <v>43.1290097999875</v>
      </c>
      <c r="Q17" s="17" t="n">
        <f aca="false">ABS(N17-O17)</f>
        <v>22.0737827371312</v>
      </c>
      <c r="R17" s="17" t="n">
        <f aca="false">(Q17/P17)*100</f>
        <v>51.1808243210294</v>
      </c>
      <c r="T17" s="4" t="str">
        <f aca="false">MONTH(A17)&amp; "-" &amp;YEAR(A17)</f>
        <v>3-2019</v>
      </c>
    </row>
    <row r="18" customFormat="false" ht="14.5" hidden="false" customHeight="false" outlineLevel="0" collapsed="false">
      <c r="A18" s="20" t="n">
        <v>43556</v>
      </c>
      <c r="B18" s="21" t="n">
        <v>54.475</v>
      </c>
      <c r="C18" s="21" t="n">
        <v>55.0207</v>
      </c>
      <c r="D18" s="21" t="n">
        <v>54.39</v>
      </c>
      <c r="E18" s="21" t="n">
        <v>54.98</v>
      </c>
      <c r="F18" s="4" t="n">
        <v>19741700</v>
      </c>
      <c r="H18" s="17" t="n">
        <f aca="false">MAX(C18-D18,ABS(C18-E17),MAX(D18-E17,0),0)</f>
        <v>1.0307</v>
      </c>
      <c r="I18" s="17" t="n">
        <f aca="false">IF(C18-C17&gt;D17-D18,MAX(C18-C17,0),0)</f>
        <v>1.0207</v>
      </c>
      <c r="J18" s="17" t="n">
        <f aca="false">IF(D17-D18&gt;C18-C17,MAX(D17-D18,0),0)</f>
        <v>0</v>
      </c>
      <c r="K18" s="17" t="n">
        <f aca="false">K17-(K17/14)+H18</f>
        <v>12.0057244897959</v>
      </c>
      <c r="L18" s="17" t="n">
        <f aca="false">L17-(L17/14)+I18</f>
        <v>4.59871122448979</v>
      </c>
      <c r="M18" s="17" t="n">
        <f aca="false">M17-(M17/14)+J18</f>
        <v>1.15540816326531</v>
      </c>
      <c r="N18" s="17" t="n">
        <f aca="false">(L18/K18)*100</f>
        <v>38.3043208129455</v>
      </c>
      <c r="O18" s="17" t="n">
        <f aca="false">(M18/K18)*100</f>
        <v>9.62381041017002</v>
      </c>
      <c r="P18" s="17" t="n">
        <f aca="false">N18+O18</f>
        <v>47.9281312231156</v>
      </c>
      <c r="Q18" s="17" t="n">
        <f aca="false">ABS(N18-O18)</f>
        <v>28.6805104027755</v>
      </c>
      <c r="R18" s="17" t="n">
        <f aca="false">(Q18/P18)*100</f>
        <v>59.8406607369307</v>
      </c>
      <c r="T18" s="4" t="str">
        <f aca="false">MONTH(A18)&amp; "-" &amp;YEAR(A18)</f>
        <v>4-2019</v>
      </c>
    </row>
    <row r="19" customFormat="false" ht="14.5" hidden="false" customHeight="false" outlineLevel="0" collapsed="false">
      <c r="A19" s="20" t="n">
        <v>43557</v>
      </c>
      <c r="B19" s="21" t="n">
        <v>55.001</v>
      </c>
      <c r="C19" s="21" t="n">
        <v>55.41</v>
      </c>
      <c r="D19" s="21" t="n">
        <v>54.97</v>
      </c>
      <c r="E19" s="21" t="n">
        <v>55.29</v>
      </c>
      <c r="F19" s="4" t="n">
        <v>17264000</v>
      </c>
      <c r="H19" s="17" t="n">
        <f aca="false">MAX(C19-D19,ABS(C19-E18),MAX(D19-E18,0),0)</f>
        <v>0.439999999999998</v>
      </c>
      <c r="I19" s="17" t="n">
        <f aca="false">IF(C19-C18&gt;D18-D19,MAX(C19-C18,0),0)</f>
        <v>0.389299999999999</v>
      </c>
      <c r="J19" s="17" t="n">
        <f aca="false">IF(D18-D19&gt;C19-C18,MAX(D18-D19,0),0)</f>
        <v>0</v>
      </c>
      <c r="K19" s="17" t="n">
        <f aca="false">K18-(K18/14)+H19</f>
        <v>11.5881727405248</v>
      </c>
      <c r="L19" s="17" t="n">
        <f aca="false">L18-(L18/14)+I19</f>
        <v>4.65953185131195</v>
      </c>
      <c r="M19" s="17" t="n">
        <f aca="false">M18-(M18/14)+J19</f>
        <v>1.07287900874636</v>
      </c>
      <c r="N19" s="17" t="n">
        <f aca="false">(L19/K19)*100</f>
        <v>40.2093751590119</v>
      </c>
      <c r="O19" s="17" t="n">
        <f aca="false">(M19/K19)*100</f>
        <v>9.25839675304818</v>
      </c>
      <c r="P19" s="17" t="n">
        <f aca="false">N19+O19</f>
        <v>49.4677719120601</v>
      </c>
      <c r="Q19" s="17" t="n">
        <f aca="false">ABS(N19-O19)</f>
        <v>30.9509784059637</v>
      </c>
      <c r="R19" s="17" t="n">
        <f aca="false">(Q19/P19)*100</f>
        <v>62.5679653835752</v>
      </c>
      <c r="T19" s="4" t="str">
        <f aca="false">MONTH(A19)&amp; "-" &amp;YEAR(A19)</f>
        <v>4-2019</v>
      </c>
    </row>
    <row r="20" customFormat="false" ht="14.5" hidden="false" customHeight="false" outlineLevel="0" collapsed="false">
      <c r="A20" s="20" t="n">
        <v>43558</v>
      </c>
      <c r="B20" s="21" t="n">
        <v>55.46</v>
      </c>
      <c r="C20" s="21" t="n">
        <v>55.8</v>
      </c>
      <c r="D20" s="21" t="n">
        <v>55.07</v>
      </c>
      <c r="E20" s="21" t="n">
        <v>55.63</v>
      </c>
      <c r="F20" s="4" t="n">
        <v>21110400</v>
      </c>
      <c r="H20" s="17" t="n">
        <f aca="false">MAX(C20-D20,ABS(C20-E19),MAX(D20-E19,0),0)</f>
        <v>0.729999999999997</v>
      </c>
      <c r="I20" s="17" t="n">
        <f aca="false">IF(C20-C19&gt;D19-D20,MAX(C20-C19,0),0)</f>
        <v>0.390000000000001</v>
      </c>
      <c r="J20" s="17" t="n">
        <f aca="false">IF(D19-D20&gt;C20-C19,MAX(D19-D20,0),0)</f>
        <v>0</v>
      </c>
      <c r="K20" s="17" t="n">
        <f aca="false">K19-(K19/14)+H20</f>
        <v>11.4904461162016</v>
      </c>
      <c r="L20" s="17" t="n">
        <f aca="false">L19-(L19/14)+I20</f>
        <v>4.71670814764681</v>
      </c>
      <c r="M20" s="17" t="n">
        <f aca="false">M19-(M19/14)+J20</f>
        <v>0.996244793835905</v>
      </c>
      <c r="N20" s="17" t="n">
        <f aca="false">(L20/K20)*100</f>
        <v>41.0489558016049</v>
      </c>
      <c r="O20" s="17" t="n">
        <f aca="false">(M20/K20)*100</f>
        <v>8.67020117200843</v>
      </c>
      <c r="P20" s="17" t="n">
        <f aca="false">N20+O20</f>
        <v>49.7191569736134</v>
      </c>
      <c r="Q20" s="17" t="n">
        <f aca="false">ABS(N20-O20)</f>
        <v>32.3787546295965</v>
      </c>
      <c r="R20" s="17" t="n">
        <f aca="false">(Q20/P20)*100</f>
        <v>65.123297739703</v>
      </c>
      <c r="T20" s="4" t="str">
        <f aca="false">MONTH(A20)&amp; "-" &amp;YEAR(A20)</f>
        <v>4-2019</v>
      </c>
    </row>
    <row r="21" customFormat="false" ht="14.5" hidden="false" customHeight="false" outlineLevel="0" collapsed="false">
      <c r="A21" s="20" t="n">
        <v>43559</v>
      </c>
      <c r="B21" s="21" t="n">
        <v>55.37</v>
      </c>
      <c r="C21" s="21" t="n">
        <v>55.68</v>
      </c>
      <c r="D21" s="21" t="n">
        <v>54.86</v>
      </c>
      <c r="E21" s="21" t="n">
        <v>55.14</v>
      </c>
      <c r="F21" s="4" t="n">
        <v>16412100</v>
      </c>
      <c r="H21" s="17" t="n">
        <f aca="false">MAX(C21-D21,ABS(C21-E20),MAX(D21-E20,0),0)</f>
        <v>0.82</v>
      </c>
      <c r="I21" s="17" t="n">
        <f aca="false">IF(C21-C20&gt;D20-D21,MAX(C21-C20,0),0)</f>
        <v>0</v>
      </c>
      <c r="J21" s="17" t="n">
        <f aca="false">IF(D20-D21&gt;C21-C20,MAX(D20-D21,0),0)</f>
        <v>0.210000000000001</v>
      </c>
      <c r="K21" s="17" t="n">
        <f aca="false">K20-(K20/14)+H21</f>
        <v>11.4896999650443</v>
      </c>
      <c r="L21" s="17" t="n">
        <f aca="false">L20-(L20/14)+I21</f>
        <v>4.3798004228149</v>
      </c>
      <c r="M21" s="17" t="n">
        <f aca="false">M20-(M20/14)+J21</f>
        <v>1.13508445141906</v>
      </c>
      <c r="N21" s="17" t="n">
        <f aca="false">(L21/K21)*100</f>
        <v>38.1193628740505</v>
      </c>
      <c r="O21" s="17" t="n">
        <f aca="false">(M21/K21)*100</f>
        <v>9.87914788786808</v>
      </c>
      <c r="P21" s="17" t="n">
        <f aca="false">N21+O21</f>
        <v>47.9985107619186</v>
      </c>
      <c r="Q21" s="17" t="n">
        <f aca="false">ABS(N21-O21)</f>
        <v>28.2402149861824</v>
      </c>
      <c r="R21" s="17" t="n">
        <f aca="false">(Q21/P21)*100</f>
        <v>58.8356066425874</v>
      </c>
      <c r="T21" s="4" t="str">
        <f aca="false">MONTH(A21)&amp; "-" &amp;YEAR(A21)</f>
        <v>4-2019</v>
      </c>
    </row>
    <row r="22" customFormat="false" ht="14.5" hidden="false" customHeight="false" outlineLevel="0" collapsed="false">
      <c r="A22" s="20" t="n">
        <v>43560</v>
      </c>
      <c r="B22" s="21" t="n">
        <v>55.25</v>
      </c>
      <c r="C22" s="21" t="n">
        <v>55.61</v>
      </c>
      <c r="D22" s="21" t="n">
        <v>55.13</v>
      </c>
      <c r="E22" s="21" t="n">
        <v>55.21</v>
      </c>
      <c r="F22" s="4" t="n">
        <v>13817500</v>
      </c>
      <c r="H22" s="17" t="n">
        <f aca="false">MAX(C22-D22,ABS(C22-E21),MAX(D22-E21,0),0)</f>
        <v>0.479999999999997</v>
      </c>
      <c r="I22" s="17" t="n">
        <f aca="false">IF(C22-C21&gt;D21-D22,MAX(C22-C21,0),0)</f>
        <v>0</v>
      </c>
      <c r="J22" s="17" t="n">
        <f aca="false">IF(D21-D22&gt;C22-C21,MAX(D21-D22,0),0)</f>
        <v>0</v>
      </c>
      <c r="K22" s="17" t="n">
        <f aca="false">K21-(K21/14)+H22</f>
        <v>11.1490071103983</v>
      </c>
      <c r="L22" s="17" t="n">
        <f aca="false">L21-(L21/14)+I22</f>
        <v>4.06695753547097</v>
      </c>
      <c r="M22" s="17" t="n">
        <f aca="false">M21-(M21/14)+J22</f>
        <v>1.05400699060341</v>
      </c>
      <c r="N22" s="17" t="n">
        <f aca="false">(L22/K22)*100</f>
        <v>36.4782038005686</v>
      </c>
      <c r="O22" s="17" t="n">
        <f aca="false">(M22/K22)*100</f>
        <v>9.45381934163781</v>
      </c>
      <c r="P22" s="17" t="n">
        <f aca="false">N22+O22</f>
        <v>45.9320231422065</v>
      </c>
      <c r="Q22" s="17" t="n">
        <f aca="false">ABS(N22-O22)</f>
        <v>27.0243844589308</v>
      </c>
      <c r="R22" s="17" t="n">
        <f aca="false">(Q22/P22)*100</f>
        <v>58.8356066425874</v>
      </c>
      <c r="T22" s="4" t="str">
        <f aca="false">MONTH(A22)&amp; "-" &amp;YEAR(A22)</f>
        <v>4-2019</v>
      </c>
    </row>
    <row r="23" customFormat="false" ht="14.5" hidden="false" customHeight="false" outlineLevel="0" collapsed="false">
      <c r="A23" s="20" t="n">
        <v>43563</v>
      </c>
      <c r="B23" s="21" t="n">
        <v>55.2</v>
      </c>
      <c r="C23" s="21" t="n">
        <v>55.56</v>
      </c>
      <c r="D23" s="21" t="n">
        <v>54.79</v>
      </c>
      <c r="E23" s="21" t="n">
        <v>55.49</v>
      </c>
      <c r="F23" s="4" t="n">
        <v>13862800</v>
      </c>
      <c r="H23" s="17" t="n">
        <f aca="false">MAX(C23-D23,ABS(C23-E22),MAX(D23-E22,0),0)</f>
        <v>0.770000000000003</v>
      </c>
      <c r="I23" s="17" t="n">
        <f aca="false">IF(C23-C22&gt;D22-D23,MAX(C23-C22,0),0)</f>
        <v>0</v>
      </c>
      <c r="J23" s="17" t="n">
        <f aca="false">IF(D22-D23&gt;C23-C22,MAX(D22-D23,0),0)</f>
        <v>0.340000000000003</v>
      </c>
      <c r="K23" s="17" t="n">
        <f aca="false">K22-(K22/14)+H23</f>
        <v>11.1226494596556</v>
      </c>
      <c r="L23" s="17" t="n">
        <f aca="false">L22-(L22/14)+I23</f>
        <v>3.77646056865162</v>
      </c>
      <c r="M23" s="17" t="n">
        <f aca="false">M22-(M22/14)+J23</f>
        <v>1.31872077698888</v>
      </c>
      <c r="N23" s="17" t="n">
        <f aca="false">(L23/K23)*100</f>
        <v>33.9528866961934</v>
      </c>
      <c r="O23" s="17" t="n">
        <f aca="false">(M23/K23)*100</f>
        <v>11.8561749318109</v>
      </c>
      <c r="P23" s="17" t="n">
        <f aca="false">N23+O23</f>
        <v>45.8090616280043</v>
      </c>
      <c r="Q23" s="17" t="n">
        <f aca="false">ABS(N23-O23)</f>
        <v>22.0967117643825</v>
      </c>
      <c r="R23" s="17" t="n">
        <f aca="false">(Q23/P23)*100</f>
        <v>48.2365518504186</v>
      </c>
      <c r="T23" s="4" t="str">
        <f aca="false">MONTH(A23)&amp; "-" &amp;YEAR(A23)</f>
        <v>4-2019</v>
      </c>
    </row>
    <row r="24" customFormat="false" ht="14.5" hidden="false" customHeight="false" outlineLevel="0" collapsed="false">
      <c r="A24" s="20" t="n">
        <v>43564</v>
      </c>
      <c r="B24" s="21" t="n">
        <v>55.08</v>
      </c>
      <c r="C24" s="21" t="n">
        <v>55.42</v>
      </c>
      <c r="D24" s="21" t="n">
        <v>54.8575</v>
      </c>
      <c r="E24" s="21" t="n">
        <v>55.18</v>
      </c>
      <c r="F24" s="4" t="n">
        <v>15508400</v>
      </c>
      <c r="H24" s="17" t="n">
        <f aca="false">MAX(C24-D24,ABS(C24-E23),MAX(D24-E23,0),0)</f>
        <v>0.5625</v>
      </c>
      <c r="I24" s="17" t="n">
        <f aca="false">IF(C24-C23&gt;D23-D24,MAX(C24-C23,0),0)</f>
        <v>0</v>
      </c>
      <c r="J24" s="17" t="n">
        <f aca="false">IF(D23-D24&gt;C24-C23,MAX(D23-D24,0),0)</f>
        <v>0</v>
      </c>
      <c r="K24" s="17" t="n">
        <f aca="false">K23-(K23/14)+H24</f>
        <v>10.8906744982516</v>
      </c>
      <c r="L24" s="17" t="n">
        <f aca="false">L23-(L23/14)+I24</f>
        <v>3.5067133851765</v>
      </c>
      <c r="M24" s="17" t="n">
        <f aca="false">M23-(M23/14)+J24</f>
        <v>1.22452643577539</v>
      </c>
      <c r="N24" s="17" t="n">
        <f aca="false">(L24/K24)*100</f>
        <v>32.1992305044052</v>
      </c>
      <c r="O24" s="17" t="n">
        <f aca="false">(M24/K24)*100</f>
        <v>11.2438071303295</v>
      </c>
      <c r="P24" s="17" t="n">
        <f aca="false">N24+O24</f>
        <v>43.4430376347347</v>
      </c>
      <c r="Q24" s="17" t="n">
        <f aca="false">ABS(N24-O24)</f>
        <v>20.9554233740757</v>
      </c>
      <c r="R24" s="17" t="n">
        <f aca="false">(Q24/P24)*100</f>
        <v>48.2365518504186</v>
      </c>
      <c r="T24" s="4" t="str">
        <f aca="false">MONTH(A24)&amp; "-" &amp;YEAR(A24)</f>
        <v>4-2019</v>
      </c>
    </row>
    <row r="25" customFormat="false" ht="14.5" hidden="false" customHeight="false" outlineLevel="0" collapsed="false">
      <c r="A25" s="20" t="n">
        <v>43565</v>
      </c>
      <c r="B25" s="21" t="n">
        <v>55.11</v>
      </c>
      <c r="C25" s="21" t="n">
        <v>55.84</v>
      </c>
      <c r="D25" s="21" t="n">
        <v>55.11</v>
      </c>
      <c r="E25" s="21" t="n">
        <v>55.82</v>
      </c>
      <c r="F25" s="4" t="n">
        <v>13460200</v>
      </c>
      <c r="H25" s="17" t="n">
        <f aca="false">MAX(C25-D25,ABS(C25-E24),MAX(D25-E24,0),0)</f>
        <v>0.730000000000004</v>
      </c>
      <c r="I25" s="17" t="n">
        <f aca="false">IF(C25-C24&gt;D24-D25,MAX(C25-C24,0),0)</f>
        <v>0.420000000000002</v>
      </c>
      <c r="J25" s="17" t="n">
        <f aca="false">IF(D24-D25&gt;C25-C24,MAX(D24-D25,0),0)</f>
        <v>0</v>
      </c>
      <c r="K25" s="17" t="n">
        <f aca="false">K24-(K24/14)+H25</f>
        <v>10.8427691769479</v>
      </c>
      <c r="L25" s="17" t="n">
        <f aca="false">L24-(L24/14)+I25</f>
        <v>3.6762338576639</v>
      </c>
      <c r="M25" s="17" t="n">
        <f aca="false">M24-(M24/14)+J25</f>
        <v>1.13706026179143</v>
      </c>
      <c r="N25" s="17" t="n">
        <f aca="false">(L25/K25)*100</f>
        <v>33.9049351477452</v>
      </c>
      <c r="O25" s="17" t="n">
        <f aca="false">(M25/K25)*100</f>
        <v>10.4868068593479</v>
      </c>
      <c r="P25" s="17" t="n">
        <f aca="false">N25+O25</f>
        <v>44.3917420070932</v>
      </c>
      <c r="Q25" s="17" t="n">
        <f aca="false">ABS(N25-O25)</f>
        <v>23.4181282883973</v>
      </c>
      <c r="R25" s="17" t="n">
        <f aca="false">(Q25/P25)*100</f>
        <v>52.7533438193425</v>
      </c>
      <c r="T25" s="4" t="str">
        <f aca="false">MONTH(A25)&amp; "-" &amp;YEAR(A25)</f>
        <v>4-2019</v>
      </c>
    </row>
    <row r="26" customFormat="false" ht="14.5" hidden="false" customHeight="false" outlineLevel="0" collapsed="false">
      <c r="A26" s="20" t="n">
        <v>43566</v>
      </c>
      <c r="B26" s="21" t="n">
        <v>55.9274</v>
      </c>
      <c r="C26" s="21" t="n">
        <v>55.95</v>
      </c>
      <c r="D26" s="21" t="n">
        <v>55.305</v>
      </c>
      <c r="E26" s="21" t="n">
        <v>55.6</v>
      </c>
      <c r="F26" s="4" t="n">
        <v>13186000</v>
      </c>
      <c r="H26" s="17" t="n">
        <f aca="false">MAX(C26-D26,ABS(C26-E25),MAX(D26-E25,0),0)</f>
        <v>0.645000000000003</v>
      </c>
      <c r="I26" s="17" t="n">
        <f aca="false">IF(C26-C25&gt;D25-D26,MAX(C26-C25,0),0)</f>
        <v>0.109999999999999</v>
      </c>
      <c r="J26" s="17" t="n">
        <f aca="false">IF(D25-D26&gt;C26-C25,MAX(D25-D26,0),0)</f>
        <v>0</v>
      </c>
      <c r="K26" s="17" t="n">
        <f aca="false">K25-(K25/14)+H26</f>
        <v>10.7132856643088</v>
      </c>
      <c r="L26" s="17" t="n">
        <f aca="false">L25-(L25/14)+I26</f>
        <v>3.52364572497362</v>
      </c>
      <c r="M26" s="17" t="n">
        <f aca="false">M25-(M25/14)+J26</f>
        <v>1.05584167166347</v>
      </c>
      <c r="N26" s="17" t="n">
        <f aca="false">(L26/K26)*100</f>
        <v>32.8904300266408</v>
      </c>
      <c r="O26" s="17" t="n">
        <f aca="false">(M26/K26)*100</f>
        <v>9.85544215609786</v>
      </c>
      <c r="P26" s="17" t="n">
        <f aca="false">N26+O26</f>
        <v>42.7458721827387</v>
      </c>
      <c r="Q26" s="17" t="n">
        <f aca="false">ABS(N26-O26)</f>
        <v>23.034987870543</v>
      </c>
      <c r="R26" s="17" t="n">
        <f aca="false">(Q26/P26)*100</f>
        <v>53.8882158540791</v>
      </c>
      <c r="T26" s="4" t="str">
        <f aca="false">MONTH(A26)&amp; "-" &amp;YEAR(A26)</f>
        <v>4-2019</v>
      </c>
    </row>
    <row r="27" customFormat="false" ht="14.5" hidden="false" customHeight="false" outlineLevel="0" collapsed="false">
      <c r="A27" s="20" t="n">
        <v>43567</v>
      </c>
      <c r="B27" s="21" t="n">
        <v>55.93</v>
      </c>
      <c r="C27" s="21" t="n">
        <v>56.355</v>
      </c>
      <c r="D27" s="21" t="n">
        <v>55.79</v>
      </c>
      <c r="E27" s="21" t="n">
        <v>56.29</v>
      </c>
      <c r="F27" s="4" t="n">
        <v>14331700</v>
      </c>
      <c r="H27" s="17" t="n">
        <f aca="false">MAX(C27-D27,ABS(C27-E26),MAX(D27-E26,0),0)</f>
        <v>0.754999999999995</v>
      </c>
      <c r="I27" s="17" t="n">
        <f aca="false">IF(C27-C26&gt;D26-D27,MAX(C27-C26,0),0)</f>
        <v>0.404999999999994</v>
      </c>
      <c r="J27" s="17" t="n">
        <f aca="false">IF(D26-D27&gt;C27-C26,MAX(D26-D27,0),0)</f>
        <v>0</v>
      </c>
      <c r="K27" s="17" t="n">
        <f aca="false">K26-(K26/14)+H27</f>
        <v>10.703050974001</v>
      </c>
      <c r="L27" s="17" t="n">
        <f aca="false">L26-(L26/14)+I27</f>
        <v>3.67695674461835</v>
      </c>
      <c r="M27" s="17" t="n">
        <f aca="false">M26-(M26/14)+J27</f>
        <v>0.980424409401798</v>
      </c>
      <c r="N27" s="17" t="n">
        <f aca="false">(L27/K27)*100</f>
        <v>34.3542860213422</v>
      </c>
      <c r="O27" s="17" t="n">
        <f aca="false">(M27/K27)*100</f>
        <v>9.16023301938267</v>
      </c>
      <c r="P27" s="17" t="n">
        <f aca="false">N27+O27</f>
        <v>43.5145190407249</v>
      </c>
      <c r="Q27" s="17" t="n">
        <f aca="false">ABS(N27-O27)</f>
        <v>25.1940530019595</v>
      </c>
      <c r="R27" s="17" t="n">
        <f aca="false">(Q27/P27)*100</f>
        <v>57.8980385337148</v>
      </c>
      <c r="T27" s="4" t="str">
        <f aca="false">MONTH(A27)&amp; "-" &amp;YEAR(A27)</f>
        <v>4-2019</v>
      </c>
    </row>
    <row r="28" customFormat="false" ht="14.5" hidden="false" customHeight="false" outlineLevel="0" collapsed="false">
      <c r="A28" s="20" t="n">
        <v>43570</v>
      </c>
      <c r="B28" s="21" t="n">
        <v>56.4</v>
      </c>
      <c r="C28" s="21" t="n">
        <v>56.61</v>
      </c>
      <c r="D28" s="21" t="n">
        <v>56.235</v>
      </c>
      <c r="E28" s="21" t="n">
        <v>56.56</v>
      </c>
      <c r="F28" s="4" t="n">
        <v>12198400</v>
      </c>
      <c r="H28" s="17" t="n">
        <f aca="false">MAX(C28-D28,ABS(C28-E27),MAX(D28-E27,0),0)</f>
        <v>0.375</v>
      </c>
      <c r="I28" s="17" t="n">
        <f aca="false">IF(C28-C27&gt;D27-D28,MAX(C28-C27,0),0)</f>
        <v>0.255000000000003</v>
      </c>
      <c r="J28" s="17" t="n">
        <f aca="false">IF(D27-D28&gt;C28-C27,MAX(D27-D28,0),0)</f>
        <v>0</v>
      </c>
      <c r="K28" s="17" t="n">
        <f aca="false">K27-(K27/14)+H28</f>
        <v>10.3135473330009</v>
      </c>
      <c r="L28" s="17" t="n">
        <f aca="false">L27-(L27/14)+I28</f>
        <v>3.66931697714562</v>
      </c>
      <c r="M28" s="17" t="n">
        <f aca="false">M27-(M27/14)+J28</f>
        <v>0.910394094444527</v>
      </c>
      <c r="N28" s="17" t="n">
        <f aca="false">(L28/K28)*100</f>
        <v>35.5776422861285</v>
      </c>
      <c r="O28" s="17" t="n">
        <f aca="false">(M28/K28)*100</f>
        <v>8.82716746285228</v>
      </c>
      <c r="P28" s="17" t="n">
        <f aca="false">N28+O28</f>
        <v>44.4048097489808</v>
      </c>
      <c r="Q28" s="17" t="n">
        <f aca="false">ABS(N28-O28)</f>
        <v>26.7504748232762</v>
      </c>
      <c r="R28" s="17" t="n">
        <f aca="false">(Q28/P28)*100</f>
        <v>60.242291261906</v>
      </c>
      <c r="T28" s="4" t="str">
        <f aca="false">MONTH(A28)&amp; "-" &amp;YEAR(A28)</f>
        <v>4-2019</v>
      </c>
    </row>
    <row r="29" customFormat="false" ht="14.5" hidden="false" customHeight="false" outlineLevel="0" collapsed="false">
      <c r="A29" s="20" t="n">
        <v>43571</v>
      </c>
      <c r="B29" s="21" t="n">
        <v>56.62</v>
      </c>
      <c r="C29" s="21" t="n">
        <v>57.525</v>
      </c>
      <c r="D29" s="21" t="n">
        <v>56.61</v>
      </c>
      <c r="E29" s="21" t="n">
        <v>56.95</v>
      </c>
      <c r="F29" s="4" t="n">
        <v>19718300</v>
      </c>
      <c r="H29" s="17" t="n">
        <f aca="false">MAX(C29-D29,ABS(C29-E28),MAX(D29-E28,0),0)</f>
        <v>0.964999999999996</v>
      </c>
      <c r="I29" s="17" t="n">
        <f aca="false">IF(C29-C28&gt;D28-D29,MAX(C29-C28,0),0)</f>
        <v>0.914999999999999</v>
      </c>
      <c r="J29" s="17" t="n">
        <f aca="false">IF(D28-D29&gt;C29-C28,MAX(D28-D29,0),0)</f>
        <v>0</v>
      </c>
      <c r="K29" s="17" t="n">
        <f aca="false">K28-(K28/14)+H29</f>
        <v>10.5418653806437</v>
      </c>
      <c r="L29" s="17" t="n">
        <f aca="false">L28-(L28/14)+I29</f>
        <v>4.3222229073495</v>
      </c>
      <c r="M29" s="17" t="n">
        <f aca="false">M28-(M28/14)+J29</f>
        <v>0.845365944841346</v>
      </c>
      <c r="N29" s="17" t="n">
        <f aca="false">(L29/K29)*100</f>
        <v>41.0005511480509</v>
      </c>
      <c r="O29" s="17" t="n">
        <f aca="false">(M29/K29)*100</f>
        <v>8.01913052687575</v>
      </c>
      <c r="P29" s="17" t="n">
        <f aca="false">N29+O29</f>
        <v>49.0196816749267</v>
      </c>
      <c r="Q29" s="17" t="n">
        <f aca="false">ABS(N29-O29)</f>
        <v>32.9814206211752</v>
      </c>
      <c r="R29" s="17" t="n">
        <f aca="false">(Q29/P29)*100</f>
        <v>67.281996729173</v>
      </c>
      <c r="S29" s="17" t="n">
        <f aca="false">AVERAGE(R16:R29)</f>
        <v>56.6386183805488</v>
      </c>
      <c r="T29" s="4" t="str">
        <f aca="false">MONTH(A29)&amp; "-" &amp;YEAR(A29)</f>
        <v>4-2019</v>
      </c>
    </row>
    <row r="30" customFormat="false" ht="14.5" hidden="false" customHeight="false" outlineLevel="0" collapsed="false">
      <c r="A30" s="20" t="n">
        <v>43572</v>
      </c>
      <c r="B30" s="21" t="n">
        <v>57.18</v>
      </c>
      <c r="C30" s="21" t="n">
        <v>57.32</v>
      </c>
      <c r="D30" s="21" t="n">
        <v>56.285</v>
      </c>
      <c r="E30" s="21" t="n">
        <v>56.31</v>
      </c>
      <c r="F30" s="4" t="n">
        <v>26093600</v>
      </c>
      <c r="H30" s="17" t="n">
        <f aca="false">MAX(C30-D30,ABS(C30-E29),MAX(D30-E29,0),0)</f>
        <v>1.035</v>
      </c>
      <c r="I30" s="17" t="n">
        <f aca="false">IF(C30-C29&gt;D29-D30,MAX(C30-C29,0),0)</f>
        <v>0</v>
      </c>
      <c r="J30" s="17" t="n">
        <f aca="false">IF(D29-D30&gt;C30-C29,MAX(D29-D30,0),0)</f>
        <v>0.325000000000003</v>
      </c>
      <c r="K30" s="17" t="n">
        <f aca="false">K29-(K29/14)+H30</f>
        <v>10.823874996312</v>
      </c>
      <c r="L30" s="17" t="n">
        <f aca="false">L29-(L29/14)+I30</f>
        <v>4.01349269968168</v>
      </c>
      <c r="M30" s="17" t="n">
        <f aca="false">M29-(M29/14)+J30</f>
        <v>1.10998266306697</v>
      </c>
      <c r="N30" s="17" t="n">
        <f aca="false">(L30/K30)*100</f>
        <v>37.0799986238679</v>
      </c>
      <c r="O30" s="17" t="n">
        <f aca="false">(M30/K30)*100</f>
        <v>10.254947174142</v>
      </c>
      <c r="P30" s="17" t="n">
        <f aca="false">N30+O30</f>
        <v>47.33494579801</v>
      </c>
      <c r="Q30" s="17" t="n">
        <f aca="false">ABS(N30-O30)</f>
        <v>26.8250514497259</v>
      </c>
      <c r="R30" s="17" t="n">
        <f aca="false">(Q30/P30)*100</f>
        <v>56.6707133545585</v>
      </c>
      <c r="S30" s="17" t="n">
        <f aca="false">((S29*13)+R30)/14</f>
        <v>56.6409108786923</v>
      </c>
      <c r="T30" s="4" t="str">
        <f aca="false">MONTH(A30)&amp; "-" &amp;YEAR(A30)</f>
        <v>4-2019</v>
      </c>
    </row>
    <row r="31" customFormat="false" ht="14.5" hidden="false" customHeight="false" outlineLevel="0" collapsed="false">
      <c r="A31" s="20" t="n">
        <v>43573</v>
      </c>
      <c r="B31" s="21" t="n">
        <v>56.63</v>
      </c>
      <c r="C31" s="21" t="n">
        <v>56.695</v>
      </c>
      <c r="D31" s="21" t="n">
        <v>56.11</v>
      </c>
      <c r="E31" s="21" t="n">
        <v>56.4</v>
      </c>
      <c r="F31" s="4" t="n">
        <v>18332000</v>
      </c>
      <c r="H31" s="17" t="n">
        <f aca="false">MAX(C31-D31,ABS(C31-E30),MAX(D31-E30,0),0)</f>
        <v>0.585000000000001</v>
      </c>
      <c r="I31" s="17" t="n">
        <f aca="false">IF(C31-C30&gt;D30-D31,MAX(C31-C30,0),0)</f>
        <v>0</v>
      </c>
      <c r="J31" s="17" t="n">
        <f aca="false">IF(D30-D31&gt;C31-C30,MAX(D30-D31,0),0)</f>
        <v>0.174999999999997</v>
      </c>
      <c r="K31" s="17" t="n">
        <f aca="false">K30-(K30/14)+H31</f>
        <v>10.635741068004</v>
      </c>
      <c r="L31" s="17" t="n">
        <f aca="false">L30-(L30/14)+I31</f>
        <v>3.72681464970442</v>
      </c>
      <c r="M31" s="17" t="n">
        <f aca="false">M30-(M30/14)+J31</f>
        <v>1.20569818713361</v>
      </c>
      <c r="N31" s="17" t="n">
        <f aca="false">(L31/K31)*100</f>
        <v>35.0404793222727</v>
      </c>
      <c r="O31" s="17" t="n">
        <f aca="false">(M31/K31)*100</f>
        <v>11.3362875179499</v>
      </c>
      <c r="P31" s="17" t="n">
        <f aca="false">N31+O31</f>
        <v>46.3767668402226</v>
      </c>
      <c r="Q31" s="17" t="n">
        <f aca="false">ABS(N31-O31)</f>
        <v>23.7041918043228</v>
      </c>
      <c r="R31" s="17" t="n">
        <f aca="false">(Q31/P31)*100</f>
        <v>51.1122129017501</v>
      </c>
      <c r="S31" s="17" t="n">
        <f aca="false">((S30*13)+R31)/14</f>
        <v>56.2460038803393</v>
      </c>
      <c r="T31" s="4" t="str">
        <f aca="false">MONTH(A31)&amp; "-" &amp;YEAR(A31)</f>
        <v>4-2019</v>
      </c>
    </row>
    <row r="32" customFormat="false" ht="14.5" hidden="false" customHeight="false" outlineLevel="0" collapsed="false">
      <c r="A32" s="20" t="n">
        <v>43577</v>
      </c>
      <c r="B32" s="21" t="n">
        <v>56.16</v>
      </c>
      <c r="C32" s="21" t="n">
        <v>56.6</v>
      </c>
      <c r="D32" s="21" t="n">
        <v>56.1</v>
      </c>
      <c r="E32" s="21" t="n">
        <v>56.34</v>
      </c>
      <c r="F32" s="4" t="n">
        <v>11951500</v>
      </c>
      <c r="H32" s="17" t="n">
        <f aca="false">MAX(C32-D32,ABS(C32-E31),MAX(D32-E31,0),0)</f>
        <v>0.5</v>
      </c>
      <c r="I32" s="17" t="n">
        <f aca="false">IF(C32-C31&gt;D31-D32,MAX(C32-C31,0),0)</f>
        <v>0</v>
      </c>
      <c r="J32" s="17" t="n">
        <f aca="false">IF(D31-D32&gt;C32-C31,MAX(D31-D32,0),0)</f>
        <v>0.00999999999999801</v>
      </c>
      <c r="K32" s="17" t="n">
        <f aca="false">K31-(K31/14)+H32</f>
        <v>10.3760452774323</v>
      </c>
      <c r="L32" s="17" t="n">
        <f aca="false">L31-(L31/14)+I32</f>
        <v>3.46061360329696</v>
      </c>
      <c r="M32" s="17" t="n">
        <f aca="false">M31-(M31/14)+J32</f>
        <v>1.12957688805264</v>
      </c>
      <c r="N32" s="17" t="n">
        <f aca="false">(L32/K32)*100</f>
        <v>33.3519516421514</v>
      </c>
      <c r="O32" s="17" t="n">
        <f aca="false">(M32/K32)*100</f>
        <v>10.8863912777004</v>
      </c>
      <c r="P32" s="17" t="n">
        <f aca="false">N32+O32</f>
        <v>44.2383429198518</v>
      </c>
      <c r="Q32" s="17" t="n">
        <f aca="false">ABS(N32-O32)</f>
        <v>22.465560364451</v>
      </c>
      <c r="R32" s="17" t="n">
        <f aca="false">(Q32/P32)*100</f>
        <v>50.7830060568785</v>
      </c>
      <c r="S32" s="17" t="n">
        <f aca="false">((S31*13)+R32)/14</f>
        <v>55.8557897500921</v>
      </c>
      <c r="T32" s="4" t="str">
        <f aca="false">MONTH(A32)&amp; "-" &amp;YEAR(A32)</f>
        <v>4-2019</v>
      </c>
    </row>
    <row r="33" customFormat="false" ht="14.5" hidden="false" customHeight="false" outlineLevel="0" collapsed="false">
      <c r="A33" s="20" t="n">
        <v>43578</v>
      </c>
      <c r="B33" s="21" t="n">
        <v>56.43</v>
      </c>
      <c r="C33" s="21" t="n">
        <v>56.695</v>
      </c>
      <c r="D33" s="21" t="n">
        <v>56.2</v>
      </c>
      <c r="E33" s="21" t="n">
        <v>56.69</v>
      </c>
      <c r="F33" s="4" t="n">
        <v>18796600</v>
      </c>
      <c r="H33" s="17" t="n">
        <f aca="false">MAX(C33-D33,ABS(C33-E32),MAX(D33-E32,0),0)</f>
        <v>0.494999999999997</v>
      </c>
      <c r="I33" s="17" t="n">
        <f aca="false">IF(C33-C32&gt;D32-D33,MAX(C33-C32,0),0)</f>
        <v>0.0949999999999989</v>
      </c>
      <c r="J33" s="17" t="n">
        <f aca="false">IF(D32-D33&gt;C33-C32,MAX(D32-D33,0),0)</f>
        <v>0</v>
      </c>
      <c r="K33" s="17" t="n">
        <f aca="false">K32-(K32/14)+H33</f>
        <v>10.1298991861871</v>
      </c>
      <c r="L33" s="17" t="n">
        <f aca="false">L32-(L32/14)+I33</f>
        <v>3.30842691734717</v>
      </c>
      <c r="M33" s="17" t="n">
        <f aca="false">M32-(M32/14)+J33</f>
        <v>1.0488928246203</v>
      </c>
      <c r="N33" s="17" t="n">
        <f aca="false">(L33/K33)*100</f>
        <v>32.6600181950326</v>
      </c>
      <c r="O33" s="17" t="n">
        <f aca="false">(M33/K33)*100</f>
        <v>10.3544251067231</v>
      </c>
      <c r="P33" s="17" t="n">
        <f aca="false">N33+O33</f>
        <v>43.0144433017557</v>
      </c>
      <c r="Q33" s="17" t="n">
        <f aca="false">ABS(N33-O33)</f>
        <v>22.3055930883094</v>
      </c>
      <c r="R33" s="17" t="n">
        <f aca="false">(Q33/P33)*100</f>
        <v>51.8560543300092</v>
      </c>
      <c r="S33" s="17" t="n">
        <f aca="false">((S32*13)+R33)/14</f>
        <v>55.5700943629433</v>
      </c>
      <c r="T33" s="4" t="str">
        <f aca="false">MONTH(A33)&amp; "-" &amp;YEAR(A33)</f>
        <v>4-2019</v>
      </c>
    </row>
    <row r="34" customFormat="false" ht="14.5" hidden="false" customHeight="false" outlineLevel="0" collapsed="false">
      <c r="A34" s="20" t="n">
        <v>43579</v>
      </c>
      <c r="B34" s="21" t="n">
        <v>56.64</v>
      </c>
      <c r="C34" s="21" t="n">
        <v>57.15</v>
      </c>
      <c r="D34" s="21" t="n">
        <v>56.58</v>
      </c>
      <c r="E34" s="21" t="n">
        <v>56.88</v>
      </c>
      <c r="F34" s="4" t="n">
        <v>13212000</v>
      </c>
      <c r="H34" s="17" t="n">
        <f aca="false">MAX(C34-D34,ABS(C34-E33),MAX(D34-E33,0),0)</f>
        <v>0.57</v>
      </c>
      <c r="I34" s="17" t="n">
        <f aca="false">IF(C34-C33&gt;D33-D34,MAX(C34-C33,0),0)</f>
        <v>0.454999999999998</v>
      </c>
      <c r="J34" s="17" t="n">
        <f aca="false">IF(D33-D34&gt;C34-C33,MAX(D33-D34,0),0)</f>
        <v>0</v>
      </c>
      <c r="K34" s="17" t="n">
        <f aca="false">K33-(K33/14)+H34</f>
        <v>9.97633495860235</v>
      </c>
      <c r="L34" s="17" t="n">
        <f aca="false">L33-(L33/14)+I34</f>
        <v>3.52711070896523</v>
      </c>
      <c r="M34" s="17" t="n">
        <f aca="false">M33-(M33/14)+J34</f>
        <v>0.973971908575997</v>
      </c>
      <c r="N34" s="17" t="n">
        <f aca="false">(L34/K34)*100</f>
        <v>35.354774309416</v>
      </c>
      <c r="O34" s="17" t="n">
        <f aca="false">(M34/K34)*100</f>
        <v>9.76282284644187</v>
      </c>
      <c r="P34" s="17" t="n">
        <f aca="false">N34+O34</f>
        <v>45.1175971558579</v>
      </c>
      <c r="Q34" s="17" t="n">
        <f aca="false">ABS(N34-O34)</f>
        <v>25.5919514629742</v>
      </c>
      <c r="R34" s="17" t="n">
        <f aca="false">(Q34/P34)*100</f>
        <v>56.7227713270439</v>
      </c>
      <c r="S34" s="17" t="n">
        <f aca="false">((S33*13)+R34)/14</f>
        <v>55.6524284318077</v>
      </c>
      <c r="T34" s="4" t="str">
        <f aca="false">MONTH(A34)&amp; "-" &amp;YEAR(A34)</f>
        <v>4-2019</v>
      </c>
    </row>
    <row r="35" customFormat="false" ht="14.5" hidden="false" customHeight="false" outlineLevel="0" collapsed="false">
      <c r="A35" s="20" t="n">
        <v>43580</v>
      </c>
      <c r="B35" s="21" t="n">
        <v>56.46</v>
      </c>
      <c r="C35" s="21" t="n">
        <v>56.78</v>
      </c>
      <c r="D35" s="21" t="n">
        <v>56.01</v>
      </c>
      <c r="E35" s="21" t="n">
        <v>56.33</v>
      </c>
      <c r="F35" s="4" t="n">
        <v>15526900</v>
      </c>
      <c r="H35" s="17" t="n">
        <f aca="false">MAX(C35-D35,ABS(C35-E34),MAX(D35-E34,0),0)</f>
        <v>0.770000000000003</v>
      </c>
      <c r="I35" s="17" t="n">
        <f aca="false">IF(C35-C34&gt;D34-D35,MAX(C35-C34,0),0)</f>
        <v>0</v>
      </c>
      <c r="J35" s="17" t="n">
        <f aca="false">IF(D34-D35&gt;C35-C34,MAX(D34-D35,0),0)</f>
        <v>0.57</v>
      </c>
      <c r="K35" s="17" t="n">
        <f aca="false">K34-(K34/14)+H35</f>
        <v>10.0337396044165</v>
      </c>
      <c r="L35" s="17" t="n">
        <f aca="false">L34-(L34/14)+I35</f>
        <v>3.27517422975343</v>
      </c>
      <c r="M35" s="17" t="n">
        <f aca="false">M34-(M34/14)+J35</f>
        <v>1.47440248653485</v>
      </c>
      <c r="N35" s="17" t="n">
        <f aca="false">(L35/K35)*100</f>
        <v>32.6416107939638</v>
      </c>
      <c r="O35" s="17" t="n">
        <f aca="false">(M35/K35)*100</f>
        <v>14.6944463845352</v>
      </c>
      <c r="P35" s="17" t="n">
        <f aca="false">N35+O35</f>
        <v>47.3360571784991</v>
      </c>
      <c r="Q35" s="17" t="n">
        <f aca="false">ABS(N35-O35)</f>
        <v>17.9471644094286</v>
      </c>
      <c r="R35" s="17" t="n">
        <f aca="false">(Q35/P35)*100</f>
        <v>37.9143627061118</v>
      </c>
      <c r="S35" s="17" t="n">
        <f aca="false">((S34*13)+R35)/14</f>
        <v>54.3854237371151</v>
      </c>
      <c r="T35" s="4" t="str">
        <f aca="false">MONTH(A35)&amp; "-" &amp;YEAR(A35)</f>
        <v>4-2019</v>
      </c>
    </row>
    <row r="36" customFormat="false" ht="14.5" hidden="false" customHeight="false" outlineLevel="0" collapsed="false">
      <c r="A36" s="20" t="n">
        <v>43581</v>
      </c>
      <c r="B36" s="21" t="n">
        <v>56.02</v>
      </c>
      <c r="C36" s="21" t="n">
        <v>56.37</v>
      </c>
      <c r="D36" s="21" t="n">
        <v>55.68</v>
      </c>
      <c r="E36" s="21" t="n">
        <v>55.88</v>
      </c>
      <c r="F36" s="4" t="n">
        <v>18010900</v>
      </c>
      <c r="H36" s="17" t="n">
        <f aca="false">MAX(C36-D36,ABS(C36-E35),MAX(D36-E35,0),0)</f>
        <v>0.689999999999998</v>
      </c>
      <c r="I36" s="17" t="n">
        <f aca="false">IF(C36-C35&gt;D35-D36,MAX(C36-C35,0),0)</f>
        <v>0</v>
      </c>
      <c r="J36" s="17" t="n">
        <f aca="false">IF(D35-D36&gt;C36-C35,MAX(D35-D36,0),0)</f>
        <v>0.329999999999998</v>
      </c>
      <c r="K36" s="17" t="n">
        <f aca="false">K35-(K35/14)+H36</f>
        <v>10.0070439183867</v>
      </c>
      <c r="L36" s="17" t="n">
        <f aca="false">L35-(L35/14)+I36</f>
        <v>3.04123321334247</v>
      </c>
      <c r="M36" s="17" t="n">
        <f aca="false">M35-(M35/14)+J36</f>
        <v>1.69908802321093</v>
      </c>
      <c r="N36" s="17" t="n">
        <f aca="false">(L36/K36)*100</f>
        <v>30.3909250138752</v>
      </c>
      <c r="O36" s="17" t="n">
        <f aca="false">(M36/K36)*100</f>
        <v>16.9789204191367</v>
      </c>
      <c r="P36" s="17" t="n">
        <f aca="false">N36+O36</f>
        <v>47.3698454330119</v>
      </c>
      <c r="Q36" s="17" t="n">
        <f aca="false">ABS(N36-O36)</f>
        <v>13.4120045947386</v>
      </c>
      <c r="R36" s="17" t="n">
        <f aca="false">(Q36/P36)*100</f>
        <v>28.313380531725</v>
      </c>
      <c r="S36" s="17" t="n">
        <f aca="false">((S35*13)+R36)/14</f>
        <v>52.5231349367301</v>
      </c>
      <c r="T36" s="4" t="str">
        <f aca="false">MONTH(A36)&amp; "-" &amp;YEAR(A36)</f>
        <v>4-2019</v>
      </c>
    </row>
    <row r="37" customFormat="false" ht="14.5" hidden="false" customHeight="false" outlineLevel="0" collapsed="false">
      <c r="A37" s="20" t="n">
        <v>43584</v>
      </c>
      <c r="B37" s="21" t="n">
        <v>55.665</v>
      </c>
      <c r="C37" s="21" t="n">
        <v>56.22</v>
      </c>
      <c r="D37" s="21" t="n">
        <v>55.55</v>
      </c>
      <c r="E37" s="21" t="n">
        <v>56.13</v>
      </c>
      <c r="F37" s="4" t="n">
        <v>16259500</v>
      </c>
      <c r="H37" s="17" t="n">
        <f aca="false">MAX(C37-D37,ABS(C37-E36),MAX(D37-E36,0),0)</f>
        <v>0.670000000000002</v>
      </c>
      <c r="I37" s="17" t="n">
        <f aca="false">IF(C37-C36&gt;D36-D37,MAX(C37-C36,0),0)</f>
        <v>0</v>
      </c>
      <c r="J37" s="17" t="n">
        <f aca="false">IF(D36-D37&gt;C37-C36,MAX(D36-D37,0),0)</f>
        <v>0.130000000000003</v>
      </c>
      <c r="K37" s="17" t="n">
        <f aca="false">K36-(K36/14)+H37</f>
        <v>9.96225506707338</v>
      </c>
      <c r="L37" s="17" t="n">
        <f aca="false">L36-(L36/14)+I37</f>
        <v>2.82400226953229</v>
      </c>
      <c r="M37" s="17" t="n">
        <f aca="false">M36-(M36/14)+J37</f>
        <v>1.70772459298158</v>
      </c>
      <c r="N37" s="17" t="n">
        <f aca="false">(L37/K37)*100</f>
        <v>28.3470183258609</v>
      </c>
      <c r="O37" s="17" t="n">
        <f aca="false">(M37/K37)*100</f>
        <v>17.1419480979347</v>
      </c>
      <c r="P37" s="17" t="n">
        <f aca="false">N37+O37</f>
        <v>45.4889664237955</v>
      </c>
      <c r="Q37" s="17" t="n">
        <f aca="false">ABS(N37-O37)</f>
        <v>11.2050702279262</v>
      </c>
      <c r="R37" s="17" t="n">
        <f aca="false">(Q37/P37)*100</f>
        <v>24.6325012609316</v>
      </c>
      <c r="S37" s="17" t="n">
        <f aca="false">((S36*13)+R37)/14</f>
        <v>50.5309468170302</v>
      </c>
      <c r="T37" s="4" t="str">
        <f aca="false">MONTH(A37)&amp; "-" &amp;YEAR(A37)</f>
        <v>4-2019</v>
      </c>
    </row>
    <row r="38" customFormat="false" ht="14.5" hidden="false" customHeight="false" outlineLevel="0" collapsed="false">
      <c r="A38" s="20" t="n">
        <v>43585</v>
      </c>
      <c r="B38" s="21" t="n">
        <v>56</v>
      </c>
      <c r="C38" s="21" t="n">
        <v>56.12</v>
      </c>
      <c r="D38" s="21" t="n">
        <v>55.53</v>
      </c>
      <c r="E38" s="21" t="n">
        <v>55.95</v>
      </c>
      <c r="F38" s="4" t="n">
        <v>20846000</v>
      </c>
      <c r="H38" s="17" t="n">
        <f aca="false">MAX(C38-D38,ABS(C38-E37),MAX(D38-E37,0),0)</f>
        <v>0.589999999999996</v>
      </c>
      <c r="I38" s="17" t="n">
        <f aca="false">IF(C38-C37&gt;D37-D38,MAX(C38-C37,0),0)</f>
        <v>0</v>
      </c>
      <c r="J38" s="17" t="n">
        <f aca="false">IF(D37-D38&gt;C38-C37,MAX(D37-D38,0),0)</f>
        <v>0.019999999999996</v>
      </c>
      <c r="K38" s="17" t="n">
        <f aca="false">K37-(K37/14)+H38</f>
        <v>9.84066541942528</v>
      </c>
      <c r="L38" s="17" t="n">
        <f aca="false">L37-(L37/14)+I38</f>
        <v>2.62228782170856</v>
      </c>
      <c r="M38" s="17" t="n">
        <f aca="false">M37-(M37/14)+J38</f>
        <v>1.60574426491147</v>
      </c>
      <c r="N38" s="17" t="n">
        <f aca="false">(L38/K38)*100</f>
        <v>26.6474644746301</v>
      </c>
      <c r="O38" s="17" t="n">
        <f aca="false">(M38/K38)*100</f>
        <v>16.3174358284935</v>
      </c>
      <c r="P38" s="17" t="n">
        <f aca="false">N38+O38</f>
        <v>42.9649003031235</v>
      </c>
      <c r="Q38" s="17" t="n">
        <f aca="false">ABS(N38-O38)</f>
        <v>10.3300286461366</v>
      </c>
      <c r="R38" s="17" t="n">
        <f aca="false">(Q38/P38)*100</f>
        <v>24.0429480186309</v>
      </c>
      <c r="S38" s="17" t="n">
        <f aca="false">((S37*13)+R38)/14</f>
        <v>48.6389469028588</v>
      </c>
      <c r="T38" s="4" t="str">
        <f aca="false">MONTH(A38)&amp; "-" &amp;YEAR(A38)</f>
        <v>4-2019</v>
      </c>
    </row>
    <row r="39" customFormat="false" ht="14.5" hidden="false" customHeight="false" outlineLevel="0" collapsed="false">
      <c r="A39" s="20" t="n">
        <v>43586</v>
      </c>
      <c r="B39" s="21" t="n">
        <v>56</v>
      </c>
      <c r="C39" s="21" t="n">
        <v>56.35</v>
      </c>
      <c r="D39" s="21" t="n">
        <v>55.51</v>
      </c>
      <c r="E39" s="21" t="n">
        <v>55.58</v>
      </c>
      <c r="F39" s="4" t="n">
        <v>17648500</v>
      </c>
      <c r="H39" s="17" t="n">
        <f aca="false">MAX(C39-D39,ABS(C39-E38),MAX(D39-E38,0),0)</f>
        <v>0.840000000000003</v>
      </c>
      <c r="I39" s="17" t="n">
        <f aca="false">IF(C39-C38&gt;D38-D39,MAX(C39-C38,0),0)</f>
        <v>0.230000000000004</v>
      </c>
      <c r="J39" s="17" t="n">
        <f aca="false">IF(D38-D39&gt;C39-C38,MAX(D38-D39,0),0)</f>
        <v>0</v>
      </c>
      <c r="K39" s="17" t="n">
        <f aca="false">K38-(K38/14)+H39</f>
        <v>9.97776074660919</v>
      </c>
      <c r="L39" s="17" t="n">
        <f aca="false">L38-(L38/14)+I39</f>
        <v>2.66498154872938</v>
      </c>
      <c r="M39" s="17" t="n">
        <f aca="false">M38-(M38/14)+J39</f>
        <v>1.49104824598922</v>
      </c>
      <c r="N39" s="17" t="n">
        <f aca="false">(L39/K39)*100</f>
        <v>26.7092147868452</v>
      </c>
      <c r="O39" s="17" t="n">
        <f aca="false">(M39/K39)*100</f>
        <v>14.9437161689403</v>
      </c>
      <c r="P39" s="17" t="n">
        <f aca="false">N39+O39</f>
        <v>41.6529309557855</v>
      </c>
      <c r="Q39" s="17" t="n">
        <f aca="false">ABS(N39-O39)</f>
        <v>11.7654986179049</v>
      </c>
      <c r="R39" s="17" t="n">
        <f aca="false">(Q39/P39)*100</f>
        <v>28.2465083439</v>
      </c>
      <c r="S39" s="17" t="n">
        <f aca="false">((S38*13)+R39)/14</f>
        <v>47.1823441486475</v>
      </c>
      <c r="T39" s="4" t="str">
        <f aca="false">MONTH(A39)&amp; "-" &amp;YEAR(A39)</f>
        <v>5-2019</v>
      </c>
    </row>
    <row r="40" customFormat="false" ht="14.5" hidden="false" customHeight="false" outlineLevel="0" collapsed="false">
      <c r="A40" s="20" t="n">
        <v>43587</v>
      </c>
      <c r="B40" s="21" t="n">
        <v>55.48</v>
      </c>
      <c r="C40" s="21" t="n">
        <v>55.89</v>
      </c>
      <c r="D40" s="21" t="n">
        <v>54.82</v>
      </c>
      <c r="E40" s="21" t="n">
        <v>54.94</v>
      </c>
      <c r="F40" s="4" t="n">
        <v>24220600</v>
      </c>
      <c r="H40" s="17" t="n">
        <f aca="false">MAX(C40-D40,ABS(C40-E39),MAX(D40-E39,0),0)</f>
        <v>1.07</v>
      </c>
      <c r="I40" s="17" t="n">
        <f aca="false">IF(C40-C39&gt;D39-D40,MAX(C40-C39,0),0)</f>
        <v>0</v>
      </c>
      <c r="J40" s="17" t="n">
        <f aca="false">IF(D39-D40&gt;C40-C39,MAX(D39-D40,0),0)</f>
        <v>0.689999999999998</v>
      </c>
      <c r="K40" s="17" t="n">
        <f aca="false">K39-(K39/14)+H40</f>
        <v>10.3350635504228</v>
      </c>
      <c r="L40" s="17" t="n">
        <f aca="false">L39-(L39/14)+I40</f>
        <v>2.47462572382014</v>
      </c>
      <c r="M40" s="17" t="n">
        <f aca="false">M39-(M39/14)+J40</f>
        <v>2.07454479984713</v>
      </c>
      <c r="N40" s="17" t="n">
        <f aca="false">(L40/K40)*100</f>
        <v>23.9439816866815</v>
      </c>
      <c r="O40" s="17" t="n">
        <f aca="false">(M40/K40)*100</f>
        <v>20.0728789883663</v>
      </c>
      <c r="P40" s="17" t="n">
        <f aca="false">N40+O40</f>
        <v>44.0168606750479</v>
      </c>
      <c r="Q40" s="17" t="n">
        <f aca="false">ABS(N40-O40)</f>
        <v>3.87110269831519</v>
      </c>
      <c r="R40" s="17" t="n">
        <f aca="false">(Q40/P40)*100</f>
        <v>8.79459061584015</v>
      </c>
      <c r="S40" s="17" t="n">
        <f aca="false">((S39*13)+R40)/14</f>
        <v>44.440361753447</v>
      </c>
      <c r="T40" s="4" t="str">
        <f aca="false">MONTH(A40)&amp; "-" &amp;YEAR(A40)</f>
        <v>5-2019</v>
      </c>
    </row>
    <row r="41" customFormat="false" ht="14.5" hidden="false" customHeight="false" outlineLevel="0" collapsed="false">
      <c r="A41" s="20" t="n">
        <v>43588</v>
      </c>
      <c r="B41" s="21" t="n">
        <v>54.64</v>
      </c>
      <c r="C41" s="21" t="n">
        <v>54.99</v>
      </c>
      <c r="D41" s="21" t="n">
        <v>54.18</v>
      </c>
      <c r="E41" s="21" t="n">
        <v>54.94</v>
      </c>
      <c r="F41" s="4" t="n">
        <v>26887100</v>
      </c>
      <c r="H41" s="17" t="n">
        <f aca="false">MAX(C41-D41,ABS(C41-E40),MAX(D41-E40,0),0)</f>
        <v>0.810000000000002</v>
      </c>
      <c r="I41" s="17" t="n">
        <f aca="false">IF(C41-C40&gt;D40-D41,MAX(C41-C40,0),0)</f>
        <v>0</v>
      </c>
      <c r="J41" s="17" t="n">
        <f aca="false">IF(D40-D41&gt;C41-C40,MAX(D40-D41,0),0)</f>
        <v>0.640000000000001</v>
      </c>
      <c r="K41" s="17" t="n">
        <f aca="false">K40-(K40/14)+H41</f>
        <v>10.4068447253926</v>
      </c>
      <c r="L41" s="17" t="n">
        <f aca="false">L40-(L40/14)+I41</f>
        <v>2.29786674354727</v>
      </c>
      <c r="M41" s="17" t="n">
        <f aca="false">M40-(M40/14)+J41</f>
        <v>2.56636302842948</v>
      </c>
      <c r="N41" s="17" t="n">
        <f aca="false">(L41/K41)*100</f>
        <v>22.0803404315286</v>
      </c>
      <c r="O41" s="17" t="n">
        <f aca="false">(M41/K41)*100</f>
        <v>24.6603374620126</v>
      </c>
      <c r="P41" s="17" t="n">
        <f aca="false">N41+O41</f>
        <v>46.7406778935412</v>
      </c>
      <c r="Q41" s="17" t="n">
        <f aca="false">ABS(N41-O41)</f>
        <v>2.57999703048397</v>
      </c>
      <c r="R41" s="17" t="n">
        <f aca="false">(Q41/P41)*100</f>
        <v>5.51981089439972</v>
      </c>
      <c r="S41" s="17" t="n">
        <f aca="false">((S40*13)+R41)/14</f>
        <v>41.6603224063722</v>
      </c>
      <c r="T41" s="4" t="str">
        <f aca="false">MONTH(A41)&amp; "-" &amp;YEAR(A41)</f>
        <v>5-2019</v>
      </c>
    </row>
    <row r="42" customFormat="false" ht="14.5" hidden="false" customHeight="false" outlineLevel="0" collapsed="false">
      <c r="A42" s="20" t="n">
        <v>43591</v>
      </c>
      <c r="B42" s="21" t="n">
        <v>53.86</v>
      </c>
      <c r="C42" s="21" t="n">
        <v>54.76</v>
      </c>
      <c r="D42" s="21" t="n">
        <v>53.56</v>
      </c>
      <c r="E42" s="21" t="n">
        <v>54.59</v>
      </c>
      <c r="F42" s="4" t="n">
        <v>17025900</v>
      </c>
      <c r="H42" s="17" t="n">
        <f aca="false">MAX(C42-D42,ABS(C42-E41),MAX(D42-E41,0),0)</f>
        <v>1.2</v>
      </c>
      <c r="I42" s="17" t="n">
        <f aca="false">IF(C42-C41&gt;D41-D42,MAX(C42-C41,0),0)</f>
        <v>0</v>
      </c>
      <c r="J42" s="17" t="n">
        <f aca="false">IF(D41-D42&gt;C42-C41,MAX(D41-D42,0),0)</f>
        <v>0.619999999999997</v>
      </c>
      <c r="K42" s="17" t="n">
        <f aca="false">K41-(K41/14)+H42</f>
        <v>10.8634986735789</v>
      </c>
      <c r="L42" s="17" t="n">
        <f aca="false">L41-(L41/14)+I42</f>
        <v>2.13373340472247</v>
      </c>
      <c r="M42" s="17" t="n">
        <f aca="false">M41-(M41/14)+J42</f>
        <v>3.00305138354166</v>
      </c>
      <c r="N42" s="17" t="n">
        <f aca="false">(L42/K42)*100</f>
        <v>19.641309571031</v>
      </c>
      <c r="O42" s="17" t="n">
        <f aca="false">(M42/K42)*100</f>
        <v>27.6435011755963</v>
      </c>
      <c r="P42" s="17" t="n">
        <f aca="false">N42+O42</f>
        <v>47.2848107466272</v>
      </c>
      <c r="Q42" s="17" t="n">
        <f aca="false">ABS(N42-O42)</f>
        <v>8.0021916045653</v>
      </c>
      <c r="R42" s="17" t="n">
        <f aca="false">(Q42/P42)*100</f>
        <v>16.923387189693</v>
      </c>
      <c r="S42" s="17" t="n">
        <f aca="false">((S41*13)+R42)/14</f>
        <v>39.8933984623236</v>
      </c>
      <c r="T42" s="4" t="str">
        <f aca="false">MONTH(A42)&amp; "-" &amp;YEAR(A42)</f>
        <v>5-2019</v>
      </c>
    </row>
    <row r="43" customFormat="false" ht="14.5" hidden="false" customHeight="false" outlineLevel="0" collapsed="false">
      <c r="A43" s="20" t="n">
        <v>43592</v>
      </c>
      <c r="B43" s="21" t="n">
        <v>53.86</v>
      </c>
      <c r="C43" s="21" t="n">
        <v>54.24</v>
      </c>
      <c r="D43" s="21" t="n">
        <v>52.94</v>
      </c>
      <c r="E43" s="21" t="n">
        <v>53.45</v>
      </c>
      <c r="F43" s="4" t="n">
        <v>25289700</v>
      </c>
      <c r="H43" s="17" t="n">
        <f aca="false">MAX(C43-D43,ABS(C43-E42),MAX(D43-E42,0),0)</f>
        <v>1.3</v>
      </c>
      <c r="I43" s="17" t="n">
        <f aca="false">IF(C43-C42&gt;D42-D43,MAX(C43-C42,0),0)</f>
        <v>0</v>
      </c>
      <c r="J43" s="17" t="n">
        <f aca="false">IF(D42-D43&gt;C43-C42,MAX(D42-D43,0),0)</f>
        <v>0.620000000000005</v>
      </c>
      <c r="K43" s="17" t="n">
        <f aca="false">K42-(K42/14)+H43</f>
        <v>11.3875344826089</v>
      </c>
      <c r="L43" s="17" t="n">
        <f aca="false">L42-(L42/14)+I43</f>
        <v>1.98132387581372</v>
      </c>
      <c r="M43" s="17" t="n">
        <f aca="false">M42-(M42/14)+J43</f>
        <v>3.40854771328869</v>
      </c>
      <c r="N43" s="17" t="n">
        <f aca="false">(L43/K43)*100</f>
        <v>17.3990592857444</v>
      </c>
      <c r="O43" s="17" t="n">
        <f aca="false">(M43/K43)*100</f>
        <v>29.9322712786883</v>
      </c>
      <c r="P43" s="17" t="n">
        <f aca="false">N43+O43</f>
        <v>47.3313305644327</v>
      </c>
      <c r="Q43" s="17" t="n">
        <f aca="false">ABS(N43-O43)</f>
        <v>12.5332119929439</v>
      </c>
      <c r="R43" s="17" t="n">
        <f aca="false">(Q43/P43)*100</f>
        <v>26.4797372976496</v>
      </c>
      <c r="S43" s="17" t="n">
        <f aca="false">((S42*13)+R43)/14</f>
        <v>38.9352798077041</v>
      </c>
      <c r="T43" s="4" t="str">
        <f aca="false">MONTH(A43)&amp; "-" &amp;YEAR(A43)</f>
        <v>5-2019</v>
      </c>
    </row>
    <row r="44" customFormat="false" ht="14.5" hidden="false" customHeight="false" outlineLevel="0" collapsed="false">
      <c r="A44" s="20" t="n">
        <v>43593</v>
      </c>
      <c r="B44" s="21" t="n">
        <v>53.17</v>
      </c>
      <c r="C44" s="21" t="n">
        <v>53.94</v>
      </c>
      <c r="D44" s="21" t="n">
        <v>53.13</v>
      </c>
      <c r="E44" s="21" t="n">
        <v>53.47</v>
      </c>
      <c r="F44" s="4" t="n">
        <v>21525100</v>
      </c>
      <c r="H44" s="17" t="n">
        <f aca="false">MAX(C44-D44,ABS(C44-E43),MAX(D44-E43,0),0)</f>
        <v>0.809999999999995</v>
      </c>
      <c r="I44" s="17" t="n">
        <f aca="false">IF(C44-C43&gt;D43-D44,MAX(C44-C43,0),0)</f>
        <v>0</v>
      </c>
      <c r="J44" s="17" t="n">
        <f aca="false">IF(D43-D44&gt;C44-C43,MAX(D43-D44,0),0)</f>
        <v>0</v>
      </c>
      <c r="K44" s="17" t="n">
        <f aca="false">K43-(K43/14)+H44</f>
        <v>11.3841391624226</v>
      </c>
      <c r="L44" s="17" t="n">
        <f aca="false">L43-(L43/14)+I44</f>
        <v>1.83980074182702</v>
      </c>
      <c r="M44" s="17" t="n">
        <f aca="false">M43-(M43/14)+J44</f>
        <v>3.16508001948235</v>
      </c>
      <c r="N44" s="17" t="n">
        <f aca="false">(L44/K44)*100</f>
        <v>16.1610879450591</v>
      </c>
      <c r="O44" s="17" t="n">
        <f aca="false">(M44/K44)*100</f>
        <v>27.8025415389319</v>
      </c>
      <c r="P44" s="17" t="n">
        <f aca="false">N44+O44</f>
        <v>43.9636294839909</v>
      </c>
      <c r="Q44" s="17" t="n">
        <f aca="false">ABS(N44-O44)</f>
        <v>11.6414535938728</v>
      </c>
      <c r="R44" s="17" t="n">
        <f aca="false">(Q44/P44)*100</f>
        <v>26.4797372976496</v>
      </c>
      <c r="S44" s="17" t="n">
        <f aca="false">((S43*13)+R44)/14</f>
        <v>38.045598199843</v>
      </c>
      <c r="T44" s="4" t="str">
        <f aca="false">MONTH(A44)&amp; "-" &amp;YEAR(A44)</f>
        <v>5-2019</v>
      </c>
    </row>
    <row r="45" customFormat="false" ht="14.5" hidden="false" customHeight="false" outlineLevel="0" collapsed="false">
      <c r="A45" s="20" t="n">
        <v>43594</v>
      </c>
      <c r="B45" s="21" t="n">
        <v>52.82</v>
      </c>
      <c r="C45" s="21" t="n">
        <v>53.21</v>
      </c>
      <c r="D45" s="21" t="n">
        <v>52.23</v>
      </c>
      <c r="E45" s="21" t="n">
        <v>52.92</v>
      </c>
      <c r="F45" s="4" t="n">
        <v>24322800</v>
      </c>
      <c r="H45" s="17" t="n">
        <f aca="false">MAX(C45-D45,ABS(C45-E44),MAX(D45-E44,0),0)</f>
        <v>0.980000000000004</v>
      </c>
      <c r="I45" s="17" t="n">
        <f aca="false">IF(C45-C44&gt;D44-D45,MAX(C45-C44,0),0)</f>
        <v>0</v>
      </c>
      <c r="J45" s="17" t="n">
        <f aca="false">IF(D44-D45&gt;C45-C44,MAX(D44-D45,0),0)</f>
        <v>0.900000000000006</v>
      </c>
      <c r="K45" s="17" t="n">
        <f aca="false">K44-(K44/14)+H45</f>
        <v>11.5509863651067</v>
      </c>
      <c r="L45" s="17" t="n">
        <f aca="false">L44-(L44/14)+I45</f>
        <v>1.70838640312509</v>
      </c>
      <c r="M45" s="17" t="n">
        <f aca="false">M44-(M44/14)+J45</f>
        <v>3.83900287523362</v>
      </c>
      <c r="N45" s="17" t="n">
        <f aca="false">(L45/K45)*100</f>
        <v>14.7899612130597</v>
      </c>
      <c r="O45" s="17" t="n">
        <f aca="false">(M45/K45)*100</f>
        <v>33.2352818529031</v>
      </c>
      <c r="P45" s="17" t="n">
        <f aca="false">N45+O45</f>
        <v>48.0252430659628</v>
      </c>
      <c r="Q45" s="17" t="n">
        <f aca="false">ABS(N45-O45)</f>
        <v>18.4453206398434</v>
      </c>
      <c r="R45" s="17" t="n">
        <f aca="false">(Q45/P45)*100</f>
        <v>38.4075529081835</v>
      </c>
      <c r="S45" s="17" t="n">
        <f aca="false">((S44*13)+R45)/14</f>
        <v>38.0714521075816</v>
      </c>
      <c r="T45" s="4" t="str">
        <f aca="false">MONTH(A45)&amp; "-" &amp;YEAR(A45)</f>
        <v>5-2019</v>
      </c>
    </row>
    <row r="46" customFormat="false" ht="14.5" hidden="false" customHeight="false" outlineLevel="0" collapsed="false">
      <c r="A46" s="20" t="n">
        <v>43595</v>
      </c>
      <c r="B46" s="21" t="n">
        <v>52.61</v>
      </c>
      <c r="C46" s="21" t="n">
        <v>53.55</v>
      </c>
      <c r="D46" s="21" t="n">
        <v>51.95</v>
      </c>
      <c r="E46" s="21" t="n">
        <v>53.36</v>
      </c>
      <c r="F46" s="4" t="n">
        <v>21795900</v>
      </c>
      <c r="H46" s="17" t="n">
        <f aca="false">MAX(C46-D46,ABS(C46-E45),MAX(D46-E45,0),0)</f>
        <v>1.59999999999999</v>
      </c>
      <c r="I46" s="17" t="n">
        <f aca="false">IF(C46-C45&gt;D45-D46,MAX(C46-C45,0),0)</f>
        <v>0.339999999999996</v>
      </c>
      <c r="J46" s="17" t="n">
        <f aca="false">IF(D45-D46&gt;C46-C45,MAX(D45-D46,0),0)</f>
        <v>0</v>
      </c>
      <c r="K46" s="17" t="n">
        <f aca="false">K45-(K45/14)+H46</f>
        <v>12.3259159104562</v>
      </c>
      <c r="L46" s="17" t="n">
        <f aca="false">L45-(L45/14)+I46</f>
        <v>1.92635880290187</v>
      </c>
      <c r="M46" s="17" t="n">
        <f aca="false">M45-(M45/14)+J46</f>
        <v>3.5647883841455</v>
      </c>
      <c r="N46" s="17" t="n">
        <f aca="false">(L46/K46)*100</f>
        <v>15.6285246215879</v>
      </c>
      <c r="O46" s="17" t="n">
        <f aca="false">(M46/K46)*100</f>
        <v>28.9210831068663</v>
      </c>
      <c r="P46" s="17" t="n">
        <f aca="false">N46+O46</f>
        <v>44.5496077284543</v>
      </c>
      <c r="Q46" s="17" t="n">
        <f aca="false">ABS(N46-O46)</f>
        <v>13.2925584852784</v>
      </c>
      <c r="R46" s="17" t="n">
        <f aca="false">(Q46/P46)*100</f>
        <v>29.8376555104622</v>
      </c>
      <c r="S46" s="17" t="n">
        <f aca="false">((S45*13)+R46)/14</f>
        <v>37.483323779216</v>
      </c>
      <c r="T46" s="4" t="str">
        <f aca="false">MONTH(A46)&amp; "-" &amp;YEAR(A46)</f>
        <v>5-2019</v>
      </c>
    </row>
    <row r="47" customFormat="false" ht="14.5" hidden="false" customHeight="false" outlineLevel="0" collapsed="false">
      <c r="A47" s="20" t="n">
        <v>43598</v>
      </c>
      <c r="B47" s="21" t="n">
        <v>51.83</v>
      </c>
      <c r="C47" s="21" t="n">
        <v>52.26</v>
      </c>
      <c r="D47" s="21" t="n">
        <v>51.06</v>
      </c>
      <c r="E47" s="21" t="n">
        <v>51.3</v>
      </c>
      <c r="F47" s="4" t="n">
        <v>28869900</v>
      </c>
      <c r="H47" s="17" t="n">
        <f aca="false">MAX(C47-D47,ABS(C47-E46),MAX(D47-E46,0),0)</f>
        <v>1.2</v>
      </c>
      <c r="I47" s="17" t="n">
        <f aca="false">IF(C47-C46&gt;D46-D47,MAX(C47-C46,0),0)</f>
        <v>0</v>
      </c>
      <c r="J47" s="17" t="n">
        <f aca="false">IF(D46-D47&gt;C47-C46,MAX(D46-D47,0),0)</f>
        <v>0.890000000000001</v>
      </c>
      <c r="K47" s="17" t="n">
        <f aca="false">K46-(K46/14)+H47</f>
        <v>12.6454933454236</v>
      </c>
      <c r="L47" s="17" t="n">
        <f aca="false">L46-(L46/14)+I47</f>
        <v>1.78876174555174</v>
      </c>
      <c r="M47" s="17" t="n">
        <f aca="false">M46-(M46/14)+J47</f>
        <v>4.20016064242082</v>
      </c>
      <c r="N47" s="17" t="n">
        <f aca="false">(L47/K47)*100</f>
        <v>14.1454484747255</v>
      </c>
      <c r="O47" s="17" t="n">
        <f aca="false">(M47/K47)*100</f>
        <v>33.2146839011295</v>
      </c>
      <c r="P47" s="17" t="n">
        <f aca="false">N47+O47</f>
        <v>47.360132375855</v>
      </c>
      <c r="Q47" s="17" t="n">
        <f aca="false">ABS(N47-O47)</f>
        <v>19.0692354264041</v>
      </c>
      <c r="R47" s="17" t="n">
        <f aca="false">(Q47/P47)*100</f>
        <v>40.2643203677486</v>
      </c>
      <c r="S47" s="17" t="n">
        <f aca="false">((S46*13)+R47)/14</f>
        <v>37.6819663926826</v>
      </c>
      <c r="T47" s="4" t="str">
        <f aca="false">MONTH(A47)&amp; "-" &amp;YEAR(A47)</f>
        <v>5-2019</v>
      </c>
    </row>
    <row r="48" customFormat="false" ht="14.5" hidden="false" customHeight="false" outlineLevel="0" collapsed="false">
      <c r="A48" s="20" t="n">
        <v>43599</v>
      </c>
      <c r="B48" s="21" t="n">
        <v>51.45</v>
      </c>
      <c r="C48" s="21" t="n">
        <v>52.44</v>
      </c>
      <c r="D48" s="21" t="n">
        <v>51.38</v>
      </c>
      <c r="E48" s="21" t="n">
        <v>52.02</v>
      </c>
      <c r="F48" s="4" t="n">
        <v>25478300</v>
      </c>
      <c r="H48" s="17" t="n">
        <f aca="false">MAX(C48-D48,ABS(C48-E47),MAX(D48-E47,0),0)</f>
        <v>1.14</v>
      </c>
      <c r="I48" s="17" t="n">
        <f aca="false">IF(C48-C47&gt;D47-D48,MAX(C48-C47,0),0)</f>
        <v>0.18</v>
      </c>
      <c r="J48" s="17" t="n">
        <f aca="false">IF(D47-D48&gt;C48-C47,MAX(D47-D48,0),0)</f>
        <v>0</v>
      </c>
      <c r="K48" s="17" t="n">
        <f aca="false">K47-(K47/14)+H48</f>
        <v>12.8822438207505</v>
      </c>
      <c r="L48" s="17" t="n">
        <f aca="false">L47-(L47/14)+I48</f>
        <v>1.8409930494409</v>
      </c>
      <c r="M48" s="17" t="n">
        <f aca="false">M47-(M47/14)+J48</f>
        <v>3.90014916796219</v>
      </c>
      <c r="N48" s="17" t="n">
        <f aca="false">(L48/K48)*100</f>
        <v>14.2909346776643</v>
      </c>
      <c r="O48" s="17" t="n">
        <f aca="false">(M48/K48)*100</f>
        <v>30.275386976296</v>
      </c>
      <c r="P48" s="17" t="n">
        <f aca="false">N48+O48</f>
        <v>44.5663216539603</v>
      </c>
      <c r="Q48" s="17" t="n">
        <f aca="false">ABS(N48-O48)</f>
        <v>15.9844522986317</v>
      </c>
      <c r="R48" s="17" t="n">
        <f aca="false">(Q48/P48)*100</f>
        <v>35.8666627745153</v>
      </c>
      <c r="S48" s="17" t="n">
        <f aca="false">((S47*13)+R48)/14</f>
        <v>37.5523018485278</v>
      </c>
      <c r="T48" s="4" t="str">
        <f aca="false">MONTH(A48)&amp; "-" &amp;YEAR(A48)</f>
        <v>5-2019</v>
      </c>
    </row>
    <row r="49" customFormat="false" ht="14.5" hidden="false" customHeight="false" outlineLevel="0" collapsed="false">
      <c r="A49" s="20" t="n">
        <v>43600</v>
      </c>
      <c r="B49" s="21" t="n">
        <v>51.76</v>
      </c>
      <c r="C49" s="21" t="n">
        <v>52.71</v>
      </c>
      <c r="D49" s="21" t="n">
        <v>51.69</v>
      </c>
      <c r="E49" s="21" t="n">
        <v>52.44</v>
      </c>
      <c r="F49" s="4" t="n">
        <v>30577200</v>
      </c>
      <c r="H49" s="17" t="n">
        <f aca="false">MAX(C49-D49,ABS(C49-E48),MAX(D49-E48,0),0)</f>
        <v>1.02</v>
      </c>
      <c r="I49" s="17" t="n">
        <f aca="false">IF(C49-C48&gt;D48-D49,MAX(C49-C48,0),0)</f>
        <v>0.270000000000003</v>
      </c>
      <c r="J49" s="17" t="n">
        <f aca="false">IF(D48-D49&gt;C49-C48,MAX(D48-D49,0),0)</f>
        <v>0</v>
      </c>
      <c r="K49" s="17" t="n">
        <f aca="false">K48-(K48/14)+H49</f>
        <v>12.9820835478398</v>
      </c>
      <c r="L49" s="17" t="n">
        <f aca="false">L48-(L48/14)+I49</f>
        <v>1.97949354590941</v>
      </c>
      <c r="M49" s="17" t="n">
        <f aca="false">M48-(M48/14)+J49</f>
        <v>3.62156708453632</v>
      </c>
      <c r="N49" s="17" t="n">
        <f aca="false">(L49/K49)*100</f>
        <v>15.2478878957669</v>
      </c>
      <c r="O49" s="17" t="n">
        <f aca="false">(M49/K49)*100</f>
        <v>27.8966551955288</v>
      </c>
      <c r="P49" s="17" t="n">
        <f aca="false">N49+O49</f>
        <v>43.1445430912957</v>
      </c>
      <c r="Q49" s="17" t="n">
        <f aca="false">ABS(N49-O49)</f>
        <v>12.6487672997618</v>
      </c>
      <c r="R49" s="17" t="n">
        <f aca="false">(Q49/P49)*100</f>
        <v>29.3171891355913</v>
      </c>
      <c r="S49" s="17" t="n">
        <f aca="false">((S48*13)+R49)/14</f>
        <v>36.9640795118894</v>
      </c>
      <c r="T49" s="4" t="str">
        <f aca="false">MONTH(A49)&amp; "-" &amp;YEAR(A49)</f>
        <v>5-2019</v>
      </c>
    </row>
    <row r="50" customFormat="false" ht="14.5" hidden="false" customHeight="false" outlineLevel="0" collapsed="false">
      <c r="A50" s="20" t="n">
        <v>43601</v>
      </c>
      <c r="B50" s="21" t="n">
        <v>54.27</v>
      </c>
      <c r="C50" s="21" t="n">
        <v>56.4</v>
      </c>
      <c r="D50" s="21" t="n">
        <v>54.12</v>
      </c>
      <c r="E50" s="21" t="n">
        <v>55.93</v>
      </c>
      <c r="F50" s="4" t="n">
        <v>46057800</v>
      </c>
      <c r="H50" s="17" t="n">
        <f aca="false">MAX(C50-D50,ABS(C50-E49),MAX(D50-E49,0),0)</f>
        <v>3.96</v>
      </c>
      <c r="I50" s="17" t="n">
        <f aca="false">IF(C50-C49&gt;D49-D50,MAX(C50-C49,0),0)</f>
        <v>3.69</v>
      </c>
      <c r="J50" s="17" t="n">
        <f aca="false">IF(D49-D50&gt;C50-C49,MAX(D49-D50,0),0)</f>
        <v>0</v>
      </c>
      <c r="K50" s="17" t="n">
        <f aca="false">K49-(K49/14)+H50</f>
        <v>16.0147918658512</v>
      </c>
      <c r="L50" s="17" t="n">
        <f aca="false">L49-(L49/14)+I50</f>
        <v>5.52810114977302</v>
      </c>
      <c r="M50" s="17" t="n">
        <f aca="false">M49-(M49/14)+J50</f>
        <v>3.36288372135516</v>
      </c>
      <c r="N50" s="17" t="n">
        <f aca="false">(L50/K50)*100</f>
        <v>34.5187199189316</v>
      </c>
      <c r="O50" s="17" t="n">
        <f aca="false">(M50/K50)*100</f>
        <v>20.9986102193806</v>
      </c>
      <c r="P50" s="17" t="n">
        <f aca="false">N50+O50</f>
        <v>55.5173301383122</v>
      </c>
      <c r="Q50" s="17" t="n">
        <f aca="false">ABS(N50-O50)</f>
        <v>13.5201096995511</v>
      </c>
      <c r="R50" s="17" t="n">
        <f aca="false">(Q50/P50)*100</f>
        <v>24.3529536918796</v>
      </c>
      <c r="S50" s="17" t="n">
        <f aca="false">((S49*13)+R50)/14</f>
        <v>36.0632848104602</v>
      </c>
      <c r="T50" s="4" t="str">
        <f aca="false">MONTH(A50)&amp; "-" &amp;YEAR(A50)</f>
        <v>5-2019</v>
      </c>
    </row>
    <row r="51" customFormat="false" ht="14.5" hidden="false" customHeight="false" outlineLevel="0" collapsed="false">
      <c r="A51" s="20" t="n">
        <v>43602</v>
      </c>
      <c r="B51" s="21" t="n">
        <v>55.78</v>
      </c>
      <c r="C51" s="21" t="n">
        <v>56.83</v>
      </c>
      <c r="D51" s="21" t="n">
        <v>55.52</v>
      </c>
      <c r="E51" s="21" t="n">
        <v>56.35</v>
      </c>
      <c r="F51" s="4" t="n">
        <v>27299300</v>
      </c>
      <c r="H51" s="17" t="n">
        <f aca="false">MAX(C51-D51,ABS(C51-E50),MAX(D51-E50,0),0)</f>
        <v>1.31</v>
      </c>
      <c r="I51" s="17" t="n">
        <f aca="false">IF(C51-C50&gt;D50-D51,MAX(C51-C50,0),0)</f>
        <v>0.43</v>
      </c>
      <c r="J51" s="17" t="n">
        <f aca="false">IF(D50-D51&gt;C51-C50,MAX(D50-D51,0),0)</f>
        <v>0</v>
      </c>
      <c r="K51" s="17" t="n">
        <f aca="false">K50-(K50/14)+H51</f>
        <v>16.1808781611475</v>
      </c>
      <c r="L51" s="17" t="n">
        <f aca="false">L50-(L50/14)+I51</f>
        <v>5.56323678193209</v>
      </c>
      <c r="M51" s="17" t="n">
        <f aca="false">M50-(M50/14)+J51</f>
        <v>3.12267774125836</v>
      </c>
      <c r="N51" s="17" t="n">
        <f aca="false">(L51/K51)*100</f>
        <v>34.3815504110906</v>
      </c>
      <c r="O51" s="17" t="n">
        <f aca="false">(M51/K51)*100</f>
        <v>19.2985677919282</v>
      </c>
      <c r="P51" s="17" t="n">
        <f aca="false">N51+O51</f>
        <v>53.6801182030188</v>
      </c>
      <c r="Q51" s="17" t="n">
        <f aca="false">ABS(N51-O51)</f>
        <v>15.0829826191624</v>
      </c>
      <c r="R51" s="17" t="n">
        <f aca="false">(Q51/P51)*100</f>
        <v>28.0978938275032</v>
      </c>
      <c r="S51" s="17" t="n">
        <f aca="false">((S50*13)+R51)/14</f>
        <v>35.4943283116775</v>
      </c>
      <c r="T51" s="4" t="str">
        <f aca="false">MONTH(A51)&amp; "-" &amp;YEAR(A51)</f>
        <v>5-2019</v>
      </c>
    </row>
    <row r="52" customFormat="false" ht="14.5" hidden="false" customHeight="false" outlineLevel="0" collapsed="false">
      <c r="A52" s="20" t="n">
        <v>43605</v>
      </c>
      <c r="B52" s="21" t="n">
        <v>55.7999</v>
      </c>
      <c r="C52" s="21" t="n">
        <v>56.39</v>
      </c>
      <c r="D52" s="21" t="n">
        <v>55.551</v>
      </c>
      <c r="E52" s="21" t="n">
        <v>56.01</v>
      </c>
      <c r="F52" s="4" t="n">
        <v>21004100</v>
      </c>
      <c r="H52" s="17" t="n">
        <f aca="false">MAX(C52-D52,ABS(C52-E51),MAX(D52-E51,0),0)</f>
        <v>0.838999999999999</v>
      </c>
      <c r="I52" s="17" t="n">
        <f aca="false">IF(C52-C51&gt;D51-D52,MAX(C52-C51,0),0)</f>
        <v>0</v>
      </c>
      <c r="J52" s="17" t="n">
        <f aca="false">IF(D51-D52&gt;C52-C51,MAX(D51-D52,0),0)</f>
        <v>0</v>
      </c>
      <c r="K52" s="17" t="n">
        <f aca="false">K51-(K51/14)+H52</f>
        <v>15.864101149637</v>
      </c>
      <c r="L52" s="17" t="n">
        <f aca="false">L51-(L51/14)+I52</f>
        <v>5.1658627260798</v>
      </c>
      <c r="M52" s="17" t="n">
        <f aca="false">M51-(M51/14)+J52</f>
        <v>2.89962933116848</v>
      </c>
      <c r="N52" s="17" t="n">
        <f aca="false">(L52/K52)*100</f>
        <v>32.5632235785259</v>
      </c>
      <c r="O52" s="17" t="n">
        <f aca="false">(M52/K52)*100</f>
        <v>18.2779301759232</v>
      </c>
      <c r="P52" s="17" t="n">
        <f aca="false">N52+O52</f>
        <v>50.8411537544491</v>
      </c>
      <c r="Q52" s="17" t="n">
        <f aca="false">ABS(N52-O52)</f>
        <v>14.2852934026027</v>
      </c>
      <c r="R52" s="17" t="n">
        <f aca="false">(Q52/P52)*100</f>
        <v>28.0978938275032</v>
      </c>
      <c r="S52" s="17" t="n">
        <f aca="false">((S51*13)+R52)/14</f>
        <v>34.9660115628079</v>
      </c>
      <c r="T52" s="4" t="str">
        <f aca="false">MONTH(A52)&amp; "-" &amp;YEAR(A52)</f>
        <v>5-2019</v>
      </c>
    </row>
    <row r="53" customFormat="false" ht="14.5" hidden="false" customHeight="false" outlineLevel="0" collapsed="false">
      <c r="A53" s="20" t="n">
        <v>43606</v>
      </c>
      <c r="B53" s="21" t="n">
        <v>56.68</v>
      </c>
      <c r="C53" s="21" t="n">
        <v>56.75</v>
      </c>
      <c r="D53" s="21" t="n">
        <v>56.13</v>
      </c>
      <c r="E53" s="21" t="n">
        <v>56.52</v>
      </c>
      <c r="F53" s="4" t="n">
        <v>18562300</v>
      </c>
      <c r="H53" s="17" t="n">
        <f aca="false">MAX(C53-D53,ABS(C53-E52),MAX(D53-E52,0),0)</f>
        <v>0.740000000000002</v>
      </c>
      <c r="I53" s="17" t="n">
        <f aca="false">IF(C53-C52&gt;D52-D53,MAX(C53-C52,0),0)</f>
        <v>0.359999999999999</v>
      </c>
      <c r="J53" s="17" t="n">
        <f aca="false">IF(D52-D53&gt;C53-C52,MAX(D52-D53,0),0)</f>
        <v>0</v>
      </c>
      <c r="K53" s="17" t="n">
        <f aca="false">K52-(K52/14)+H53</f>
        <v>15.4709510675201</v>
      </c>
      <c r="L53" s="17" t="n">
        <f aca="false">L52-(L52/14)+I53</f>
        <v>5.15687253135981</v>
      </c>
      <c r="M53" s="17" t="n">
        <f aca="false">M52-(M52/14)+J53</f>
        <v>2.69251295037073</v>
      </c>
      <c r="N53" s="17" t="n">
        <f aca="false">(L53/K53)*100</f>
        <v>33.3326148396023</v>
      </c>
      <c r="O53" s="17" t="n">
        <f aca="false">(M53/K53)*100</f>
        <v>17.4036679362488</v>
      </c>
      <c r="P53" s="17" t="n">
        <f aca="false">N53+O53</f>
        <v>50.7362827758511</v>
      </c>
      <c r="Q53" s="17" t="n">
        <f aca="false">ABS(N53-O53)</f>
        <v>15.9289469033536</v>
      </c>
      <c r="R53" s="17" t="n">
        <f aca="false">(Q53/P53)*100</f>
        <v>31.3955734079424</v>
      </c>
      <c r="S53" s="17" t="n">
        <f aca="false">((S52*13)+R53)/14</f>
        <v>34.7109802660318</v>
      </c>
      <c r="T53" s="4" t="str">
        <f aca="false">MONTH(A53)&amp; "-" &amp;YEAR(A53)</f>
        <v>5-2019</v>
      </c>
    </row>
    <row r="54" customFormat="false" ht="14.5" hidden="false" customHeight="false" outlineLevel="0" collapsed="false">
      <c r="A54" s="20" t="n">
        <v>43607</v>
      </c>
      <c r="B54" s="21" t="n">
        <v>56.22</v>
      </c>
      <c r="C54" s="21" t="n">
        <v>56.3</v>
      </c>
      <c r="D54" s="21" t="n">
        <v>55.67</v>
      </c>
      <c r="E54" s="21" t="n">
        <v>55.69</v>
      </c>
      <c r="F54" s="4" t="n">
        <v>19479200</v>
      </c>
      <c r="H54" s="17" t="n">
        <f aca="false">MAX(C54-D54,ABS(C54-E53),MAX(D54-E53,0),0)</f>
        <v>0.629999999999995</v>
      </c>
      <c r="I54" s="17" t="n">
        <f aca="false">IF(C54-C53&gt;D53-D54,MAX(C54-C53,0),0)</f>
        <v>0</v>
      </c>
      <c r="J54" s="17" t="n">
        <f aca="false">IF(D53-D54&gt;C54-C53,MAX(D53-D54,0),0)</f>
        <v>0.460000000000001</v>
      </c>
      <c r="K54" s="17" t="n">
        <f aca="false">K53-(K53/14)+H54</f>
        <v>14.9958831341258</v>
      </c>
      <c r="L54" s="17" t="n">
        <f aca="false">L53-(L53/14)+I54</f>
        <v>4.78852449340554</v>
      </c>
      <c r="M54" s="17" t="n">
        <f aca="false">M53-(M53/14)+J54</f>
        <v>2.96019059677282</v>
      </c>
      <c r="N54" s="17" t="n">
        <f aca="false">(L54/K54)*100</f>
        <v>31.9322606783218</v>
      </c>
      <c r="O54" s="17" t="n">
        <f aca="false">(M54/K54)*100</f>
        <v>19.7400217799536</v>
      </c>
      <c r="P54" s="17" t="n">
        <f aca="false">N54+O54</f>
        <v>51.6722824582755</v>
      </c>
      <c r="Q54" s="17" t="n">
        <f aca="false">ABS(N54-O54)</f>
        <v>12.1922388983682</v>
      </c>
      <c r="R54" s="17" t="n">
        <f aca="false">(Q54/P54)*100</f>
        <v>23.5953170990913</v>
      </c>
      <c r="S54" s="17" t="n">
        <f aca="false">((S53*13)+R54)/14</f>
        <v>33.9170043255361</v>
      </c>
      <c r="T54" s="4" t="str">
        <f aca="false">MONTH(A54)&amp; "-" &amp;YEAR(A54)</f>
        <v>5-2019</v>
      </c>
    </row>
    <row r="55" customFormat="false" ht="14.5" hidden="false" customHeight="false" outlineLevel="0" collapsed="false">
      <c r="A55" s="20" t="n">
        <v>43608</v>
      </c>
      <c r="B55" s="21" t="n">
        <v>54.91</v>
      </c>
      <c r="C55" s="21" t="n">
        <v>55.01</v>
      </c>
      <c r="D55" s="21" t="n">
        <v>53.94</v>
      </c>
      <c r="E55" s="21" t="n">
        <v>54.19</v>
      </c>
      <c r="F55" s="4" t="n">
        <v>22734200</v>
      </c>
      <c r="H55" s="17" t="n">
        <f aca="false">MAX(C55-D55,ABS(C55-E54),MAX(D55-E54,0),0)</f>
        <v>1.07</v>
      </c>
      <c r="I55" s="17" t="n">
        <f aca="false">IF(C55-C54&gt;D54-D55,MAX(C55-C54,0),0)</f>
        <v>0</v>
      </c>
      <c r="J55" s="17" t="n">
        <f aca="false">IF(D54-D55&gt;C55-C54,MAX(D54-D55,0),0)</f>
        <v>1.73</v>
      </c>
      <c r="K55" s="17" t="n">
        <f aca="false">K54-(K54/14)+H55</f>
        <v>14.9947486245454</v>
      </c>
      <c r="L55" s="17" t="n">
        <f aca="false">L54-(L54/14)+I55</f>
        <v>4.44648702959086</v>
      </c>
      <c r="M55" s="17" t="n">
        <f aca="false">M54-(M54/14)+J55</f>
        <v>4.47874841128905</v>
      </c>
      <c r="N55" s="17" t="n">
        <f aca="false">(L55/K55)*100</f>
        <v>29.6536283530106</v>
      </c>
      <c r="O55" s="17" t="n">
        <f aca="false">(M55/K55)*100</f>
        <v>29.8687795536475</v>
      </c>
      <c r="P55" s="17" t="n">
        <f aca="false">N55+O55</f>
        <v>59.5224079066582</v>
      </c>
      <c r="Q55" s="17" t="n">
        <f aca="false">ABS(N55-O55)</f>
        <v>0.215151200636893</v>
      </c>
      <c r="R55" s="17" t="n">
        <f aca="false">(Q55/P55)*100</f>
        <v>0.361462528488915</v>
      </c>
      <c r="S55" s="17" t="n">
        <f aca="false">((S54*13)+R55)/14</f>
        <v>31.5201799114613</v>
      </c>
      <c r="T55" s="4" t="str">
        <f aca="false">MONTH(A55)&amp; "-" &amp;YEAR(A55)</f>
        <v>5-2019</v>
      </c>
    </row>
    <row r="56" customFormat="false" ht="14.5" hidden="false" customHeight="false" outlineLevel="0" collapsed="false">
      <c r="A56" s="20" t="n">
        <v>43609</v>
      </c>
      <c r="B56" s="21" t="n">
        <v>54.57</v>
      </c>
      <c r="C56" s="21" t="n">
        <v>54.67</v>
      </c>
      <c r="D56" s="21" t="n">
        <v>54.06</v>
      </c>
      <c r="E56" s="21" t="n">
        <v>54.37</v>
      </c>
      <c r="F56" s="4" t="n">
        <v>13057600</v>
      </c>
      <c r="H56" s="17" t="n">
        <f aca="false">MAX(C56-D56,ABS(C56-E55),MAX(D56-E55,0),0)</f>
        <v>0.609999999999999</v>
      </c>
      <c r="I56" s="17" t="n">
        <f aca="false">IF(C56-C55&gt;D55-D56,MAX(C56-C55,0),0)</f>
        <v>0</v>
      </c>
      <c r="J56" s="17" t="n">
        <f aca="false">IF(D55-D56&gt;C56-C55,MAX(D55-D56,0),0)</f>
        <v>0</v>
      </c>
      <c r="K56" s="17" t="n">
        <f aca="false">K55-(K55/14)+H56</f>
        <v>14.5336951513636</v>
      </c>
      <c r="L56" s="17" t="n">
        <f aca="false">L55-(L55/14)+I56</f>
        <v>4.12888081319151</v>
      </c>
      <c r="M56" s="17" t="n">
        <f aca="false">M55-(M55/14)+J56</f>
        <v>4.15883781048269</v>
      </c>
      <c r="N56" s="17" t="n">
        <f aca="false">(L56/K56)*100</f>
        <v>28.4090231024568</v>
      </c>
      <c r="O56" s="17" t="n">
        <f aca="false">(M56/K56)*100</f>
        <v>28.6151440990732</v>
      </c>
      <c r="P56" s="17" t="n">
        <f aca="false">N56+O56</f>
        <v>57.0241672015299</v>
      </c>
      <c r="Q56" s="17" t="n">
        <f aca="false">ABS(N56-O56)</f>
        <v>0.206120996616399</v>
      </c>
      <c r="R56" s="17" t="n">
        <f aca="false">(Q56/P56)*100</f>
        <v>0.361462528488918</v>
      </c>
      <c r="S56" s="17" t="n">
        <f aca="false">((S55*13)+R56)/14</f>
        <v>29.294557241249</v>
      </c>
      <c r="T56" s="4" t="str">
        <f aca="false">MONTH(A56)&amp; "-" &amp;YEAR(A56)</f>
        <v>5-2019</v>
      </c>
    </row>
    <row r="57" customFormat="false" ht="14.5" hidden="false" customHeight="false" outlineLevel="0" collapsed="false">
      <c r="A57" s="20" t="n">
        <v>43613</v>
      </c>
      <c r="B57" s="21" t="n">
        <v>54.7351</v>
      </c>
      <c r="C57" s="21" t="n">
        <v>55.03</v>
      </c>
      <c r="D57" s="21" t="n">
        <v>53.82</v>
      </c>
      <c r="E57" s="21" t="n">
        <v>53.93</v>
      </c>
      <c r="F57" s="4" t="n">
        <v>29769200</v>
      </c>
      <c r="H57" s="17" t="n">
        <f aca="false">MAX(C57-D57,ABS(C57-E56),MAX(D57-E56,0),0)</f>
        <v>1.21</v>
      </c>
      <c r="I57" s="17" t="n">
        <f aca="false">IF(C57-C56&gt;D56-D57,MAX(C57-C56,0),0)</f>
        <v>0.359999999999999</v>
      </c>
      <c r="J57" s="17" t="n">
        <f aca="false">IF(D56-D57&gt;C57-C56,MAX(D56-D57,0),0)</f>
        <v>0</v>
      </c>
      <c r="K57" s="17" t="n">
        <f aca="false">K56-(K56/14)+H57</f>
        <v>14.7055740691233</v>
      </c>
      <c r="L57" s="17" t="n">
        <f aca="false">L56-(L56/14)+I57</f>
        <v>4.1939607551064</v>
      </c>
      <c r="M57" s="17" t="n">
        <f aca="false">M56-(M56/14)+J57</f>
        <v>3.86177796687678</v>
      </c>
      <c r="N57" s="17" t="n">
        <f aca="false">(L57/K57)*100</f>
        <v>28.5195309981967</v>
      </c>
      <c r="O57" s="17" t="n">
        <f aca="false">(M57/K57)*100</f>
        <v>26.2606406844409</v>
      </c>
      <c r="P57" s="17" t="n">
        <f aca="false">N57+O57</f>
        <v>54.7801716826377</v>
      </c>
      <c r="Q57" s="17" t="n">
        <f aca="false">ABS(N57-O57)</f>
        <v>2.25889031375585</v>
      </c>
      <c r="R57" s="17" t="n">
        <f aca="false">(Q57/P57)*100</f>
        <v>4.12355464463028</v>
      </c>
      <c r="S57" s="17" t="n">
        <f aca="false">((S56*13)+R57)/14</f>
        <v>27.4966284843476</v>
      </c>
      <c r="T57" s="4" t="str">
        <f aca="false">MONTH(A57)&amp; "-" &amp;YEAR(A57)</f>
        <v>5-2019</v>
      </c>
    </row>
    <row r="58" customFormat="false" ht="14.5" hidden="false" customHeight="false" outlineLevel="0" collapsed="false">
      <c r="A58" s="20" t="n">
        <v>43614</v>
      </c>
      <c r="B58" s="21" t="n">
        <v>53.55</v>
      </c>
      <c r="C58" s="21" t="n">
        <v>53.55</v>
      </c>
      <c r="D58" s="21" t="n">
        <v>52.855</v>
      </c>
      <c r="E58" s="21" t="n">
        <v>53.18</v>
      </c>
      <c r="F58" s="4" t="n">
        <v>19762100</v>
      </c>
      <c r="H58" s="17" t="n">
        <f aca="false">MAX(C58-D58,ABS(C58-E57),MAX(D58-E57,0),0)</f>
        <v>0.695</v>
      </c>
      <c r="I58" s="17" t="n">
        <f aca="false">IF(C58-C57&gt;D57-D58,MAX(C58-C57,0),0)</f>
        <v>0</v>
      </c>
      <c r="J58" s="17" t="n">
        <f aca="false">IF(D57-D58&gt;C58-C57,MAX(D57-D58,0),0)</f>
        <v>0.965000000000003</v>
      </c>
      <c r="K58" s="17" t="n">
        <f aca="false">K57-(K57/14)+H58</f>
        <v>14.3501759213288</v>
      </c>
      <c r="L58" s="17" t="n">
        <f aca="false">L57-(L57/14)+I58</f>
        <v>3.89439212974166</v>
      </c>
      <c r="M58" s="17" t="n">
        <f aca="false">M57-(M57/14)+J58</f>
        <v>4.55093668352845</v>
      </c>
      <c r="N58" s="17" t="n">
        <f aca="false">(L58/K58)*100</f>
        <v>27.1382884160562</v>
      </c>
      <c r="O58" s="17" t="n">
        <f aca="false">(M58/K58)*100</f>
        <v>31.7134556989253</v>
      </c>
      <c r="P58" s="17" t="n">
        <f aca="false">N58+O58</f>
        <v>58.8517441149815</v>
      </c>
      <c r="Q58" s="17" t="n">
        <f aca="false">ABS(N58-O58)</f>
        <v>4.57516728286905</v>
      </c>
      <c r="R58" s="17" t="n">
        <f aca="false">(Q58/P58)*100</f>
        <v>7.77405555548248</v>
      </c>
      <c r="S58" s="17" t="n">
        <f aca="false">((S57*13)+R58)/14</f>
        <v>26.087873275143</v>
      </c>
      <c r="T58" s="4" t="str">
        <f aca="false">MONTH(A58)&amp; "-" &amp;YEAR(A58)</f>
        <v>5-2019</v>
      </c>
    </row>
    <row r="59" customFormat="false" ht="14.5" hidden="false" customHeight="false" outlineLevel="0" collapsed="false">
      <c r="A59" s="20" t="n">
        <v>43615</v>
      </c>
      <c r="B59" s="21" t="n">
        <v>53.44</v>
      </c>
      <c r="C59" s="21" t="n">
        <v>53.78</v>
      </c>
      <c r="D59" s="21" t="n">
        <v>53.335</v>
      </c>
      <c r="E59" s="21" t="n">
        <v>53.57</v>
      </c>
      <c r="F59" s="4" t="n">
        <v>12954300</v>
      </c>
      <c r="H59" s="17" t="n">
        <f aca="false">MAX(C59-D59,ABS(C59-E58),MAX(D59-E58,0),0)</f>
        <v>0.600000000000001</v>
      </c>
      <c r="I59" s="17" t="n">
        <f aca="false">IF(C59-C58&gt;D58-D59,MAX(C59-C58,0),0)</f>
        <v>0.230000000000004</v>
      </c>
      <c r="J59" s="17" t="n">
        <f aca="false">IF(D58-D59&gt;C59-C58,MAX(D58-D59,0),0)</f>
        <v>0</v>
      </c>
      <c r="K59" s="17" t="n">
        <f aca="false">K58-(K58/14)+H59</f>
        <v>13.9251633555196</v>
      </c>
      <c r="L59" s="17" t="n">
        <f aca="false">L58-(L58/14)+I59</f>
        <v>3.84622126333155</v>
      </c>
      <c r="M59" s="17" t="n">
        <f aca="false">M58-(M58/14)+J59</f>
        <v>4.22586977756213</v>
      </c>
      <c r="N59" s="17" t="n">
        <f aca="false">(L59/K59)*100</f>
        <v>27.6206545311872</v>
      </c>
      <c r="O59" s="17" t="n">
        <f aca="false">(M59/K59)*100</f>
        <v>30.3470032607345</v>
      </c>
      <c r="P59" s="17" t="n">
        <f aca="false">N59+O59</f>
        <v>57.9676577919217</v>
      </c>
      <c r="Q59" s="17" t="n">
        <f aca="false">ABS(N59-O59)</f>
        <v>2.72634872954722</v>
      </c>
      <c r="R59" s="17" t="n">
        <f aca="false">(Q59/P59)*100</f>
        <v>4.70322388966207</v>
      </c>
      <c r="S59" s="17" t="n">
        <f aca="false">((S58*13)+R59)/14</f>
        <v>24.5603983190372</v>
      </c>
      <c r="T59" s="4" t="str">
        <f aca="false">MONTH(A59)&amp; "-" &amp;YEAR(A59)</f>
        <v>5-2019</v>
      </c>
    </row>
    <row r="60" customFormat="false" ht="14.5" hidden="false" customHeight="false" outlineLevel="0" collapsed="false">
      <c r="A60" s="20" t="n">
        <v>43616</v>
      </c>
      <c r="B60" s="21" t="n">
        <v>52.79</v>
      </c>
      <c r="C60" s="21" t="n">
        <v>52.88</v>
      </c>
      <c r="D60" s="21" t="n">
        <v>52.01</v>
      </c>
      <c r="E60" s="21" t="n">
        <v>52.03</v>
      </c>
      <c r="F60" s="4" t="n">
        <v>20480400</v>
      </c>
      <c r="H60" s="17" t="n">
        <f aca="false">MAX(C60-D60,ABS(C60-E59),MAX(D60-E59,0),0)</f>
        <v>0.870000000000005</v>
      </c>
      <c r="I60" s="17" t="n">
        <f aca="false">IF(C60-C59&gt;D59-D60,MAX(C60-C59,0),0)</f>
        <v>0</v>
      </c>
      <c r="J60" s="17" t="n">
        <f aca="false">IF(D59-D60&gt;C60-C59,MAX(D59-D60,0),0)</f>
        <v>1.325</v>
      </c>
      <c r="K60" s="17" t="n">
        <f aca="false">K59-(K59/14)+H60</f>
        <v>13.8005088301253</v>
      </c>
      <c r="L60" s="17" t="n">
        <f aca="false">L59-(L59/14)+I60</f>
        <v>3.57149117309358</v>
      </c>
      <c r="M60" s="17" t="n">
        <f aca="false">M59-(M59/14)+J60</f>
        <v>5.24902193630769</v>
      </c>
      <c r="N60" s="17" t="n">
        <f aca="false">(L60/K60)*100</f>
        <v>25.8794166001859</v>
      </c>
      <c r="O60" s="17" t="n">
        <f aca="false">(M60/K60)*100</f>
        <v>38.0349884262929</v>
      </c>
      <c r="P60" s="17" t="n">
        <f aca="false">N60+O60</f>
        <v>63.9144050264788</v>
      </c>
      <c r="Q60" s="17" t="n">
        <f aca="false">ABS(N60-O60)</f>
        <v>12.155571826107</v>
      </c>
      <c r="R60" s="17" t="n">
        <f aca="false">(Q60/P60)*100</f>
        <v>19.0185167507561</v>
      </c>
      <c r="S60" s="17" t="n">
        <f aca="false">((S59*13)+R60)/14</f>
        <v>24.1645496355885</v>
      </c>
      <c r="T60" s="4" t="str">
        <f aca="false">MONTH(A60)&amp; "-" &amp;YEAR(A60)</f>
        <v>5-2019</v>
      </c>
    </row>
    <row r="61" customFormat="false" ht="14.5" hidden="false" customHeight="false" outlineLevel="0" collapsed="false">
      <c r="A61" s="20" t="n">
        <v>43619</v>
      </c>
      <c r="B61" s="21" t="n">
        <v>52.05</v>
      </c>
      <c r="C61" s="21" t="n">
        <v>52.565</v>
      </c>
      <c r="D61" s="21" t="n">
        <v>51.485</v>
      </c>
      <c r="E61" s="21" t="n">
        <v>51.78</v>
      </c>
      <c r="F61" s="4" t="n">
        <v>22380500</v>
      </c>
      <c r="H61" s="17" t="n">
        <f aca="false">MAX(C61-D61,ABS(C61-E60),MAX(D61-E60,0),0)</f>
        <v>1.08</v>
      </c>
      <c r="I61" s="17" t="n">
        <f aca="false">IF(C61-C60&gt;D60-D61,MAX(C61-C60,0),0)</f>
        <v>0</v>
      </c>
      <c r="J61" s="17" t="n">
        <f aca="false">IF(D60-D61&gt;C61-C60,MAX(D60-D61,0),0)</f>
        <v>0.524999999999999</v>
      </c>
      <c r="K61" s="17" t="n">
        <f aca="false">K60-(K60/14)+H61</f>
        <v>13.8947581994021</v>
      </c>
      <c r="L61" s="17" t="n">
        <f aca="false">L60-(L60/14)+I61</f>
        <v>3.31638466072975</v>
      </c>
      <c r="M61" s="17" t="n">
        <f aca="false">M60-(M60/14)+J61</f>
        <v>5.399091798</v>
      </c>
      <c r="N61" s="17" t="n">
        <f aca="false">(L61/K61)*100</f>
        <v>23.8678832199646</v>
      </c>
      <c r="O61" s="17" t="n">
        <f aca="false">(M61/K61)*100</f>
        <v>38.8570403350548</v>
      </c>
      <c r="P61" s="17" t="n">
        <f aca="false">N61+O61</f>
        <v>62.7249235550194</v>
      </c>
      <c r="Q61" s="17" t="n">
        <f aca="false">ABS(N61-O61)</f>
        <v>14.9891571150901</v>
      </c>
      <c r="R61" s="17" t="n">
        <f aca="false">(Q61/P61)*100</f>
        <v>23.8966526630237</v>
      </c>
      <c r="S61" s="17" t="n">
        <f aca="false">((S60*13)+R61)/14</f>
        <v>24.1454141375482</v>
      </c>
      <c r="T61" s="4" t="str">
        <f aca="false">MONTH(A61)&amp; "-" &amp;YEAR(A61)</f>
        <v>6-2019</v>
      </c>
    </row>
    <row r="62" customFormat="false" ht="14.5" hidden="false" customHeight="false" outlineLevel="0" collapsed="false">
      <c r="A62" s="20" t="n">
        <v>43620</v>
      </c>
      <c r="B62" s="21" t="n">
        <v>52.48</v>
      </c>
      <c r="C62" s="21" t="n">
        <v>53.635</v>
      </c>
      <c r="D62" s="21" t="n">
        <v>52.41</v>
      </c>
      <c r="E62" s="21" t="n">
        <v>53.23</v>
      </c>
      <c r="F62" s="4" t="n">
        <v>21689300</v>
      </c>
      <c r="H62" s="17" t="n">
        <f aca="false">MAX(C62-D62,ABS(C62-E61),MAX(D62-E61,0),0)</f>
        <v>1.855</v>
      </c>
      <c r="I62" s="17" t="n">
        <f aca="false">IF(C62-C61&gt;D61-D62,MAX(C62-C61,0),0)</f>
        <v>1.07</v>
      </c>
      <c r="J62" s="17" t="n">
        <f aca="false">IF(D61-D62&gt;C62-C61,MAX(D61-D62,0),0)</f>
        <v>0</v>
      </c>
      <c r="K62" s="17" t="n">
        <f aca="false">K61-(K61/14)+H62</f>
        <v>14.7572754708734</v>
      </c>
      <c r="L62" s="17" t="n">
        <f aca="false">L61-(L61/14)+I62</f>
        <v>4.1495000421062</v>
      </c>
      <c r="M62" s="17" t="n">
        <f aca="false">M61-(M61/14)+J62</f>
        <v>5.01344238385714</v>
      </c>
      <c r="N62" s="17" t="n">
        <f aca="false">(L62/K62)*100</f>
        <v>28.1183342433102</v>
      </c>
      <c r="O62" s="17" t="n">
        <f aca="false">(M62/K62)*100</f>
        <v>33.9726827879051</v>
      </c>
      <c r="P62" s="17" t="n">
        <f aca="false">N62+O62</f>
        <v>62.0910170312153</v>
      </c>
      <c r="Q62" s="17" t="n">
        <f aca="false">ABS(N62-O62)</f>
        <v>5.85434854459497</v>
      </c>
      <c r="R62" s="17" t="n">
        <f aca="false">(Q62/P62)*100</f>
        <v>9.42865622840706</v>
      </c>
      <c r="S62" s="17" t="n">
        <f aca="false">((S61*13)+R62)/14</f>
        <v>23.0942171440381</v>
      </c>
      <c r="T62" s="4" t="str">
        <f aca="false">MONTH(A62)&amp; "-" &amp;YEAR(A62)</f>
        <v>6-2019</v>
      </c>
    </row>
    <row r="63" customFormat="false" ht="14.5" hidden="false" customHeight="false" outlineLevel="0" collapsed="false">
      <c r="A63" s="20" t="n">
        <v>43621</v>
      </c>
      <c r="B63" s="21" t="n">
        <v>53.85</v>
      </c>
      <c r="C63" s="21" t="n">
        <v>54.79</v>
      </c>
      <c r="D63" s="21" t="n">
        <v>53.75</v>
      </c>
      <c r="E63" s="21" t="n">
        <v>54.75</v>
      </c>
      <c r="F63" s="4" t="n">
        <v>22521900</v>
      </c>
      <c r="H63" s="17" t="n">
        <f aca="false">MAX(C63-D63,ABS(C63-E62),MAX(D63-E62,0),0)</f>
        <v>1.56</v>
      </c>
      <c r="I63" s="17" t="n">
        <f aca="false">IF(C63-C62&gt;D62-D63,MAX(C63-C62,0),0)</f>
        <v>1.155</v>
      </c>
      <c r="J63" s="17" t="n">
        <f aca="false">IF(D62-D63&gt;C63-C62,MAX(D62-D63,0),0)</f>
        <v>0</v>
      </c>
      <c r="K63" s="17" t="n">
        <f aca="false">K62-(K62/14)+H63</f>
        <v>15.263184365811</v>
      </c>
      <c r="L63" s="17" t="n">
        <f aca="false">L62-(L62/14)+I63</f>
        <v>5.00810718195576</v>
      </c>
      <c r="M63" s="17" t="n">
        <f aca="false">M62-(M62/14)+J63</f>
        <v>4.65533935643878</v>
      </c>
      <c r="N63" s="17" t="n">
        <f aca="false">(L63/K63)*100</f>
        <v>32.8116798036833</v>
      </c>
      <c r="O63" s="17" t="n">
        <f aca="false">(M63/K63)*100</f>
        <v>30.5004463345577</v>
      </c>
      <c r="P63" s="17" t="n">
        <f aca="false">N63+O63</f>
        <v>63.312126138241</v>
      </c>
      <c r="Q63" s="17" t="n">
        <f aca="false">ABS(N63-O63)</f>
        <v>2.31123346912567</v>
      </c>
      <c r="R63" s="17" t="n">
        <f aca="false">(Q63/P63)*100</f>
        <v>3.65053838830042</v>
      </c>
      <c r="S63" s="17" t="n">
        <f aca="false">((S62*13)+R63)/14</f>
        <v>21.7053829471997</v>
      </c>
      <c r="T63" s="4" t="str">
        <f aca="false">MONTH(A63)&amp; "-" &amp;YEAR(A63)</f>
        <v>6-2019</v>
      </c>
    </row>
    <row r="64" customFormat="false" ht="14.5" hidden="false" customHeight="false" outlineLevel="0" collapsed="false">
      <c r="A64" s="20" t="n">
        <v>43622</v>
      </c>
      <c r="B64" s="21" t="n">
        <v>54.89</v>
      </c>
      <c r="C64" s="21" t="n">
        <v>55.3</v>
      </c>
      <c r="D64" s="21" t="n">
        <v>54.21</v>
      </c>
      <c r="E64" s="21" t="n">
        <v>55.1</v>
      </c>
      <c r="F64" s="4" t="n">
        <v>15927300</v>
      </c>
      <c r="H64" s="17" t="n">
        <f aca="false">MAX(C64-D64,ABS(C64-E63),MAX(D64-E63,0),0)</f>
        <v>1.09</v>
      </c>
      <c r="I64" s="17" t="n">
        <f aca="false">IF(C64-C63&gt;D63-D64,MAX(C64-C63,0),0)</f>
        <v>0.509999999999998</v>
      </c>
      <c r="J64" s="17" t="n">
        <f aca="false">IF(D63-D64&gt;C64-C63,MAX(D63-D64,0),0)</f>
        <v>0</v>
      </c>
      <c r="K64" s="17" t="n">
        <f aca="false">K63-(K63/14)+H64</f>
        <v>15.2629569111102</v>
      </c>
      <c r="L64" s="17" t="n">
        <f aca="false">L63-(L63/14)+I64</f>
        <v>5.16038524038749</v>
      </c>
      <c r="M64" s="17" t="n">
        <f aca="false">M63-(M63/14)+J64</f>
        <v>4.32281511669315</v>
      </c>
      <c r="N64" s="17" t="n">
        <f aca="false">(L64/K64)*100</f>
        <v>33.8098657451568</v>
      </c>
      <c r="O64" s="17" t="n">
        <f aca="false">(M64/K64)*100</f>
        <v>28.3222650884016</v>
      </c>
      <c r="P64" s="17" t="n">
        <f aca="false">N64+O64</f>
        <v>62.1321308335584</v>
      </c>
      <c r="Q64" s="17" t="n">
        <f aca="false">ABS(N64-O64)</f>
        <v>5.48760065675514</v>
      </c>
      <c r="R64" s="17" t="n">
        <f aca="false">(Q64/P64)*100</f>
        <v>8.83214623920673</v>
      </c>
      <c r="S64" s="17" t="n">
        <f aca="false">((S63*13)+R64)/14</f>
        <v>20.7858660394859</v>
      </c>
      <c r="T64" s="4" t="str">
        <f aca="false">MONTH(A64)&amp; "-" &amp;YEAR(A64)</f>
        <v>6-2019</v>
      </c>
    </row>
    <row r="65" customFormat="false" ht="14.5" hidden="false" customHeight="false" outlineLevel="0" collapsed="false">
      <c r="A65" s="20" t="n">
        <v>43623</v>
      </c>
      <c r="B65" s="21" t="n">
        <v>55.41</v>
      </c>
      <c r="C65" s="21" t="n">
        <v>56.3</v>
      </c>
      <c r="D65" s="21" t="n">
        <v>55.03</v>
      </c>
      <c r="E65" s="21" t="n">
        <v>55.93</v>
      </c>
      <c r="F65" s="4" t="n">
        <v>17394900</v>
      </c>
      <c r="H65" s="17" t="n">
        <f aca="false">MAX(C65-D65,ABS(C65-E64),MAX(D65-E64,0),0)</f>
        <v>1.27</v>
      </c>
      <c r="I65" s="17" t="n">
        <f aca="false">IF(C65-C64&gt;D64-D65,MAX(C65-C64,0),0)</f>
        <v>1</v>
      </c>
      <c r="J65" s="17" t="n">
        <f aca="false">IF(D64-D65&gt;C65-C64,MAX(D64-D65,0),0)</f>
        <v>0</v>
      </c>
      <c r="K65" s="17" t="n">
        <f aca="false">K64-(K64/14)+H65</f>
        <v>15.4427457031738</v>
      </c>
      <c r="L65" s="17" t="n">
        <f aca="false">L64-(L64/14)+I65</f>
        <v>5.79178629464552</v>
      </c>
      <c r="M65" s="17" t="n">
        <f aca="false">M64-(M64/14)+J65</f>
        <v>4.01404260835792</v>
      </c>
      <c r="N65" s="17" t="n">
        <f aca="false">(L65/K65)*100</f>
        <v>37.5048997501475</v>
      </c>
      <c r="O65" s="17" t="n">
        <f aca="false">(M65/K65)*100</f>
        <v>25.9930629274881</v>
      </c>
      <c r="P65" s="17" t="n">
        <f aca="false">N65+O65</f>
        <v>63.4979626776356</v>
      </c>
      <c r="Q65" s="17" t="n">
        <f aca="false">ABS(N65-O65)</f>
        <v>11.5118368226593</v>
      </c>
      <c r="R65" s="17" t="n">
        <f aca="false">(Q65/P65)*100</f>
        <v>18.1294585483037</v>
      </c>
      <c r="S65" s="17" t="n">
        <f aca="false">((S64*13)+R65)/14</f>
        <v>20.5961226472586</v>
      </c>
      <c r="T65" s="4" t="str">
        <f aca="false">MONTH(A65)&amp; "-" &amp;YEAR(A65)</f>
        <v>6-2019</v>
      </c>
    </row>
    <row r="66" customFormat="false" ht="14.5" hidden="false" customHeight="false" outlineLevel="0" collapsed="false">
      <c r="A66" s="20" t="n">
        <v>43626</v>
      </c>
      <c r="B66" s="21" t="n">
        <v>56.14</v>
      </c>
      <c r="C66" s="21" t="n">
        <v>56.65</v>
      </c>
      <c r="D66" s="21" t="n">
        <v>55.96</v>
      </c>
      <c r="E66" s="21" t="n">
        <v>56.42</v>
      </c>
      <c r="F66" s="4" t="n">
        <v>16871000</v>
      </c>
      <c r="H66" s="17" t="n">
        <f aca="false">MAX(C66-D66,ABS(C66-E65),MAX(D66-E65,0),0)</f>
        <v>0.719999999999999</v>
      </c>
      <c r="I66" s="17" t="n">
        <f aca="false">IF(C66-C65&gt;D65-D66,MAX(C66-C65,0),0)</f>
        <v>0.350000000000001</v>
      </c>
      <c r="J66" s="17" t="n">
        <f aca="false">IF(D65-D66&gt;C66-C65,MAX(D65-D66,0),0)</f>
        <v>0</v>
      </c>
      <c r="K66" s="17" t="n">
        <f aca="false">K65-(K65/14)+H66</f>
        <v>15.0596924386613</v>
      </c>
      <c r="L66" s="17" t="n">
        <f aca="false">L65-(L65/14)+I66</f>
        <v>5.72808727359941</v>
      </c>
      <c r="M66" s="17" t="n">
        <f aca="false">M65-(M65/14)+J66</f>
        <v>3.7273252791895</v>
      </c>
      <c r="N66" s="17" t="n">
        <f aca="false">(L66/K66)*100</f>
        <v>38.0358848424702</v>
      </c>
      <c r="O66" s="17" t="n">
        <f aca="false">(M66/K66)*100</f>
        <v>24.7503413125535</v>
      </c>
      <c r="P66" s="17" t="n">
        <f aca="false">N66+O66</f>
        <v>62.7862261550237</v>
      </c>
      <c r="Q66" s="17" t="n">
        <f aca="false">ABS(N66-O66)</f>
        <v>13.2855435299166</v>
      </c>
      <c r="R66" s="17" t="n">
        <f aca="false">(Q66/P66)*100</f>
        <v>21.1599650807387</v>
      </c>
      <c r="S66" s="17" t="n">
        <f aca="false">((S65*13)+R66)/14</f>
        <v>20.6363971067929</v>
      </c>
      <c r="T66" s="4" t="str">
        <f aca="false">MONTH(A66)&amp; "-" &amp;YEAR(A66)</f>
        <v>6-2019</v>
      </c>
    </row>
    <row r="67" customFormat="false" ht="14.5" hidden="false" customHeight="false" outlineLevel="0" collapsed="false">
      <c r="A67" s="20" t="n">
        <v>43627</v>
      </c>
      <c r="B67" s="21" t="n">
        <v>56.74</v>
      </c>
      <c r="C67" s="21" t="n">
        <v>57.56</v>
      </c>
      <c r="D67" s="21" t="n">
        <v>56.73</v>
      </c>
      <c r="E67" s="21" t="n">
        <v>57.11</v>
      </c>
      <c r="F67" s="4" t="n">
        <v>26723700</v>
      </c>
      <c r="H67" s="17" t="n">
        <f aca="false">MAX(C67-D67,ABS(C67-E66),MAX(D67-E66,0),0)</f>
        <v>1.14</v>
      </c>
      <c r="I67" s="17" t="n">
        <f aca="false">IF(C67-C66&gt;D66-D67,MAX(C67-C66,0),0)</f>
        <v>0.910000000000004</v>
      </c>
      <c r="J67" s="17" t="n">
        <f aca="false">IF(D66-D67&gt;C67-C66,MAX(D66-D67,0),0)</f>
        <v>0</v>
      </c>
      <c r="K67" s="17" t="n">
        <f aca="false">K66-(K66/14)+H67</f>
        <v>15.1240001216141</v>
      </c>
      <c r="L67" s="17" t="n">
        <f aca="false">L66-(L66/14)+I67</f>
        <v>6.22893818262803</v>
      </c>
      <c r="M67" s="17" t="n">
        <f aca="false">M66-(M66/14)+J67</f>
        <v>3.46108775924739</v>
      </c>
      <c r="N67" s="17" t="n">
        <f aca="false">(L67/K67)*100</f>
        <v>41.1857850604358</v>
      </c>
      <c r="O67" s="17" t="n">
        <f aca="false">(M67/K67)*100</f>
        <v>22.884737711031</v>
      </c>
      <c r="P67" s="17" t="n">
        <f aca="false">N67+O67</f>
        <v>64.0705227714668</v>
      </c>
      <c r="Q67" s="17" t="n">
        <f aca="false">ABS(N67-O67)</f>
        <v>18.3010473494048</v>
      </c>
      <c r="R67" s="17" t="n">
        <f aca="false">(Q67/P67)*100</f>
        <v>28.5639113866494</v>
      </c>
      <c r="S67" s="17" t="n">
        <f aca="false">((S66*13)+R67)/14</f>
        <v>21.2026481267827</v>
      </c>
      <c r="T67" s="4" t="str">
        <f aca="false">MONTH(A67)&amp; "-" &amp;YEAR(A67)</f>
        <v>6-2019</v>
      </c>
    </row>
    <row r="68" customFormat="false" ht="14.5" hidden="false" customHeight="false" outlineLevel="0" collapsed="false">
      <c r="A68" s="20" t="n">
        <v>43628</v>
      </c>
      <c r="B68" s="21" t="n">
        <v>56.05</v>
      </c>
      <c r="C68" s="21" t="n">
        <v>56.585</v>
      </c>
      <c r="D68" s="21" t="n">
        <v>55.65</v>
      </c>
      <c r="E68" s="21" t="n">
        <v>55.86</v>
      </c>
      <c r="F68" s="4" t="n">
        <v>23183000</v>
      </c>
      <c r="H68" s="17" t="n">
        <f aca="false">MAX(C68-D68,ABS(C68-E67),MAX(D68-E67,0),0)</f>
        <v>0.935000000000002</v>
      </c>
      <c r="I68" s="17" t="n">
        <f aca="false">IF(C68-C67&gt;D67-D68,MAX(C68-C67,0),0)</f>
        <v>0</v>
      </c>
      <c r="J68" s="17" t="n">
        <f aca="false">IF(D67-D68&gt;C68-C67,MAX(D67-D68,0),0)</f>
        <v>1.08</v>
      </c>
      <c r="K68" s="17" t="n">
        <f aca="false">K67-(K67/14)+H68</f>
        <v>14.9787143986417</v>
      </c>
      <c r="L68" s="17" t="n">
        <f aca="false">L67-(L67/14)+I68</f>
        <v>5.78401402672603</v>
      </c>
      <c r="M68" s="17" t="n">
        <f aca="false">M67-(M67/14)+J68</f>
        <v>4.29386720501544</v>
      </c>
      <c r="N68" s="17" t="n">
        <f aca="false">(L68/K68)*100</f>
        <v>38.6148895879245</v>
      </c>
      <c r="O68" s="17" t="n">
        <f aca="false">(M68/K68)*100</f>
        <v>28.6664602230804</v>
      </c>
      <c r="P68" s="17" t="n">
        <f aca="false">N68+O68</f>
        <v>67.2813498110049</v>
      </c>
      <c r="Q68" s="17" t="n">
        <f aca="false">ABS(N68-O68)</f>
        <v>9.94842936484407</v>
      </c>
      <c r="R68" s="17" t="n">
        <f aca="false">(Q68/P68)*100</f>
        <v>14.7863106087935</v>
      </c>
      <c r="S68" s="17" t="n">
        <f aca="false">((S67*13)+R68)/14</f>
        <v>20.7443383040691</v>
      </c>
      <c r="T68" s="4" t="str">
        <f aca="false">MONTH(A68)&amp; "-" &amp;YEAR(A68)</f>
        <v>6-2019</v>
      </c>
    </row>
    <row r="69" customFormat="false" ht="14.5" hidden="false" customHeight="false" outlineLevel="0" collapsed="false">
      <c r="A69" s="20" t="n">
        <v>43629</v>
      </c>
      <c r="B69" s="21" t="n">
        <v>55.92</v>
      </c>
      <c r="C69" s="21" t="n">
        <v>56.265</v>
      </c>
      <c r="D69" s="21" t="n">
        <v>55.78</v>
      </c>
      <c r="E69" s="21" t="n">
        <v>56.17</v>
      </c>
      <c r="F69" s="4" t="n">
        <v>15785300</v>
      </c>
      <c r="H69" s="17" t="n">
        <f aca="false">MAX(C69-D69,ABS(C69-E68),MAX(D69-E68,0),0)</f>
        <v>0.484999999999999</v>
      </c>
      <c r="I69" s="17" t="n">
        <f aca="false">IF(C69-C68&gt;D68-D69,MAX(C69-C68,0),0)</f>
        <v>0</v>
      </c>
      <c r="J69" s="17" t="n">
        <f aca="false">IF(D68-D69&gt;C69-C68,MAX(D68-D69,0),0)</f>
        <v>0</v>
      </c>
      <c r="K69" s="17" t="n">
        <f aca="false">K68-(K68/14)+H69</f>
        <v>14.3938062273101</v>
      </c>
      <c r="L69" s="17" t="n">
        <f aca="false">L68-(L68/14)+I69</f>
        <v>5.37087016767417</v>
      </c>
      <c r="M69" s="17" t="n">
        <f aca="false">M68-(M68/14)+J69</f>
        <v>3.98716240465719</v>
      </c>
      <c r="N69" s="17" t="n">
        <f aca="false">(L69/K69)*100</f>
        <v>37.3137590075635</v>
      </c>
      <c r="O69" s="17" t="n">
        <f aca="false">(M69/K69)*100</f>
        <v>27.7005424534071</v>
      </c>
      <c r="P69" s="17" t="n">
        <f aca="false">N69+O69</f>
        <v>65.0143014609706</v>
      </c>
      <c r="Q69" s="17" t="n">
        <f aca="false">ABS(N69-O69)</f>
        <v>9.61321655415647</v>
      </c>
      <c r="R69" s="17" t="n">
        <f aca="false">(Q69/P69)*100</f>
        <v>14.7863106087935</v>
      </c>
      <c r="S69" s="17" t="n">
        <f aca="false">((S68*13)+R69)/14</f>
        <v>20.3187648972637</v>
      </c>
      <c r="T69" s="4" t="str">
        <f aca="false">MONTH(A69)&amp; "-" &amp;YEAR(A69)</f>
        <v>6-2019</v>
      </c>
    </row>
    <row r="70" customFormat="false" ht="14.5" hidden="false" customHeight="false" outlineLevel="0" collapsed="false">
      <c r="A70" s="20" t="n">
        <v>43630</v>
      </c>
      <c r="B70" s="21" t="n">
        <v>55.99</v>
      </c>
      <c r="C70" s="21" t="n">
        <v>56.015</v>
      </c>
      <c r="D70" s="21" t="n">
        <v>54.66</v>
      </c>
      <c r="E70" s="21" t="n">
        <v>54.75</v>
      </c>
      <c r="F70" s="4" t="n">
        <v>22530500</v>
      </c>
      <c r="H70" s="17" t="n">
        <f aca="false">MAX(C70-D70,ABS(C70-E69),MAX(D70-E69,0),0)</f>
        <v>1.355</v>
      </c>
      <c r="I70" s="17" t="n">
        <f aca="false">IF(C70-C69&gt;D69-D70,MAX(C70-C69,0),0)</f>
        <v>0</v>
      </c>
      <c r="J70" s="17" t="n">
        <f aca="false">IF(D69-D70&gt;C70-C69,MAX(D69-D70,0),0)</f>
        <v>1.12</v>
      </c>
      <c r="K70" s="17" t="n">
        <f aca="false">K69-(K69/14)+H70</f>
        <v>14.7206772110737</v>
      </c>
      <c r="L70" s="17" t="n">
        <f aca="false">L69-(L69/14)+I70</f>
        <v>4.98723658426887</v>
      </c>
      <c r="M70" s="17" t="n">
        <f aca="false">M69-(M69/14)+J70</f>
        <v>4.82236509003882</v>
      </c>
      <c r="N70" s="17" t="n">
        <f aca="false">(L70/K70)*100</f>
        <v>33.8791246676967</v>
      </c>
      <c r="O70" s="17" t="n">
        <f aca="false">(M70/K70)*100</f>
        <v>32.759125282709</v>
      </c>
      <c r="P70" s="17" t="n">
        <f aca="false">N70+O70</f>
        <v>66.6382499504057</v>
      </c>
      <c r="Q70" s="17" t="n">
        <f aca="false">ABS(N70-O70)</f>
        <v>1.11999938498769</v>
      </c>
      <c r="R70" s="17" t="n">
        <f aca="false">(Q70/P70)*100</f>
        <v>1.68071548370677</v>
      </c>
      <c r="S70" s="17" t="n">
        <f aca="false">((S69*13)+R70)/14</f>
        <v>18.9874756534382</v>
      </c>
      <c r="T70" s="4" t="str">
        <f aca="false">MONTH(A70)&amp; "-" &amp;YEAR(A70)</f>
        <v>6-2019</v>
      </c>
    </row>
    <row r="71" customFormat="false" ht="14.5" hidden="false" customHeight="false" outlineLevel="0" collapsed="false">
      <c r="A71" s="20" t="n">
        <v>43633</v>
      </c>
      <c r="B71" s="21" t="n">
        <v>54.99</v>
      </c>
      <c r="C71" s="21" t="n">
        <v>55.47</v>
      </c>
      <c r="D71" s="21" t="n">
        <v>54.86</v>
      </c>
      <c r="E71" s="21" t="n">
        <v>55.4</v>
      </c>
      <c r="F71" s="4" t="n">
        <v>20392600</v>
      </c>
      <c r="H71" s="17" t="n">
        <f aca="false">MAX(C71-D71,ABS(C71-E70),MAX(D71-E70,0),0)</f>
        <v>0.719999999999999</v>
      </c>
      <c r="I71" s="17" t="n">
        <f aca="false">IF(C71-C70&gt;D70-D71,MAX(C71-C70,0),0)</f>
        <v>0</v>
      </c>
      <c r="J71" s="17" t="n">
        <f aca="false">IF(D70-D71&gt;C71-C70,MAX(D70-D71,0),0)</f>
        <v>0</v>
      </c>
      <c r="K71" s="17" t="n">
        <f aca="false">K70-(K70/14)+H71</f>
        <v>14.3892002674256</v>
      </c>
      <c r="L71" s="17" t="n">
        <f aca="false">L70-(L70/14)+I71</f>
        <v>4.63100539967824</v>
      </c>
      <c r="M71" s="17" t="n">
        <f aca="false">M70-(M70/14)+J71</f>
        <v>4.47791044075034</v>
      </c>
      <c r="N71" s="17" t="n">
        <f aca="false">(L71/K71)*100</f>
        <v>32.1838970450773</v>
      </c>
      <c r="O71" s="17" t="n">
        <f aca="false">(M71/K71)*100</f>
        <v>31.1199396597981</v>
      </c>
      <c r="P71" s="17" t="n">
        <f aca="false">N71+O71</f>
        <v>63.3038367048754</v>
      </c>
      <c r="Q71" s="17" t="n">
        <f aca="false">ABS(N71-O71)</f>
        <v>1.0639573852793</v>
      </c>
      <c r="R71" s="17" t="n">
        <f aca="false">(Q71/P71)*100</f>
        <v>1.68071548370678</v>
      </c>
      <c r="S71" s="17" t="n">
        <f aca="false">((S70*13)+R71)/14</f>
        <v>17.7512784984574</v>
      </c>
      <c r="T71" s="4" t="str">
        <f aca="false">MONTH(A71)&amp; "-" &amp;YEAR(A71)</f>
        <v>6-2019</v>
      </c>
    </row>
    <row r="72" customFormat="false" ht="14.5" hidden="false" customHeight="false" outlineLevel="0" collapsed="false">
      <c r="A72" s="20" t="n">
        <v>43634</v>
      </c>
      <c r="B72" s="21" t="n">
        <v>56.07</v>
      </c>
      <c r="C72" s="21" t="n">
        <v>56.65</v>
      </c>
      <c r="D72" s="21" t="n">
        <v>55.75</v>
      </c>
      <c r="E72" s="21" t="n">
        <v>56.05</v>
      </c>
      <c r="F72" s="4" t="n">
        <v>21173200</v>
      </c>
      <c r="H72" s="17" t="n">
        <f aca="false">MAX(C72-D72,ABS(C72-E71),MAX(D72-E71,0),0)</f>
        <v>1.25</v>
      </c>
      <c r="I72" s="17" t="n">
        <f aca="false">IF(C72-C71&gt;D71-D72,MAX(C72-C71,0),0)</f>
        <v>1.18</v>
      </c>
      <c r="J72" s="17" t="n">
        <f aca="false">IF(D71-D72&gt;C72-C71,MAX(D71-D72,0),0)</f>
        <v>0</v>
      </c>
      <c r="K72" s="17" t="n">
        <f aca="false">K71-(K71/14)+H72</f>
        <v>14.6114002483237</v>
      </c>
      <c r="L72" s="17" t="n">
        <f aca="false">L71-(L71/14)+I72</f>
        <v>5.48021929970122</v>
      </c>
      <c r="M72" s="17" t="n">
        <f aca="false">M71-(M71/14)+J72</f>
        <v>4.15805969498246</v>
      </c>
      <c r="N72" s="17" t="n">
        <f aca="false">(L72/K72)*100</f>
        <v>37.5064621224782</v>
      </c>
      <c r="O72" s="17" t="n">
        <f aca="false">(M72/K72)*100</f>
        <v>28.4576400914038</v>
      </c>
      <c r="P72" s="17" t="n">
        <f aca="false">N72+O72</f>
        <v>65.964102213882</v>
      </c>
      <c r="Q72" s="17" t="n">
        <f aca="false">ABS(N72-O72)</f>
        <v>9.04882203107432</v>
      </c>
      <c r="R72" s="17" t="n">
        <f aca="false">(Q72/P72)*100</f>
        <v>13.7177976010868</v>
      </c>
      <c r="S72" s="17" t="n">
        <f aca="false">((S71*13)+R72)/14</f>
        <v>17.4631727200738</v>
      </c>
      <c r="T72" s="4" t="str">
        <f aca="false">MONTH(A72)&amp; "-" &amp;YEAR(A72)</f>
        <v>6-2019</v>
      </c>
    </row>
    <row r="73" customFormat="false" ht="14.5" hidden="false" customHeight="false" outlineLevel="0" collapsed="false">
      <c r="A73" s="20" t="n">
        <v>43635</v>
      </c>
      <c r="B73" s="21" t="n">
        <v>56.04</v>
      </c>
      <c r="C73" s="21" t="n">
        <v>56.37</v>
      </c>
      <c r="D73" s="21" t="n">
        <v>55.7751</v>
      </c>
      <c r="E73" s="21" t="n">
        <v>56.13</v>
      </c>
      <c r="F73" s="4" t="n">
        <v>21096300</v>
      </c>
      <c r="H73" s="17" t="n">
        <f aca="false">MAX(C73-D73,ABS(C73-E72),MAX(D73-E72,0),0)</f>
        <v>0.594899999999996</v>
      </c>
      <c r="I73" s="17" t="n">
        <f aca="false">IF(C73-C72&gt;D72-D73,MAX(C73-C72,0),0)</f>
        <v>0</v>
      </c>
      <c r="J73" s="17" t="n">
        <f aca="false">IF(D72-D73&gt;C73-C72,MAX(D72-D73,0),0)</f>
        <v>0</v>
      </c>
      <c r="K73" s="17" t="n">
        <f aca="false">K72-(K72/14)+H73</f>
        <v>14.1626288020149</v>
      </c>
      <c r="L73" s="17" t="n">
        <f aca="false">L72-(L72/14)+I73</f>
        <v>5.08877506400828</v>
      </c>
      <c r="M73" s="17" t="n">
        <f aca="false">M72-(M72/14)+J73</f>
        <v>3.86105543105514</v>
      </c>
      <c r="N73" s="17" t="n">
        <f aca="false">(L73/K73)*100</f>
        <v>35.9310064194036</v>
      </c>
      <c r="O73" s="17" t="n">
        <f aca="false">(M73/K73)*100</f>
        <v>27.2622793764519</v>
      </c>
      <c r="P73" s="17" t="n">
        <f aca="false">N73+O73</f>
        <v>63.1932857958555</v>
      </c>
      <c r="Q73" s="17" t="n">
        <f aca="false">ABS(N73-O73)</f>
        <v>8.66872704295176</v>
      </c>
      <c r="R73" s="17" t="n">
        <f aca="false">(Q73/P73)*100</f>
        <v>13.7177976010868</v>
      </c>
      <c r="S73" s="17" t="n">
        <f aca="false">((S72*13)+R73)/14</f>
        <v>17.1956459258604</v>
      </c>
      <c r="T73" s="4" t="str">
        <f aca="false">MONTH(A73)&amp; "-" &amp;YEAR(A73)</f>
        <v>6-2019</v>
      </c>
    </row>
    <row r="74" customFormat="false" ht="14.5" hidden="false" customHeight="false" outlineLevel="0" collapsed="false">
      <c r="A74" s="20" t="n">
        <v>43636</v>
      </c>
      <c r="B74" s="21" t="n">
        <v>57</v>
      </c>
      <c r="C74" s="21" t="n">
        <v>57.535</v>
      </c>
      <c r="D74" s="21" t="n">
        <v>56.68</v>
      </c>
      <c r="E74" s="21" t="n">
        <v>57.41</v>
      </c>
      <c r="F74" s="4" t="n">
        <v>20969800</v>
      </c>
      <c r="H74" s="17" t="n">
        <f aca="false">MAX(C74-D74,ABS(C74-E73),MAX(D74-E73,0),0)</f>
        <v>1.40499999999999</v>
      </c>
      <c r="I74" s="17" t="n">
        <f aca="false">IF(C74-C73&gt;D73-D74,MAX(C74-C73,0),0)</f>
        <v>1.165</v>
      </c>
      <c r="J74" s="17" t="n">
        <f aca="false">IF(D73-D74&gt;C74-C73,MAX(D73-D74,0),0)</f>
        <v>0</v>
      </c>
      <c r="K74" s="17" t="n">
        <f aca="false">K73-(K73/14)+H74</f>
        <v>14.5560124590138</v>
      </c>
      <c r="L74" s="17" t="n">
        <f aca="false">L73-(L73/14)+I74</f>
        <v>5.89029113086483</v>
      </c>
      <c r="M74" s="17" t="n">
        <f aca="false">M73-(M73/14)+J74</f>
        <v>3.58526575740834</v>
      </c>
      <c r="N74" s="17" t="n">
        <f aca="false">(L74/K74)*100</f>
        <v>40.4663787383423</v>
      </c>
      <c r="O74" s="17" t="n">
        <f aca="false">(M74/K74)*100</f>
        <v>24.6308236373359</v>
      </c>
      <c r="P74" s="17" t="n">
        <f aca="false">N74+O74</f>
        <v>65.0972023756783</v>
      </c>
      <c r="Q74" s="17" t="n">
        <f aca="false">ABS(N74-O74)</f>
        <v>15.8355551010064</v>
      </c>
      <c r="R74" s="17" t="n">
        <f aca="false">(Q74/P74)*100</f>
        <v>24.3260148256738</v>
      </c>
      <c r="S74" s="17" t="n">
        <f aca="false">((S73*13)+R74)/14</f>
        <v>17.7049579901328</v>
      </c>
      <c r="T74" s="4" t="str">
        <f aca="false">MONTH(A74)&amp; "-" &amp;YEAR(A74)</f>
        <v>6-2019</v>
      </c>
    </row>
    <row r="75" customFormat="false" ht="14.5" hidden="false" customHeight="false" outlineLevel="0" collapsed="false">
      <c r="A75" s="20" t="n">
        <v>43637</v>
      </c>
      <c r="B75" s="21" t="n">
        <v>57.41</v>
      </c>
      <c r="C75" s="21" t="n">
        <v>58.15</v>
      </c>
      <c r="D75" s="21" t="n">
        <v>56.98</v>
      </c>
      <c r="E75" s="21" t="n">
        <v>57.03</v>
      </c>
      <c r="F75" s="4" t="n">
        <v>57588800</v>
      </c>
      <c r="H75" s="17" t="n">
        <f aca="false">MAX(C75-D75,ABS(C75-E74),MAX(D75-E74,0),0)</f>
        <v>1.17</v>
      </c>
      <c r="I75" s="17" t="n">
        <f aca="false">IF(C75-C74&gt;D74-D75,MAX(C75-C74,0),0)</f>
        <v>0.615000000000002</v>
      </c>
      <c r="J75" s="17" t="n">
        <f aca="false">IF(D74-D75&gt;C75-C74,MAX(D74-D75,0),0)</f>
        <v>0</v>
      </c>
      <c r="K75" s="17" t="n">
        <f aca="false">K74-(K74/14)+H75</f>
        <v>14.68629728337</v>
      </c>
      <c r="L75" s="17" t="n">
        <f aca="false">L74-(L74/14)+I75</f>
        <v>6.08455605008877</v>
      </c>
      <c r="M75" s="17" t="n">
        <f aca="false">M74-(M74/14)+J75</f>
        <v>3.32917534616489</v>
      </c>
      <c r="N75" s="17" t="n">
        <f aca="false">(L75/K75)*100</f>
        <v>41.4301571913474</v>
      </c>
      <c r="O75" s="17" t="n">
        <f aca="false">(M75/K75)*100</f>
        <v>22.6685820253324</v>
      </c>
      <c r="P75" s="17" t="n">
        <f aca="false">N75+O75</f>
        <v>64.0987392166798</v>
      </c>
      <c r="Q75" s="17" t="n">
        <f aca="false">ABS(N75-O75)</f>
        <v>18.761575166015</v>
      </c>
      <c r="R75" s="17" t="n">
        <f aca="false">(Q75/P75)*100</f>
        <v>29.2698037360661</v>
      </c>
      <c r="S75" s="17" t="n">
        <f aca="false">((S74*13)+R75)/14</f>
        <v>18.5310184005566</v>
      </c>
      <c r="T75" s="4" t="str">
        <f aca="false">MONTH(A75)&amp; "-" &amp;YEAR(A75)</f>
        <v>6-2019</v>
      </c>
    </row>
    <row r="76" customFormat="false" ht="14.5" hidden="false" customHeight="false" outlineLevel="0" collapsed="false">
      <c r="A76" s="20" t="n">
        <v>43640</v>
      </c>
      <c r="B76" s="21" t="n">
        <v>57.25</v>
      </c>
      <c r="C76" s="21" t="n">
        <v>57.29</v>
      </c>
      <c r="D76" s="21" t="n">
        <v>56.69</v>
      </c>
      <c r="E76" s="21" t="n">
        <v>57.18</v>
      </c>
      <c r="F76" s="4" t="n">
        <v>17794100</v>
      </c>
      <c r="H76" s="17" t="n">
        <f aca="false">MAX(C76-D76,ABS(C76-E75),MAX(D76-E75,0),0)</f>
        <v>0.600000000000001</v>
      </c>
      <c r="I76" s="17" t="n">
        <f aca="false">IF(C76-C75&gt;D75-D76,MAX(C76-C75,0),0)</f>
        <v>0</v>
      </c>
      <c r="J76" s="17" t="n">
        <f aca="false">IF(D75-D76&gt;C76-C75,MAX(D75-D76,0),0)</f>
        <v>0.289999999999999</v>
      </c>
      <c r="K76" s="17" t="n">
        <f aca="false">K75-(K75/14)+H76</f>
        <v>14.2372760488436</v>
      </c>
      <c r="L76" s="17" t="n">
        <f aca="false">L75-(L75/14)+I76</f>
        <v>5.64994490365386</v>
      </c>
      <c r="M76" s="17" t="n">
        <f aca="false">M75-(M75/14)+J76</f>
        <v>3.38137710715311</v>
      </c>
      <c r="N76" s="17" t="n">
        <f aca="false">(L76/K76)*100</f>
        <v>39.6841705131705</v>
      </c>
      <c r="O76" s="17" t="n">
        <f aca="false">(M76/K76)*100</f>
        <v>23.7501688915259</v>
      </c>
      <c r="P76" s="17" t="n">
        <f aca="false">N76+O76</f>
        <v>63.4343394046964</v>
      </c>
      <c r="Q76" s="17" t="n">
        <f aca="false">ABS(N76-O76)</f>
        <v>15.9340016216446</v>
      </c>
      <c r="R76" s="17" t="n">
        <f aca="false">(Q76/P76)*100</f>
        <v>25.1188895024024</v>
      </c>
      <c r="S76" s="17" t="n">
        <f aca="false">((S75*13)+R76)/14</f>
        <v>19.001580622117</v>
      </c>
      <c r="T76" s="4" t="str">
        <f aca="false">MONTH(A76)&amp; "-" &amp;YEAR(A76)</f>
        <v>6-2019</v>
      </c>
    </row>
    <row r="77" customFormat="false" ht="14.5" hidden="false" customHeight="false" outlineLevel="0" collapsed="false">
      <c r="A77" s="20" t="n">
        <v>43641</v>
      </c>
      <c r="B77" s="21" t="n">
        <v>57.06</v>
      </c>
      <c r="C77" s="21" t="n">
        <v>57.2</v>
      </c>
      <c r="D77" s="21" t="n">
        <v>56.01</v>
      </c>
      <c r="E77" s="21" t="n">
        <v>56.08</v>
      </c>
      <c r="F77" s="4" t="n">
        <v>25520600</v>
      </c>
      <c r="H77" s="17" t="n">
        <f aca="false">MAX(C77-D77,ABS(C77-E76),MAX(D77-E76,0),0)</f>
        <v>1.19</v>
      </c>
      <c r="I77" s="17" t="n">
        <f aca="false">IF(C77-C76&gt;D76-D77,MAX(C77-C76,0),0)</f>
        <v>0</v>
      </c>
      <c r="J77" s="17" t="n">
        <f aca="false">IF(D76-D77&gt;C77-C76,MAX(D76-D77,0),0)</f>
        <v>0.68</v>
      </c>
      <c r="K77" s="17" t="n">
        <f aca="false">K76-(K76/14)+H77</f>
        <v>14.4103277596405</v>
      </c>
      <c r="L77" s="17" t="n">
        <f aca="false">L76-(L76/14)+I77</f>
        <v>5.24637741053573</v>
      </c>
      <c r="M77" s="17" t="n">
        <f aca="false">M76-(M76/14)+J77</f>
        <v>3.81985017092789</v>
      </c>
      <c r="N77" s="17" t="n">
        <f aca="false">(L77/K77)*100</f>
        <v>36.4070651136017</v>
      </c>
      <c r="O77" s="17" t="n">
        <f aca="false">(M77/K77)*100</f>
        <v>26.5077258105557</v>
      </c>
      <c r="P77" s="17" t="n">
        <f aca="false">N77+O77</f>
        <v>62.9147909241575</v>
      </c>
      <c r="Q77" s="17" t="n">
        <f aca="false">ABS(N77-O77)</f>
        <v>9.89933930304602</v>
      </c>
      <c r="R77" s="17" t="n">
        <f aca="false">(Q77/P77)*100</f>
        <v>15.7345183185612</v>
      </c>
      <c r="S77" s="17" t="n">
        <f aca="false">((S76*13)+R77)/14</f>
        <v>18.7682190290059</v>
      </c>
      <c r="T77" s="4" t="str">
        <f aca="false">MONTH(A77)&amp; "-" &amp;YEAR(A77)</f>
        <v>6-2019</v>
      </c>
    </row>
    <row r="78" customFormat="false" ht="14.5" hidden="false" customHeight="false" outlineLevel="0" collapsed="false">
      <c r="A78" s="20" t="n">
        <v>43642</v>
      </c>
      <c r="B78" s="21" t="n">
        <v>56.54</v>
      </c>
      <c r="C78" s="21" t="n">
        <v>57.045</v>
      </c>
      <c r="D78" s="21" t="n">
        <v>56.36</v>
      </c>
      <c r="E78" s="21" t="n">
        <v>56.6</v>
      </c>
      <c r="F78" s="4" t="n">
        <v>19286100</v>
      </c>
      <c r="H78" s="17" t="n">
        <f aca="false">MAX(C78-D78,ABS(C78-E77),MAX(D78-E77,0),0)</f>
        <v>0.965000000000003</v>
      </c>
      <c r="I78" s="17" t="n">
        <f aca="false">IF(C78-C77&gt;D77-D78,MAX(C78-C77,0),0)</f>
        <v>0</v>
      </c>
      <c r="J78" s="17" t="n">
        <f aca="false">IF(D77-D78&gt;C78-C77,MAX(D77-D78,0),0)</f>
        <v>0</v>
      </c>
      <c r="K78" s="17" t="n">
        <f aca="false">K77-(K77/14)+H78</f>
        <v>14.3460186339518</v>
      </c>
      <c r="L78" s="17" t="n">
        <f aca="false">L77-(L77/14)+I78</f>
        <v>4.87163616692603</v>
      </c>
      <c r="M78" s="17" t="n">
        <f aca="false">M77-(M77/14)+J78</f>
        <v>3.54700373014732</v>
      </c>
      <c r="N78" s="17" t="n">
        <f aca="false">(L78/K78)*100</f>
        <v>33.9581056684021</v>
      </c>
      <c r="O78" s="17" t="n">
        <f aca="false">(M78/K78)*100</f>
        <v>24.7246558132362</v>
      </c>
      <c r="P78" s="17" t="n">
        <f aca="false">N78+O78</f>
        <v>58.6827614816384</v>
      </c>
      <c r="Q78" s="17" t="n">
        <f aca="false">ABS(N78-O78)</f>
        <v>9.23344985516595</v>
      </c>
      <c r="R78" s="17" t="n">
        <f aca="false">(Q78/P78)*100</f>
        <v>15.7345183185612</v>
      </c>
      <c r="S78" s="17" t="n">
        <f aca="false">((S77*13)+R78)/14</f>
        <v>18.551526121117</v>
      </c>
      <c r="T78" s="4" t="str">
        <f aca="false">MONTH(A78)&amp; "-" &amp;YEAR(A78)</f>
        <v>6-2019</v>
      </c>
    </row>
    <row r="79" customFormat="false" ht="14.5" hidden="false" customHeight="false" outlineLevel="0" collapsed="false">
      <c r="A79" s="20" t="n">
        <v>43643</v>
      </c>
      <c r="B79" s="21" t="n">
        <v>56.94</v>
      </c>
      <c r="C79" s="21" t="n">
        <v>57.2511</v>
      </c>
      <c r="D79" s="21" t="n">
        <v>55.47</v>
      </c>
      <c r="E79" s="21" t="n">
        <v>55.73</v>
      </c>
      <c r="F79" s="4" t="n">
        <v>23959900</v>
      </c>
      <c r="H79" s="17" t="n">
        <f aca="false">MAX(C79-D79,ABS(C79-E78),MAX(D79-E78,0),0)</f>
        <v>1.7811</v>
      </c>
      <c r="I79" s="17" t="n">
        <f aca="false">IF(C79-C78&gt;D78-D79,MAX(C79-C78,0),0)</f>
        <v>0</v>
      </c>
      <c r="J79" s="17" t="n">
        <f aca="false">IF(D78-D79&gt;C79-C78,MAX(D78-D79,0),0)</f>
        <v>0.890000000000001</v>
      </c>
      <c r="K79" s="17" t="n">
        <f aca="false">K78-(K78/14)+H79</f>
        <v>15.102403017241</v>
      </c>
      <c r="L79" s="17" t="n">
        <f aca="false">L78-(L78/14)+I79</f>
        <v>4.52366215500274</v>
      </c>
      <c r="M79" s="17" t="n">
        <f aca="false">M78-(M78/14)+J79</f>
        <v>4.18364632085109</v>
      </c>
      <c r="N79" s="17" t="n">
        <f aca="false">(L79/K79)*100</f>
        <v>29.9532607482299</v>
      </c>
      <c r="O79" s="17" t="n">
        <f aca="false">(M79/K79)*100</f>
        <v>27.7018585457891</v>
      </c>
      <c r="P79" s="17" t="n">
        <f aca="false">N79+O79</f>
        <v>57.655119294019</v>
      </c>
      <c r="Q79" s="17" t="n">
        <f aca="false">ABS(N79-O79)</f>
        <v>2.25140220244084</v>
      </c>
      <c r="R79" s="17" t="n">
        <f aca="false">(Q79/P79)*100</f>
        <v>3.90494760917855</v>
      </c>
      <c r="S79" s="17" t="n">
        <f aca="false">((S78*13)+R79)/14</f>
        <v>17.5053419416928</v>
      </c>
      <c r="T79" s="4" t="str">
        <f aca="false">MONTH(A79)&amp; "-" &amp;YEAR(A79)</f>
        <v>6-2019</v>
      </c>
    </row>
    <row r="80" customFormat="false" ht="14.5" hidden="false" customHeight="false" outlineLevel="0" collapsed="false">
      <c r="A80" s="20" t="n">
        <v>43644</v>
      </c>
      <c r="B80" s="21" t="n">
        <v>55.91</v>
      </c>
      <c r="C80" s="21" t="n">
        <v>55.98</v>
      </c>
      <c r="D80" s="21" t="n">
        <v>54.025</v>
      </c>
      <c r="E80" s="21" t="n">
        <v>54.73</v>
      </c>
      <c r="F80" s="4" t="n">
        <v>103123400</v>
      </c>
      <c r="H80" s="17" t="n">
        <f aca="false">MAX(C80-D80,ABS(C80-E79),MAX(D80-E79,0),0)</f>
        <v>1.955</v>
      </c>
      <c r="I80" s="17" t="n">
        <f aca="false">IF(C80-C79&gt;D79-D80,MAX(C80-C79,0),0)</f>
        <v>0</v>
      </c>
      <c r="J80" s="17" t="n">
        <f aca="false">IF(D79-D80&gt;C80-C79,MAX(D79-D80,0),0)</f>
        <v>1.445</v>
      </c>
      <c r="K80" s="17" t="n">
        <f aca="false">K79-(K79/14)+H80</f>
        <v>15.9786599445809</v>
      </c>
      <c r="L80" s="17" t="n">
        <f aca="false">L79-(L79/14)+I80</f>
        <v>4.2005434296454</v>
      </c>
      <c r="M80" s="17" t="n">
        <f aca="false">M79-(M79/14)+J80</f>
        <v>5.3298144407903</v>
      </c>
      <c r="N80" s="17" t="n">
        <f aca="false">(L80/K80)*100</f>
        <v>26.2884587582076</v>
      </c>
      <c r="O80" s="17" t="n">
        <f aca="false">(M80/K80)*100</f>
        <v>33.3558287070116</v>
      </c>
      <c r="P80" s="17" t="n">
        <f aca="false">N80+O80</f>
        <v>59.6442874652193</v>
      </c>
      <c r="Q80" s="17" t="n">
        <f aca="false">ABS(N80-O80)</f>
        <v>7.06736994880398</v>
      </c>
      <c r="R80" s="17" t="n">
        <f aca="false">(Q80/P80)*100</f>
        <v>11.8491983879013</v>
      </c>
      <c r="S80" s="17" t="n">
        <f aca="false">((S79*13)+R80)/14</f>
        <v>17.1013316878506</v>
      </c>
      <c r="T80" s="4" t="str">
        <f aca="false">MONTH(A80)&amp; "-" &amp;YEAR(A80)</f>
        <v>6-2019</v>
      </c>
    </row>
    <row r="81" customFormat="false" ht="14.5" hidden="false" customHeight="false" outlineLevel="0" collapsed="false">
      <c r="A81" s="20" t="n">
        <v>43647</v>
      </c>
      <c r="B81" s="21" t="n">
        <v>55.26</v>
      </c>
      <c r="C81" s="21" t="n">
        <v>55.35</v>
      </c>
      <c r="D81" s="21" t="n">
        <v>54.225</v>
      </c>
      <c r="E81" s="21" t="n">
        <v>54.74</v>
      </c>
      <c r="F81" s="4" t="n">
        <v>28410000</v>
      </c>
      <c r="H81" s="17" t="n">
        <f aca="false">MAX(C81-D81,ABS(C81-E80),MAX(D81-E80,0),0)</f>
        <v>1.125</v>
      </c>
      <c r="I81" s="17" t="n">
        <f aca="false">IF(C81-C80&gt;D80-D81,MAX(C81-C80,0),0)</f>
        <v>0</v>
      </c>
      <c r="J81" s="17" t="n">
        <f aca="false">IF(D80-D81&gt;C81-C80,MAX(D80-D81,0),0)</f>
        <v>0</v>
      </c>
      <c r="K81" s="17" t="n">
        <f aca="false">K80-(K80/14)+H81</f>
        <v>15.9623270913966</v>
      </c>
      <c r="L81" s="17" t="n">
        <f aca="false">L80-(L80/14)+I81</f>
        <v>3.90050461324216</v>
      </c>
      <c r="M81" s="17" t="n">
        <f aca="false">M80-(M80/14)+J81</f>
        <v>4.94911340930527</v>
      </c>
      <c r="N81" s="17" t="n">
        <f aca="false">(L81/K81)*100</f>
        <v>24.4356890502793</v>
      </c>
      <c r="O81" s="17" t="n">
        <f aca="false">(M81/K81)*100</f>
        <v>31.0049617513023</v>
      </c>
      <c r="P81" s="17" t="n">
        <f aca="false">N81+O81</f>
        <v>55.4406508015816</v>
      </c>
      <c r="Q81" s="17" t="n">
        <f aca="false">ABS(N81-O81)</f>
        <v>6.56927270102299</v>
      </c>
      <c r="R81" s="17" t="n">
        <f aca="false">(Q81/P81)*100</f>
        <v>11.8491983879013</v>
      </c>
      <c r="S81" s="17" t="n">
        <f aca="false">((S80*13)+R81)/14</f>
        <v>16.7261793092828</v>
      </c>
      <c r="T81" s="4" t="str">
        <f aca="false">MONTH(A81)&amp; "-" &amp;YEAR(A81)</f>
        <v>7-2019</v>
      </c>
    </row>
    <row r="82" customFormat="false" ht="14.5" hidden="false" customHeight="false" outlineLevel="0" collapsed="false">
      <c r="A82" s="20" t="n">
        <v>43648</v>
      </c>
      <c r="B82" s="21" t="n">
        <v>54.83</v>
      </c>
      <c r="C82" s="21" t="n">
        <v>55.92</v>
      </c>
      <c r="D82" s="21" t="n">
        <v>54.776</v>
      </c>
      <c r="E82" s="21" t="n">
        <v>55.81</v>
      </c>
      <c r="F82" s="4" t="n">
        <v>20307100</v>
      </c>
      <c r="H82" s="17" t="n">
        <f aca="false">MAX(C82-D82,ABS(C82-E81),MAX(D82-E81,0),0)</f>
        <v>1.18</v>
      </c>
      <c r="I82" s="17" t="n">
        <f aca="false">IF(C82-C81&gt;D81-D82,MAX(C82-C81,0),0)</f>
        <v>0.57</v>
      </c>
      <c r="J82" s="17" t="n">
        <f aca="false">IF(D81-D82&gt;C82-C81,MAX(D81-D82,0),0)</f>
        <v>0</v>
      </c>
      <c r="K82" s="17" t="n">
        <f aca="false">K81-(K81/14)+H82</f>
        <v>16.0021608705825</v>
      </c>
      <c r="L82" s="17" t="n">
        <f aca="false">L81-(L81/14)+I82</f>
        <v>4.19189714086772</v>
      </c>
      <c r="M82" s="17" t="n">
        <f aca="false">M81-(M81/14)+J82</f>
        <v>4.59560530864061</v>
      </c>
      <c r="N82" s="17" t="n">
        <f aca="false">(L82/K82)*100</f>
        <v>26.1958192694705</v>
      </c>
      <c r="O82" s="17" t="n">
        <f aca="false">(M82/K82)*100</f>
        <v>28.7186545980106</v>
      </c>
      <c r="P82" s="17" t="n">
        <f aca="false">N82+O82</f>
        <v>54.9144738674811</v>
      </c>
      <c r="Q82" s="17" t="n">
        <f aca="false">ABS(N82-O82)</f>
        <v>2.52283532854019</v>
      </c>
      <c r="R82" s="17" t="n">
        <f aca="false">(Q82/P82)*100</f>
        <v>4.59411727157445</v>
      </c>
      <c r="S82" s="17" t="n">
        <f aca="false">((S81*13)+R82)/14</f>
        <v>15.8596034494465</v>
      </c>
      <c r="T82" s="4" t="str">
        <f aca="false">MONTH(A82)&amp; "-" &amp;YEAR(A82)</f>
        <v>7-2019</v>
      </c>
    </row>
    <row r="83" customFormat="false" ht="14.5" hidden="false" customHeight="false" outlineLevel="0" collapsed="false">
      <c r="A83" s="20" t="n">
        <v>43649</v>
      </c>
      <c r="B83" s="21" t="n">
        <v>55.77</v>
      </c>
      <c r="C83" s="21" t="n">
        <v>56.54</v>
      </c>
      <c r="D83" s="21" t="n">
        <v>55.54</v>
      </c>
      <c r="E83" s="21" t="n">
        <v>56.48</v>
      </c>
      <c r="F83" s="4" t="n">
        <v>13866800</v>
      </c>
      <c r="H83" s="17" t="n">
        <f aca="false">MAX(C83-D83,ABS(C83-E82),MAX(D83-E82,0),0)</f>
        <v>1</v>
      </c>
      <c r="I83" s="17" t="n">
        <f aca="false">IF(C83-C82&gt;D82-D83,MAX(C83-C82,0),0)</f>
        <v>0.619999999999997</v>
      </c>
      <c r="J83" s="17" t="n">
        <f aca="false">IF(D82-D83&gt;C83-C82,MAX(D82-D83,0),0)</f>
        <v>0</v>
      </c>
      <c r="K83" s="17" t="n">
        <f aca="false">K82-(K82/14)+H83</f>
        <v>15.8591493798266</v>
      </c>
      <c r="L83" s="17" t="n">
        <f aca="false">L82-(L82/14)+I83</f>
        <v>4.51247591652002</v>
      </c>
      <c r="M83" s="17" t="n">
        <f aca="false">M82-(M82/14)+J83</f>
        <v>4.26734778659485</v>
      </c>
      <c r="N83" s="17" t="n">
        <f aca="false">(L83/K83)*100</f>
        <v>28.4534549013079</v>
      </c>
      <c r="O83" s="17" t="n">
        <f aca="false">(M83/K83)*100</f>
        <v>26.9077974132904</v>
      </c>
      <c r="P83" s="17" t="n">
        <f aca="false">N83+O83</f>
        <v>55.3612523145983</v>
      </c>
      <c r="Q83" s="17" t="n">
        <f aca="false">ABS(N83-O83)</f>
        <v>1.54565748801749</v>
      </c>
      <c r="R83" s="17" t="n">
        <f aca="false">(Q83/P83)*100</f>
        <v>2.791948200944</v>
      </c>
      <c r="S83" s="17" t="n">
        <f aca="false">((S82*13)+R83)/14</f>
        <v>14.9261995031249</v>
      </c>
      <c r="T83" s="4" t="str">
        <f aca="false">MONTH(A83)&amp; "-" &amp;YEAR(A83)</f>
        <v>7-2019</v>
      </c>
    </row>
    <row r="84" customFormat="false" ht="14.5" hidden="false" customHeight="false" outlineLevel="0" collapsed="false">
      <c r="A84" s="20" t="n">
        <v>43651</v>
      </c>
      <c r="B84" s="21" t="n">
        <v>56</v>
      </c>
      <c r="C84" s="21" t="n">
        <v>56.73</v>
      </c>
      <c r="D84" s="21" t="n">
        <v>55.71</v>
      </c>
      <c r="E84" s="21" t="n">
        <v>56.6</v>
      </c>
      <c r="F84" s="4" t="n">
        <v>14273900</v>
      </c>
      <c r="H84" s="17" t="n">
        <f aca="false">MAX(C84-D84,ABS(C84-E83),MAX(D84-E83,0),0)</f>
        <v>1.02</v>
      </c>
      <c r="I84" s="17" t="n">
        <f aca="false">IF(C84-C83&gt;D83-D84,MAX(C84-C83,0),0)</f>
        <v>0.189999999999998</v>
      </c>
      <c r="J84" s="17" t="n">
        <f aca="false">IF(D83-D84&gt;C84-C83,MAX(D83-D84,0),0)</f>
        <v>0</v>
      </c>
      <c r="K84" s="17" t="n">
        <f aca="false">K83-(K83/14)+H84</f>
        <v>15.7463529955533</v>
      </c>
      <c r="L84" s="17" t="n">
        <f aca="false">L83-(L83/14)+I84</f>
        <v>4.38015620819716</v>
      </c>
      <c r="M84" s="17" t="n">
        <f aca="false">M83-(M83/14)+J84</f>
        <v>3.96253723040951</v>
      </c>
      <c r="N84" s="17" t="n">
        <f aca="false">(L84/K84)*100</f>
        <v>27.8169567863371</v>
      </c>
      <c r="O84" s="17" t="n">
        <f aca="false">(M84/K84)*100</f>
        <v>25.1647935971492</v>
      </c>
      <c r="P84" s="17" t="n">
        <f aca="false">N84+O84</f>
        <v>52.9817503834863</v>
      </c>
      <c r="Q84" s="17" t="n">
        <f aca="false">ABS(N84-O84)</f>
        <v>2.65216318918793</v>
      </c>
      <c r="R84" s="17" t="n">
        <f aca="false">(Q84/P84)*100</f>
        <v>5.00580514987021</v>
      </c>
      <c r="S84" s="17" t="n">
        <f aca="false">((S83*13)+R84)/14</f>
        <v>14.2175999064638</v>
      </c>
      <c r="T84" s="4" t="str">
        <f aca="false">MONTH(A84)&amp; "-" &amp;YEAR(A84)</f>
        <v>7-2019</v>
      </c>
    </row>
    <row r="85" customFormat="false" ht="14.5" hidden="false" customHeight="false" outlineLevel="0" collapsed="false">
      <c r="A85" s="20" t="n">
        <v>43654</v>
      </c>
      <c r="B85" s="21" t="n">
        <v>56.25</v>
      </c>
      <c r="C85" s="21" t="n">
        <v>56.48</v>
      </c>
      <c r="D85" s="21" t="n">
        <v>55.96</v>
      </c>
      <c r="E85" s="21" t="n">
        <v>56.19</v>
      </c>
      <c r="F85" s="4" t="n">
        <v>15835100</v>
      </c>
      <c r="H85" s="17" t="n">
        <f aca="false">MAX(C85-D85,ABS(C85-E84),MAX(D85-E84,0),0)</f>
        <v>0.519999999999996</v>
      </c>
      <c r="I85" s="17" t="n">
        <f aca="false">IF(C85-C84&gt;D84-D85,MAX(C85-C84,0),0)</f>
        <v>0</v>
      </c>
      <c r="J85" s="17" t="n">
        <f aca="false">IF(D84-D85&gt;C85-C84,MAX(D84-D85,0),0)</f>
        <v>0</v>
      </c>
      <c r="K85" s="17" t="n">
        <f aca="false">K84-(K84/14)+H85</f>
        <v>15.1416134958709</v>
      </c>
      <c r="L85" s="17" t="n">
        <f aca="false">L84-(L84/14)+I85</f>
        <v>4.06728790761165</v>
      </c>
      <c r="M85" s="17" t="n">
        <f aca="false">M84-(M84/14)+J85</f>
        <v>3.67949885680883</v>
      </c>
      <c r="N85" s="17" t="n">
        <f aca="false">(L85/K85)*100</f>
        <v>26.8616545305478</v>
      </c>
      <c r="O85" s="17" t="n">
        <f aca="false">(M85/K85)*100</f>
        <v>24.3005731047898</v>
      </c>
      <c r="P85" s="17" t="n">
        <f aca="false">N85+O85</f>
        <v>51.1622276353376</v>
      </c>
      <c r="Q85" s="17" t="n">
        <f aca="false">ABS(N85-O85)</f>
        <v>2.56108142575804</v>
      </c>
      <c r="R85" s="17" t="n">
        <f aca="false">(Q85/P85)*100</f>
        <v>5.00580514987019</v>
      </c>
      <c r="S85" s="17" t="n">
        <f aca="false">((S84*13)+R85)/14</f>
        <v>13.5596145667071</v>
      </c>
      <c r="T85" s="4" t="str">
        <f aca="false">MONTH(A85)&amp; "-" &amp;YEAR(A85)</f>
        <v>7-2019</v>
      </c>
    </row>
    <row r="86" customFormat="false" ht="14.5" hidden="false" customHeight="false" outlineLevel="0" collapsed="false">
      <c r="A86" s="20" t="n">
        <v>43655</v>
      </c>
      <c r="B86" s="21" t="n">
        <v>56.37</v>
      </c>
      <c r="C86" s="21" t="n">
        <v>56.69</v>
      </c>
      <c r="D86" s="21" t="n">
        <v>56.04</v>
      </c>
      <c r="E86" s="21" t="n">
        <v>56.34</v>
      </c>
      <c r="F86" s="4" t="n">
        <v>19564000</v>
      </c>
      <c r="H86" s="17" t="n">
        <f aca="false">MAX(C86-D86,ABS(C86-E85),MAX(D86-E85,0),0)</f>
        <v>0.649999999999999</v>
      </c>
      <c r="I86" s="17" t="n">
        <f aca="false">IF(C86-C85&gt;D85-D86,MAX(C86-C85,0),0)</f>
        <v>0.210000000000001</v>
      </c>
      <c r="J86" s="17" t="n">
        <f aca="false">IF(D85-D86&gt;C86-C85,MAX(D85-D86,0),0)</f>
        <v>0</v>
      </c>
      <c r="K86" s="17" t="n">
        <f aca="false">K85-(K85/14)+H86</f>
        <v>14.7100696747373</v>
      </c>
      <c r="L86" s="17" t="n">
        <f aca="false">L85-(L85/14)+I86</f>
        <v>3.98676734278225</v>
      </c>
      <c r="M86" s="17" t="n">
        <f aca="false">M85-(M85/14)+J86</f>
        <v>3.41667750989391</v>
      </c>
      <c r="N86" s="17" t="n">
        <f aca="false">(L86/K86)*100</f>
        <v>27.102300879166</v>
      </c>
      <c r="O86" s="17" t="n">
        <f aca="false">(M86/K86)*100</f>
        <v>23.2267935192831</v>
      </c>
      <c r="P86" s="17" t="n">
        <f aca="false">N86+O86</f>
        <v>50.3290943984491</v>
      </c>
      <c r="Q86" s="17" t="n">
        <f aca="false">ABS(N86-O86)</f>
        <v>3.87550735988284</v>
      </c>
      <c r="R86" s="17" t="n">
        <f aca="false">(Q86/P86)*100</f>
        <v>7.7003319972359</v>
      </c>
      <c r="S86" s="17" t="n">
        <f aca="false">((S85*13)+R86)/14</f>
        <v>13.1410943831735</v>
      </c>
      <c r="T86" s="4" t="str">
        <f aca="false">MONTH(A86)&amp; "-" &amp;YEAR(A86)</f>
        <v>7-2019</v>
      </c>
    </row>
    <row r="87" customFormat="false" ht="14.5" hidden="false" customHeight="false" outlineLevel="0" collapsed="false">
      <c r="A87" s="20" t="n">
        <v>43656</v>
      </c>
      <c r="B87" s="21" t="n">
        <v>56.69</v>
      </c>
      <c r="C87" s="21" t="n">
        <v>57.65</v>
      </c>
      <c r="D87" s="21" t="n">
        <v>56.6</v>
      </c>
      <c r="E87" s="21" t="n">
        <v>57.13</v>
      </c>
      <c r="F87" s="4" t="n">
        <v>19362600</v>
      </c>
      <c r="H87" s="17" t="n">
        <f aca="false">MAX(C87-D87,ABS(C87-E86),MAX(D87-E86,0),0)</f>
        <v>1.31</v>
      </c>
      <c r="I87" s="17" t="n">
        <f aca="false">IF(C87-C86&gt;D86-D87,MAX(C87-C86,0),0)</f>
        <v>0.960000000000001</v>
      </c>
      <c r="J87" s="17" t="n">
        <f aca="false">IF(D86-D87&gt;C87-C86,MAX(D86-D87,0),0)</f>
        <v>0</v>
      </c>
      <c r="K87" s="17" t="n">
        <f aca="false">K86-(K86/14)+H87</f>
        <v>14.969350412256</v>
      </c>
      <c r="L87" s="17" t="n">
        <f aca="false">L86-(L86/14)+I87</f>
        <v>4.66199824686923</v>
      </c>
      <c r="M87" s="17" t="n">
        <f aca="false">M86-(M86/14)+J87</f>
        <v>3.17262911633006</v>
      </c>
      <c r="N87" s="17" t="n">
        <f aca="false">(L87/K87)*100</f>
        <v>31.1436242620939</v>
      </c>
      <c r="O87" s="17" t="n">
        <f aca="false">(M87/K87)*100</f>
        <v>21.1941669408213</v>
      </c>
      <c r="P87" s="17" t="n">
        <f aca="false">N87+O87</f>
        <v>52.3377912029152</v>
      </c>
      <c r="Q87" s="17" t="n">
        <f aca="false">ABS(N87-O87)</f>
        <v>9.94945732127267</v>
      </c>
      <c r="R87" s="17" t="n">
        <f aca="false">(Q87/P87)*100</f>
        <v>19.0100825667219</v>
      </c>
      <c r="S87" s="17" t="n">
        <f aca="false">((S86*13)+R87)/14</f>
        <v>13.5603078248555</v>
      </c>
      <c r="T87" s="4" t="str">
        <f aca="false">MONTH(A87)&amp; "-" &amp;YEAR(A87)</f>
        <v>7-2019</v>
      </c>
    </row>
    <row r="88" customFormat="false" ht="14.5" hidden="false" customHeight="false" outlineLevel="0" collapsed="false">
      <c r="A88" s="20" t="n">
        <v>43657</v>
      </c>
      <c r="B88" s="21" t="n">
        <v>57.37</v>
      </c>
      <c r="C88" s="21" t="n">
        <v>57.62</v>
      </c>
      <c r="D88" s="21" t="n">
        <v>56.9207</v>
      </c>
      <c r="E88" s="21" t="n">
        <v>57.3</v>
      </c>
      <c r="F88" s="4" t="n">
        <v>15994600</v>
      </c>
      <c r="H88" s="17" t="n">
        <f aca="false">MAX(C88-D88,ABS(C88-E87),MAX(D88-E87,0),0)</f>
        <v>0.699300000000001</v>
      </c>
      <c r="I88" s="17" t="n">
        <f aca="false">IF(C88-C87&gt;D87-D88,MAX(C88-C87,0),0)</f>
        <v>0</v>
      </c>
      <c r="J88" s="17" t="n">
        <f aca="false">IF(D87-D88&gt;C88-C87,MAX(D87-D88,0),0)</f>
        <v>0</v>
      </c>
      <c r="K88" s="17" t="n">
        <f aca="false">K87-(K87/14)+H88</f>
        <v>14.5994110970949</v>
      </c>
      <c r="L88" s="17" t="n">
        <f aca="false">L87-(L87/14)+I88</f>
        <v>4.32899837209286</v>
      </c>
      <c r="M88" s="17" t="n">
        <f aca="false">M87-(M87/14)+J88</f>
        <v>2.94601275087791</v>
      </c>
      <c r="N88" s="17" t="n">
        <f aca="false">(L88/K88)*100</f>
        <v>29.6518698138055</v>
      </c>
      <c r="O88" s="17" t="n">
        <f aca="false">(M88/K88)*100</f>
        <v>20.1789834623133</v>
      </c>
      <c r="P88" s="17" t="n">
        <f aca="false">N88+O88</f>
        <v>49.8308532761188</v>
      </c>
      <c r="Q88" s="17" t="n">
        <f aca="false">ABS(N88-O88)</f>
        <v>9.47288635149221</v>
      </c>
      <c r="R88" s="17" t="n">
        <f aca="false">(Q88/P88)*100</f>
        <v>19.0100825667219</v>
      </c>
      <c r="S88" s="17" t="n">
        <f aca="false">((S87*13)+R88)/14</f>
        <v>13.9495774492745</v>
      </c>
      <c r="T88" s="4" t="str">
        <f aca="false">MONTH(A88)&amp; "-" &amp;YEAR(A88)</f>
        <v>7-2019</v>
      </c>
    </row>
    <row r="89" customFormat="false" ht="14.5" hidden="false" customHeight="false" outlineLevel="0" collapsed="false">
      <c r="A89" s="20" t="n">
        <v>43658</v>
      </c>
      <c r="B89" s="21" t="n">
        <v>57.58</v>
      </c>
      <c r="C89" s="21" t="n">
        <v>57.99</v>
      </c>
      <c r="D89" s="21" t="n">
        <v>57.57</v>
      </c>
      <c r="E89" s="21" t="n">
        <v>57.95</v>
      </c>
      <c r="F89" s="4" t="n">
        <v>13660400</v>
      </c>
      <c r="H89" s="17" t="n">
        <f aca="false">MAX(C89-D89,ABS(C89-E88),MAX(D89-E88,0),0)</f>
        <v>0.690000000000005</v>
      </c>
      <c r="I89" s="17" t="n">
        <f aca="false">IF(C89-C88&gt;D88-D89,MAX(C89-C88,0),0)</f>
        <v>0.370000000000005</v>
      </c>
      <c r="J89" s="17" t="n">
        <f aca="false">IF(D88-D89&gt;C89-C88,MAX(D88-D89,0),0)</f>
        <v>0</v>
      </c>
      <c r="K89" s="17" t="n">
        <f aca="false">K88-(K88/14)+H89</f>
        <v>14.246596018731</v>
      </c>
      <c r="L89" s="17" t="n">
        <f aca="false">L88-(L88/14)+I89</f>
        <v>4.38978420265766</v>
      </c>
      <c r="M89" s="17" t="n">
        <f aca="false">M88-(M88/14)+J89</f>
        <v>2.73558326867235</v>
      </c>
      <c r="N89" s="17" t="n">
        <f aca="false">(L89/K89)*100</f>
        <v>30.8128636264137</v>
      </c>
      <c r="O89" s="17" t="n">
        <f aca="false">(M89/K89)*100</f>
        <v>19.2016623836016</v>
      </c>
      <c r="P89" s="17" t="n">
        <f aca="false">N89+O89</f>
        <v>50.0145260100153</v>
      </c>
      <c r="Q89" s="17" t="n">
        <f aca="false">ABS(N89-O89)</f>
        <v>11.6112012428121</v>
      </c>
      <c r="R89" s="17" t="n">
        <f aca="false">(Q89/P89)*100</f>
        <v>23.2156578680501</v>
      </c>
      <c r="S89" s="17" t="n">
        <f aca="false">((S88*13)+R89)/14</f>
        <v>14.6114403363299</v>
      </c>
      <c r="T89" s="4" t="str">
        <f aca="false">MONTH(A89)&amp; "-" &amp;YEAR(A89)</f>
        <v>7-2019</v>
      </c>
    </row>
    <row r="90" customFormat="false" ht="14.5" hidden="false" customHeight="false" outlineLevel="0" collapsed="false">
      <c r="A90" s="20" t="n">
        <v>43661</v>
      </c>
      <c r="B90" s="21" t="n">
        <v>58</v>
      </c>
      <c r="C90" s="21" t="n">
        <v>58.2298</v>
      </c>
      <c r="D90" s="21" t="n">
        <v>57.87</v>
      </c>
      <c r="E90" s="21" t="n">
        <v>58.05</v>
      </c>
      <c r="F90" s="4" t="n">
        <v>8809700</v>
      </c>
      <c r="H90" s="17" t="n">
        <f aca="false">MAX(C90-D90,ABS(C90-E89),MAX(D90-E89,0),0)</f>
        <v>0.3598</v>
      </c>
      <c r="I90" s="17" t="n">
        <f aca="false">IF(C90-C89&gt;D89-D90,MAX(C90-C89,0),0)</f>
        <v>0.239799999999995</v>
      </c>
      <c r="J90" s="17" t="n">
        <f aca="false">IF(D89-D90&gt;C90-C89,MAX(D89-D90,0),0)</f>
        <v>0</v>
      </c>
      <c r="K90" s="17" t="n">
        <f aca="false">K89-(K89/14)+H90</f>
        <v>13.5887820173931</v>
      </c>
      <c r="L90" s="17" t="n">
        <f aca="false">L89-(L89/14)+I90</f>
        <v>4.31602818818211</v>
      </c>
      <c r="M90" s="17" t="n">
        <f aca="false">M89-(M89/14)+J90</f>
        <v>2.54018446376718</v>
      </c>
      <c r="N90" s="17" t="n">
        <f aca="false">(L90/K90)*100</f>
        <v>31.7617000747953</v>
      </c>
      <c r="O90" s="17" t="n">
        <f aca="false">(M90/K90)*100</f>
        <v>18.693246094579</v>
      </c>
      <c r="P90" s="17" t="n">
        <f aca="false">N90+O90</f>
        <v>50.4549461693743</v>
      </c>
      <c r="Q90" s="17" t="n">
        <f aca="false">ABS(N90-O90)</f>
        <v>13.0684539802163</v>
      </c>
      <c r="R90" s="17" t="n">
        <f aca="false">(Q90/P90)*100</f>
        <v>25.9012346110653</v>
      </c>
      <c r="S90" s="17" t="n">
        <f aca="false">((S89*13)+R90)/14</f>
        <v>15.4178542130967</v>
      </c>
      <c r="T90" s="4" t="str">
        <f aca="false">MONTH(A90)&amp; "-" &amp;YEAR(A90)</f>
        <v>7-2019</v>
      </c>
    </row>
    <row r="91" customFormat="false" ht="14.5" hidden="false" customHeight="false" outlineLevel="0" collapsed="false">
      <c r="A91" s="20" t="n">
        <v>43662</v>
      </c>
      <c r="B91" s="21" t="n">
        <v>58.13</v>
      </c>
      <c r="C91" s="21" t="n">
        <v>58.26</v>
      </c>
      <c r="D91" s="21" t="n">
        <v>57.46</v>
      </c>
      <c r="E91" s="21" t="n">
        <v>57.62</v>
      </c>
      <c r="F91" s="4" t="n">
        <v>11501100</v>
      </c>
      <c r="H91" s="17" t="n">
        <f aca="false">MAX(C91-D91,ABS(C91-E90),MAX(D91-E90,0),0)</f>
        <v>0.799999999999997</v>
      </c>
      <c r="I91" s="17" t="n">
        <f aca="false">IF(C91-C90&gt;D90-D91,MAX(C91-C90,0),0)</f>
        <v>0</v>
      </c>
      <c r="J91" s="17" t="n">
        <f aca="false">IF(D90-D91&gt;C91-C90,MAX(D90-D91,0),0)</f>
        <v>0.409999999999997</v>
      </c>
      <c r="K91" s="17" t="n">
        <f aca="false">K90-(K90/14)+H91</f>
        <v>13.4181547304364</v>
      </c>
      <c r="L91" s="17" t="n">
        <f aca="false">L90-(L90/14)+I91</f>
        <v>4.00774046045481</v>
      </c>
      <c r="M91" s="17" t="n">
        <f aca="false">M90-(M90/14)+J91</f>
        <v>2.76874271635524</v>
      </c>
      <c r="N91" s="17" t="n">
        <f aca="false">(L91/K91)*100</f>
        <v>29.8680447570339</v>
      </c>
      <c r="O91" s="17" t="n">
        <f aca="false">(M91/K91)*100</f>
        <v>20.6343030914295</v>
      </c>
      <c r="P91" s="17" t="n">
        <f aca="false">N91+O91</f>
        <v>50.5023478484635</v>
      </c>
      <c r="Q91" s="17" t="n">
        <f aca="false">ABS(N91-O91)</f>
        <v>9.23374166560442</v>
      </c>
      <c r="R91" s="17" t="n">
        <f aca="false">(Q91/P91)*100</f>
        <v>18.2837869108799</v>
      </c>
      <c r="S91" s="17" t="n">
        <f aca="false">((S90*13)+R91)/14</f>
        <v>15.6225636915098</v>
      </c>
      <c r="T91" s="4" t="str">
        <f aca="false">MONTH(A91)&amp; "-" &amp;YEAR(A91)</f>
        <v>7-2019</v>
      </c>
    </row>
    <row r="92" customFormat="false" ht="14.5" hidden="false" customHeight="false" outlineLevel="0" collapsed="false">
      <c r="A92" s="20" t="n">
        <v>43663</v>
      </c>
      <c r="B92" s="21" t="n">
        <v>57.57</v>
      </c>
      <c r="C92" s="21" t="n">
        <v>57.79</v>
      </c>
      <c r="D92" s="21" t="n">
        <v>57.19</v>
      </c>
      <c r="E92" s="21" t="n">
        <v>57.21</v>
      </c>
      <c r="F92" s="4" t="n">
        <v>9266900</v>
      </c>
      <c r="H92" s="17" t="n">
        <f aca="false">MAX(C92-D92,ABS(C92-E91),MAX(D92-E91,0),0)</f>
        <v>0.600000000000001</v>
      </c>
      <c r="I92" s="17" t="n">
        <f aca="false">IF(C92-C91&gt;D91-D92,MAX(C92-C91,0),0)</f>
        <v>0</v>
      </c>
      <c r="J92" s="17" t="n">
        <f aca="false">IF(D91-D92&gt;C92-C91,MAX(D91-D92,0),0)</f>
        <v>0.270000000000003</v>
      </c>
      <c r="K92" s="17" t="n">
        <f aca="false">K91-(K91/14)+H92</f>
        <v>13.0597151068338</v>
      </c>
      <c r="L92" s="17" t="n">
        <f aca="false">L91-(L91/14)+I92</f>
        <v>3.72147328470804</v>
      </c>
      <c r="M92" s="17" t="n">
        <f aca="false">M91-(M91/14)+J92</f>
        <v>2.84097537947272</v>
      </c>
      <c r="N92" s="17" t="n">
        <f aca="false">(L92/K92)*100</f>
        <v>28.4958228741199</v>
      </c>
      <c r="O92" s="17" t="n">
        <f aca="false">(M92/K92)*100</f>
        <v>21.7537316567198</v>
      </c>
      <c r="P92" s="17" t="n">
        <f aca="false">N92+O92</f>
        <v>50.2495545308397</v>
      </c>
      <c r="Q92" s="17" t="n">
        <f aca="false">ABS(N92-O92)</f>
        <v>6.74209121740011</v>
      </c>
      <c r="R92" s="17" t="n">
        <f aca="false">(Q92/P92)*100</f>
        <v>13.417215894446</v>
      </c>
      <c r="S92" s="17" t="n">
        <f aca="false">((S91*13)+R92)/14</f>
        <v>15.4650388488624</v>
      </c>
      <c r="T92" s="4" t="str">
        <f aca="false">MONTH(A92)&amp; "-" &amp;YEAR(A92)</f>
        <v>7-2019</v>
      </c>
    </row>
    <row r="93" customFormat="false" ht="14.5" hidden="false" customHeight="false" outlineLevel="0" collapsed="false">
      <c r="A93" s="20" t="n">
        <v>43664</v>
      </c>
      <c r="B93" s="21" t="n">
        <v>57.05</v>
      </c>
      <c r="C93" s="21" t="n">
        <v>57.79</v>
      </c>
      <c r="D93" s="21" t="n">
        <v>56.9</v>
      </c>
      <c r="E93" s="21" t="n">
        <v>57.74</v>
      </c>
      <c r="F93" s="4" t="n">
        <v>10287400</v>
      </c>
      <c r="H93" s="17" t="n">
        <f aca="false">MAX(C93-D93,ABS(C93-E92),MAX(D93-E92,0),0)</f>
        <v>0.890000000000001</v>
      </c>
      <c r="I93" s="17" t="n">
        <f aca="false">IF(C93-C92&gt;D92-D93,MAX(C93-C92,0),0)</f>
        <v>0</v>
      </c>
      <c r="J93" s="17" t="n">
        <f aca="false">IF(D92-D93&gt;C93-C92,MAX(D92-D93,0),0)</f>
        <v>0.289999999999999</v>
      </c>
      <c r="K93" s="17" t="n">
        <f aca="false">K92-(K92/14)+H93</f>
        <v>13.0168783134885</v>
      </c>
      <c r="L93" s="17" t="n">
        <f aca="false">L92-(L92/14)+I93</f>
        <v>3.45565376437175</v>
      </c>
      <c r="M93" s="17" t="n">
        <f aca="false">M92-(M92/14)+J93</f>
        <v>2.92804856665324</v>
      </c>
      <c r="N93" s="17" t="n">
        <f aca="false">(L93/K93)*100</f>
        <v>26.5474845899949</v>
      </c>
      <c r="O93" s="17" t="n">
        <f aca="false">(M93/K93)*100</f>
        <v>22.4942455182906</v>
      </c>
      <c r="P93" s="17" t="n">
        <f aca="false">N93+O93</f>
        <v>49.0417301082855</v>
      </c>
      <c r="Q93" s="17" t="n">
        <f aca="false">ABS(N93-O93)</f>
        <v>4.05323907170421</v>
      </c>
      <c r="R93" s="17" t="n">
        <f aca="false">(Q93/P93)*100</f>
        <v>8.26487781478049</v>
      </c>
      <c r="S93" s="17" t="n">
        <f aca="false">((S92*13)+R93)/14</f>
        <v>14.9507416321423</v>
      </c>
      <c r="T93" s="4" t="str">
        <f aca="false">MONTH(A93)&amp; "-" &amp;YEAR(A93)</f>
        <v>7-2019</v>
      </c>
    </row>
    <row r="94" customFormat="false" ht="14.5" hidden="false" customHeight="false" outlineLevel="0" collapsed="false">
      <c r="A94" s="20" t="n">
        <v>43665</v>
      </c>
      <c r="B94" s="21" t="n">
        <v>57.81</v>
      </c>
      <c r="C94" s="21" t="n">
        <v>58.0663</v>
      </c>
      <c r="D94" s="21" t="n">
        <v>57.32</v>
      </c>
      <c r="E94" s="21" t="n">
        <v>57.36</v>
      </c>
      <c r="F94" s="4" t="n">
        <v>13882400</v>
      </c>
      <c r="H94" s="17" t="n">
        <f aca="false">MAX(C94-D94,ABS(C94-E93),MAX(D94-E93,0),0)</f>
        <v>0.746299999999998</v>
      </c>
      <c r="I94" s="17" t="n">
        <f aca="false">IF(C94-C93&gt;D93-D94,MAX(C94-C93,0),0)</f>
        <v>0.276299999999999</v>
      </c>
      <c r="J94" s="17" t="n">
        <f aca="false">IF(D93-D94&gt;C94-C93,MAX(D93-D94,0),0)</f>
        <v>0</v>
      </c>
      <c r="K94" s="17" t="n">
        <f aca="false">K93-(K93/14)+H94</f>
        <v>12.8334012910965</v>
      </c>
      <c r="L94" s="17" t="n">
        <f aca="false">L93-(L93/14)+I94</f>
        <v>3.48512135263091</v>
      </c>
      <c r="M94" s="17" t="n">
        <f aca="false">M93-(M93/14)+J94</f>
        <v>2.71890224046372</v>
      </c>
      <c r="N94" s="17" t="n">
        <f aca="false">(L94/K94)*100</f>
        <v>27.1566459551826</v>
      </c>
      <c r="O94" s="17" t="n">
        <f aca="false">(M94/K94)*100</f>
        <v>21.1861390350977</v>
      </c>
      <c r="P94" s="17" t="n">
        <f aca="false">N94+O94</f>
        <v>48.3427849902803</v>
      </c>
      <c r="Q94" s="17" t="n">
        <f aca="false">ABS(N94-O94)</f>
        <v>5.97050692008494</v>
      </c>
      <c r="R94" s="17" t="n">
        <f aca="false">(Q94/P94)*100</f>
        <v>12.3503578068276</v>
      </c>
      <c r="S94" s="17" t="n">
        <f aca="false">((S93*13)+R94)/14</f>
        <v>14.7649999303341</v>
      </c>
      <c r="T94" s="4" t="str">
        <f aca="false">MONTH(A94)&amp; "-" &amp;YEAR(A94)</f>
        <v>7-2019</v>
      </c>
    </row>
    <row r="95" customFormat="false" ht="14.5" hidden="false" customHeight="false" outlineLevel="0" collapsed="false">
      <c r="A95" s="20" t="n">
        <v>43668</v>
      </c>
      <c r="B95" s="21" t="n">
        <v>57.4624</v>
      </c>
      <c r="C95" s="21" t="n">
        <v>58.01</v>
      </c>
      <c r="D95" s="21" t="n">
        <v>57.37</v>
      </c>
      <c r="E95" s="21" t="n">
        <v>57.73</v>
      </c>
      <c r="F95" s="4" t="n">
        <v>10485600</v>
      </c>
      <c r="H95" s="17" t="n">
        <f aca="false">MAX(C95-D95,ABS(C95-E94),MAX(D95-E94,0),0)</f>
        <v>0.649999999999999</v>
      </c>
      <c r="I95" s="17" t="n">
        <f aca="false">IF(C95-C94&gt;D94-D95,MAX(C95-C94,0),0)</f>
        <v>0</v>
      </c>
      <c r="J95" s="17" t="n">
        <f aca="false">IF(D94-D95&gt;C95-C94,MAX(D94-D95,0),0)</f>
        <v>0</v>
      </c>
      <c r="K95" s="17" t="n">
        <f aca="false">K94-(K94/14)+H95</f>
        <v>12.5667297703039</v>
      </c>
      <c r="L95" s="17" t="n">
        <f aca="false">L94-(L94/14)+I95</f>
        <v>3.23618411315727</v>
      </c>
      <c r="M95" s="17" t="n">
        <f aca="false">M94-(M94/14)+J95</f>
        <v>2.52469493757346</v>
      </c>
      <c r="N95" s="17" t="n">
        <f aca="false">(L95/K95)*100</f>
        <v>25.7519989075011</v>
      </c>
      <c r="O95" s="17" t="n">
        <f aca="false">(M95/K95)*100</f>
        <v>20.0903097601374</v>
      </c>
      <c r="P95" s="17" t="n">
        <f aca="false">N95+O95</f>
        <v>45.8423086676385</v>
      </c>
      <c r="Q95" s="17" t="n">
        <f aca="false">ABS(N95-O95)</f>
        <v>5.66168914736367</v>
      </c>
      <c r="R95" s="17" t="n">
        <f aca="false">(Q95/P95)*100</f>
        <v>12.3503578068275</v>
      </c>
      <c r="S95" s="17" t="n">
        <f aca="false">((S94*13)+R95)/14</f>
        <v>14.5925254929407</v>
      </c>
      <c r="T95" s="4" t="str">
        <f aca="false">MONTH(A95)&amp; "-" &amp;YEAR(A95)</f>
        <v>7-2019</v>
      </c>
    </row>
    <row r="96" customFormat="false" ht="14.5" hidden="false" customHeight="false" outlineLevel="0" collapsed="false">
      <c r="A96" s="20" t="n">
        <v>43669</v>
      </c>
      <c r="B96" s="21" t="n">
        <v>58.06</v>
      </c>
      <c r="C96" s="21" t="n">
        <v>58.1</v>
      </c>
      <c r="D96" s="21" t="n">
        <v>57.48</v>
      </c>
      <c r="E96" s="21" t="n">
        <v>57.71</v>
      </c>
      <c r="F96" s="4" t="n">
        <v>12692200</v>
      </c>
      <c r="H96" s="17" t="n">
        <f aca="false">MAX(C96-D96,ABS(C96-E95),MAX(D96-E95,0),0)</f>
        <v>0.620000000000005</v>
      </c>
      <c r="I96" s="17" t="n">
        <f aca="false">IF(C96-C95&gt;D95-D96,MAX(C96-C95,0),0)</f>
        <v>0.0900000000000034</v>
      </c>
      <c r="J96" s="17" t="n">
        <f aca="false">IF(D95-D96&gt;C96-C95,MAX(D95-D96,0),0)</f>
        <v>0</v>
      </c>
      <c r="K96" s="17" t="n">
        <f aca="false">K95-(K95/14)+H96</f>
        <v>12.2891062152822</v>
      </c>
      <c r="L96" s="17" t="n">
        <f aca="false">L95-(L95/14)+I96</f>
        <v>3.09502810507461</v>
      </c>
      <c r="M96" s="17" t="n">
        <f aca="false">M95-(M95/14)+J96</f>
        <v>2.34435958488964</v>
      </c>
      <c r="N96" s="17" t="n">
        <f aca="false">(L96/K96)*100</f>
        <v>25.1851359314136</v>
      </c>
      <c r="O96" s="17" t="n">
        <f aca="false">(M96/K96)*100</f>
        <v>19.0767297785603</v>
      </c>
      <c r="P96" s="17" t="n">
        <f aca="false">N96+O96</f>
        <v>44.2618657099739</v>
      </c>
      <c r="Q96" s="17" t="n">
        <f aca="false">ABS(N96-O96)</f>
        <v>6.1084061528533</v>
      </c>
      <c r="R96" s="17" t="n">
        <f aca="false">(Q96/P96)*100</f>
        <v>13.8006070346846</v>
      </c>
      <c r="S96" s="17" t="n">
        <f aca="false">((S95*13)+R96)/14</f>
        <v>14.5359598887796</v>
      </c>
      <c r="T96" s="4" t="str">
        <f aca="false">MONTH(A96)&amp; "-" &amp;YEAR(A96)</f>
        <v>7-2019</v>
      </c>
    </row>
    <row r="97" customFormat="false" ht="14.5" hidden="false" customHeight="false" outlineLevel="0" collapsed="false">
      <c r="A97" s="20" t="n">
        <v>43670</v>
      </c>
      <c r="B97" s="21" t="n">
        <v>57.58</v>
      </c>
      <c r="C97" s="21" t="n">
        <v>57.68</v>
      </c>
      <c r="D97" s="21" t="n">
        <v>57.11</v>
      </c>
      <c r="E97" s="21" t="n">
        <v>57.23</v>
      </c>
      <c r="F97" s="4" t="n">
        <v>18177000</v>
      </c>
      <c r="H97" s="17" t="n">
        <f aca="false">MAX(C97-D97,ABS(C97-E96),MAX(D97-E96,0),0)</f>
        <v>0.57</v>
      </c>
      <c r="I97" s="17" t="n">
        <f aca="false">IF(C97-C96&gt;D96-D97,MAX(C97-C96,0),0)</f>
        <v>0</v>
      </c>
      <c r="J97" s="17" t="n">
        <f aca="false">IF(D96-D97&gt;C97-C96,MAX(D96-D97,0),0)</f>
        <v>0.369999999999997</v>
      </c>
      <c r="K97" s="17" t="n">
        <f aca="false">K96-(K96/14)+H97</f>
        <v>11.9813129141906</v>
      </c>
      <c r="L97" s="17" t="n">
        <f aca="false">L96-(L96/14)+I97</f>
        <v>2.87395466899786</v>
      </c>
      <c r="M97" s="17" t="n">
        <f aca="false">M96-(M96/14)+J97</f>
        <v>2.54690532882609</v>
      </c>
      <c r="N97" s="17" t="n">
        <f aca="false">(L97/K97)*100</f>
        <v>23.9869761317556</v>
      </c>
      <c r="O97" s="17" t="n">
        <f aca="false">(M97/K97)*100</f>
        <v>21.257314178061</v>
      </c>
      <c r="P97" s="17" t="n">
        <f aca="false">N97+O97</f>
        <v>45.2442903098166</v>
      </c>
      <c r="Q97" s="17" t="n">
        <f aca="false">ABS(N97-O97)</f>
        <v>2.72966195369465</v>
      </c>
      <c r="R97" s="17" t="n">
        <f aca="false">(Q97/P97)*100</f>
        <v>6.03316337819183</v>
      </c>
      <c r="S97" s="17" t="n">
        <f aca="false">((S96*13)+R97)/14</f>
        <v>13.9286172808805</v>
      </c>
      <c r="T97" s="4" t="str">
        <f aca="false">MONTH(A97)&amp; "-" &amp;YEAR(A97)</f>
        <v>7-2019</v>
      </c>
    </row>
    <row r="98" customFormat="false" ht="14.5" hidden="false" customHeight="false" outlineLevel="0" collapsed="false">
      <c r="A98" s="20" t="n">
        <v>43671</v>
      </c>
      <c r="B98" s="21" t="n">
        <v>57.36</v>
      </c>
      <c r="C98" s="21" t="n">
        <v>57.5</v>
      </c>
      <c r="D98" s="21" t="n">
        <v>56.37</v>
      </c>
      <c r="E98" s="21" t="n">
        <v>56.62</v>
      </c>
      <c r="F98" s="4" t="n">
        <v>15127200</v>
      </c>
      <c r="H98" s="17" t="n">
        <f aca="false">MAX(C98-D98,ABS(C98-E97),MAX(D98-E97,0),0)</f>
        <v>1.13</v>
      </c>
      <c r="I98" s="17" t="n">
        <f aca="false">IF(C98-C97&gt;D97-D98,MAX(C98-C97,0),0)</f>
        <v>0</v>
      </c>
      <c r="J98" s="17" t="n">
        <f aca="false">IF(D97-D98&gt;C98-C97,MAX(D97-D98,0),0)</f>
        <v>0.740000000000002</v>
      </c>
      <c r="K98" s="17" t="n">
        <f aca="false">K97-(K97/14)+H98</f>
        <v>12.2555048488913</v>
      </c>
      <c r="L98" s="17" t="n">
        <f aca="false">L97-(L97/14)+I98</f>
        <v>2.66867219264087</v>
      </c>
      <c r="M98" s="17" t="n">
        <f aca="false">M97-(M97/14)+J98</f>
        <v>3.10498351962423</v>
      </c>
      <c r="N98" s="17" t="n">
        <f aca="false">(L98/K98)*100</f>
        <v>21.7752938417898</v>
      </c>
      <c r="O98" s="17" t="n">
        <f aca="false">(M98/K98)*100</f>
        <v>25.335419127227</v>
      </c>
      <c r="P98" s="17" t="n">
        <f aca="false">N98+O98</f>
        <v>47.1107129690167</v>
      </c>
      <c r="Q98" s="17" t="n">
        <f aca="false">ABS(N98-O98)</f>
        <v>3.56012528543722</v>
      </c>
      <c r="R98" s="17" t="n">
        <f aca="false">(Q98/P98)*100</f>
        <v>7.55693357427768</v>
      </c>
      <c r="S98" s="17" t="n">
        <f aca="false">((S97*13)+R98)/14</f>
        <v>13.4734970161231</v>
      </c>
      <c r="T98" s="4" t="str">
        <f aca="false">MONTH(A98)&amp; "-" &amp;YEAR(A98)</f>
        <v>7-2019</v>
      </c>
    </row>
    <row r="99" customFormat="false" ht="14.5" hidden="false" customHeight="false" outlineLevel="0" collapsed="false">
      <c r="A99" s="20" t="n">
        <v>43672</v>
      </c>
      <c r="B99" s="21" t="n">
        <v>56.68</v>
      </c>
      <c r="C99" s="21" t="n">
        <v>56.84</v>
      </c>
      <c r="D99" s="21" t="n">
        <v>56.37</v>
      </c>
      <c r="E99" s="21" t="n">
        <v>56.53</v>
      </c>
      <c r="F99" s="4" t="n">
        <v>15243000</v>
      </c>
      <c r="H99" s="17" t="n">
        <f aca="false">MAX(C99-D99,ABS(C99-E98),MAX(D99-E98,0),0)</f>
        <v>0.470000000000006</v>
      </c>
      <c r="I99" s="17" t="n">
        <f aca="false">IF(C99-C98&gt;D98-D99,MAX(C99-C98,0),0)</f>
        <v>0</v>
      </c>
      <c r="J99" s="17" t="n">
        <f aca="false">IF(D98-D99&gt;C99-C98,MAX(D98-D99,0),0)</f>
        <v>0</v>
      </c>
      <c r="K99" s="17" t="n">
        <f aca="false">K98-(K98/14)+H99</f>
        <v>11.8501116453991</v>
      </c>
      <c r="L99" s="17" t="n">
        <f aca="false">L98-(L98/14)+I99</f>
        <v>2.47805275030938</v>
      </c>
      <c r="M99" s="17" t="n">
        <f aca="false">M98-(M98/14)+J99</f>
        <v>2.88319898250821</v>
      </c>
      <c r="N99" s="17" t="n">
        <f aca="false">(L99/K99)*100</f>
        <v>20.9116405352308</v>
      </c>
      <c r="O99" s="17" t="n">
        <f aca="false">(M99/K99)*100</f>
        <v>24.3305638696463</v>
      </c>
      <c r="P99" s="17" t="n">
        <f aca="false">N99+O99</f>
        <v>45.2422044048772</v>
      </c>
      <c r="Q99" s="17" t="n">
        <f aca="false">ABS(N99-O99)</f>
        <v>3.4189233344155</v>
      </c>
      <c r="R99" s="17" t="n">
        <f aca="false">(Q99/P99)*100</f>
        <v>7.55693357427768</v>
      </c>
      <c r="S99" s="17" t="n">
        <f aca="false">((S98*13)+R99)/14</f>
        <v>13.0508853417056</v>
      </c>
      <c r="T99" s="4" t="str">
        <f aca="false">MONTH(A99)&amp; "-" &amp;YEAR(A99)</f>
        <v>7-2019</v>
      </c>
    </row>
    <row r="100" customFormat="false" ht="14.5" hidden="false" customHeight="false" outlineLevel="0" collapsed="false">
      <c r="A100" s="20" t="n">
        <v>43675</v>
      </c>
      <c r="B100" s="21" t="n">
        <v>56.69</v>
      </c>
      <c r="C100" s="21" t="n">
        <v>57.15</v>
      </c>
      <c r="D100" s="21" t="n">
        <v>56.54</v>
      </c>
      <c r="E100" s="21" t="n">
        <v>56.93</v>
      </c>
      <c r="F100" s="4" t="n">
        <v>12051100</v>
      </c>
      <c r="H100" s="17" t="n">
        <f aca="false">MAX(C100-D100,ABS(C100-E99),MAX(D100-E99,0),0)</f>
        <v>0.619999999999997</v>
      </c>
      <c r="I100" s="17" t="n">
        <f aca="false">IF(C100-C99&gt;D99-D100,MAX(C100-C99,0),0)</f>
        <v>0.309999999999995</v>
      </c>
      <c r="J100" s="17" t="n">
        <f aca="false">IF(D99-D100&gt;C100-C99,MAX(D99-D100,0),0)</f>
        <v>0</v>
      </c>
      <c r="K100" s="17" t="n">
        <f aca="false">K99-(K99/14)+H100</f>
        <v>11.6236750992991</v>
      </c>
      <c r="L100" s="17" t="n">
        <f aca="false">L99-(L99/14)+I100</f>
        <v>2.61104898243013</v>
      </c>
      <c r="M100" s="17" t="n">
        <f aca="false">M99-(M99/14)+J100</f>
        <v>2.67725619804334</v>
      </c>
      <c r="N100" s="17" t="n">
        <f aca="false">(L100/K100)*100</f>
        <v>22.4631965374494</v>
      </c>
      <c r="O100" s="17" t="n">
        <f aca="false">(M100/K100)*100</f>
        <v>23.0327858889034</v>
      </c>
      <c r="P100" s="17" t="n">
        <f aca="false">N100+O100</f>
        <v>45.4959824263528</v>
      </c>
      <c r="Q100" s="17" t="n">
        <f aca="false">ABS(N100-O100)</f>
        <v>0.569589351453939</v>
      </c>
      <c r="R100" s="17" t="n">
        <f aca="false">(Q100/P100)*100</f>
        <v>1.25195527402001</v>
      </c>
      <c r="S100" s="17" t="n">
        <f aca="false">((S99*13)+R100)/14</f>
        <v>12.2081046225852</v>
      </c>
      <c r="T100" s="4" t="str">
        <f aca="false">MONTH(A100)&amp; "-" &amp;YEAR(A100)</f>
        <v>7-2019</v>
      </c>
    </row>
    <row r="101" customFormat="false" ht="14.5" hidden="false" customHeight="false" outlineLevel="0" collapsed="false">
      <c r="A101" s="20" t="n">
        <v>43676</v>
      </c>
      <c r="B101" s="21" t="n">
        <v>56.85</v>
      </c>
      <c r="C101" s="21" t="n">
        <v>56.9</v>
      </c>
      <c r="D101" s="21" t="n">
        <v>56.35</v>
      </c>
      <c r="E101" s="21" t="n">
        <v>56.47</v>
      </c>
      <c r="F101" s="4" t="n">
        <v>9623400</v>
      </c>
      <c r="H101" s="17" t="n">
        <f aca="false">MAX(C101-D101,ABS(C101-E100),MAX(D101-E100,0),0)</f>
        <v>0.549999999999997</v>
      </c>
      <c r="I101" s="17" t="n">
        <f aca="false">IF(C101-C100&gt;D100-D101,MAX(C101-C100,0),0)</f>
        <v>0</v>
      </c>
      <c r="J101" s="17" t="n">
        <f aca="false">IF(D100-D101&gt;C101-C100,MAX(D100-D101,0),0)</f>
        <v>0.189999999999998</v>
      </c>
      <c r="K101" s="17" t="n">
        <f aca="false">K100-(K100/14)+H101</f>
        <v>11.3434125922063</v>
      </c>
      <c r="L101" s="17" t="n">
        <f aca="false">L100-(L100/14)+I101</f>
        <v>2.42454548368512</v>
      </c>
      <c r="M101" s="17" t="n">
        <f aca="false">M100-(M100/14)+J101</f>
        <v>2.67602361246881</v>
      </c>
      <c r="N101" s="17" t="n">
        <f aca="false">(L101/K101)*100</f>
        <v>21.3740394610256</v>
      </c>
      <c r="O101" s="17" t="n">
        <f aca="false">(M101/K101)*100</f>
        <v>23.5909924876348</v>
      </c>
      <c r="P101" s="17" t="n">
        <f aca="false">N101+O101</f>
        <v>44.9650319486604</v>
      </c>
      <c r="Q101" s="17" t="n">
        <f aca="false">ABS(N101-O101)</f>
        <v>2.21695302660925</v>
      </c>
      <c r="R101" s="17" t="n">
        <f aca="false">(Q101/P101)*100</f>
        <v>4.93039353144572</v>
      </c>
      <c r="S101" s="17" t="n">
        <f aca="false">((S100*13)+R101)/14</f>
        <v>11.6882681160752</v>
      </c>
      <c r="T101" s="4" t="str">
        <f aca="false">MONTH(A101)&amp; "-" &amp;YEAR(A101)</f>
        <v>7-2019</v>
      </c>
    </row>
    <row r="102" customFormat="false" ht="14.5" hidden="false" customHeight="false" outlineLevel="0" collapsed="false">
      <c r="A102" s="20" t="n">
        <v>43677</v>
      </c>
      <c r="B102" s="21" t="n">
        <v>56.33</v>
      </c>
      <c r="C102" s="21" t="n">
        <v>56.83</v>
      </c>
      <c r="D102" s="21" t="n">
        <v>54.9</v>
      </c>
      <c r="E102" s="21" t="n">
        <v>55.4</v>
      </c>
      <c r="F102" s="4" t="n">
        <v>17441200</v>
      </c>
      <c r="H102" s="17" t="n">
        <f aca="false">MAX(C102-D102,ABS(C102-E101),MAX(D102-E101,0),0)</f>
        <v>1.93</v>
      </c>
      <c r="I102" s="17" t="n">
        <f aca="false">IF(C102-C101&gt;D101-D102,MAX(C102-C101,0),0)</f>
        <v>0</v>
      </c>
      <c r="J102" s="17" t="n">
        <f aca="false">IF(D101-D102&gt;C102-C101,MAX(D101-D102,0),0)</f>
        <v>1.45</v>
      </c>
      <c r="K102" s="17" t="n">
        <f aca="false">K101-(K101/14)+H102</f>
        <v>12.4631688356202</v>
      </c>
      <c r="L102" s="17" t="n">
        <f aca="false">L101-(L101/14)+I102</f>
        <v>2.2513636634219</v>
      </c>
      <c r="M102" s="17" t="n">
        <f aca="false">M101-(M101/14)+J102</f>
        <v>3.93487906872104</v>
      </c>
      <c r="N102" s="17" t="n">
        <f aca="false">(L102/K102)*100</f>
        <v>18.0641351578856</v>
      </c>
      <c r="O102" s="17" t="n">
        <f aca="false">(M102/K102)*100</f>
        <v>31.5720594065534</v>
      </c>
      <c r="P102" s="17" t="n">
        <f aca="false">N102+O102</f>
        <v>49.636194564439</v>
      </c>
      <c r="Q102" s="17" t="n">
        <f aca="false">ABS(N102-O102)</f>
        <v>13.5079242486678</v>
      </c>
      <c r="R102" s="17" t="n">
        <f aca="false">(Q102/P102)*100</f>
        <v>27.2138594974913</v>
      </c>
      <c r="S102" s="17" t="n">
        <f aca="false">((S101*13)+R102)/14</f>
        <v>12.7972389290335</v>
      </c>
      <c r="T102" s="4" t="str">
        <f aca="false">MONTH(A102)&amp; "-" &amp;YEAR(A102)</f>
        <v>7-2019</v>
      </c>
    </row>
    <row r="103" customFormat="false" ht="14.5" hidden="false" customHeight="false" outlineLevel="0" collapsed="false">
      <c r="A103" s="20" t="n">
        <v>43678</v>
      </c>
      <c r="B103" s="21" t="n">
        <v>55.84</v>
      </c>
      <c r="C103" s="21" t="n">
        <v>56.89</v>
      </c>
      <c r="D103" s="21" t="n">
        <v>55.16</v>
      </c>
      <c r="E103" s="21" t="n">
        <v>55.39</v>
      </c>
      <c r="F103" s="4" t="n">
        <v>19020600</v>
      </c>
      <c r="H103" s="17" t="n">
        <f aca="false">MAX(C103-D103,ABS(C103-E102),MAX(D103-E102,0),0)</f>
        <v>1.73</v>
      </c>
      <c r="I103" s="17" t="n">
        <f aca="false">IF(C103-C102&gt;D102-D103,MAX(C103-C102,0),0)</f>
        <v>0.0600000000000023</v>
      </c>
      <c r="J103" s="17" t="n">
        <f aca="false">IF(D102-D103&gt;C103-C102,MAX(D102-D103,0),0)</f>
        <v>0</v>
      </c>
      <c r="K103" s="17" t="n">
        <f aca="false">K102-(K102/14)+H103</f>
        <v>13.3029424902187</v>
      </c>
      <c r="L103" s="17" t="n">
        <f aca="false">L102-(L102/14)+I103</f>
        <v>2.15055197317748</v>
      </c>
      <c r="M103" s="17" t="n">
        <f aca="false">M102-(M102/14)+J103</f>
        <v>3.65381627809811</v>
      </c>
      <c r="N103" s="17" t="n">
        <f aca="false">(L103/K103)*100</f>
        <v>16.16598714727</v>
      </c>
      <c r="O103" s="17" t="n">
        <f aca="false">(M103/K103)*100</f>
        <v>27.4662262186329</v>
      </c>
      <c r="P103" s="17" t="n">
        <f aca="false">N103+O103</f>
        <v>43.6322133659029</v>
      </c>
      <c r="Q103" s="17" t="n">
        <f aca="false">ABS(N103-O103)</f>
        <v>11.3002390713629</v>
      </c>
      <c r="R103" s="17" t="n">
        <f aca="false">(Q103/P103)*100</f>
        <v>25.8988444537486</v>
      </c>
      <c r="S103" s="17" t="n">
        <f aca="false">((S102*13)+R103)/14</f>
        <v>13.7330678950846</v>
      </c>
      <c r="T103" s="4" t="str">
        <f aca="false">MONTH(A103)&amp; "-" &amp;YEAR(A103)</f>
        <v>8-2019</v>
      </c>
    </row>
    <row r="104" customFormat="false" ht="14.5" hidden="false" customHeight="false" outlineLevel="0" collapsed="false">
      <c r="A104" s="20" t="n">
        <v>43679</v>
      </c>
      <c r="B104" s="21" t="n">
        <v>54.22</v>
      </c>
      <c r="C104" s="21" t="n">
        <v>54.3185</v>
      </c>
      <c r="D104" s="21" t="n">
        <v>52.58</v>
      </c>
      <c r="E104" s="21" t="n">
        <v>53.25</v>
      </c>
      <c r="F104" s="4" t="n">
        <v>29021900</v>
      </c>
      <c r="H104" s="17" t="n">
        <f aca="false">MAX(C104-D104,ABS(C104-E103),MAX(D104-E103,0),0)</f>
        <v>1.7385</v>
      </c>
      <c r="I104" s="17" t="n">
        <f aca="false">IF(C104-C103&gt;D103-D104,MAX(C104-C103,0),0)</f>
        <v>0</v>
      </c>
      <c r="J104" s="17" t="n">
        <f aca="false">IF(D103-D104&gt;C104-C103,MAX(D103-D104,0),0)</f>
        <v>2.58</v>
      </c>
      <c r="K104" s="17" t="n">
        <f aca="false">K103-(K103/14)+H104</f>
        <v>14.091232312346</v>
      </c>
      <c r="L104" s="17" t="n">
        <f aca="false">L103-(L103/14)+I104</f>
        <v>1.99694111795052</v>
      </c>
      <c r="M104" s="17" t="n">
        <f aca="false">M103-(M103/14)+J104</f>
        <v>5.9728294010911</v>
      </c>
      <c r="N104" s="17" t="n">
        <f aca="false">(L104/K104)*100</f>
        <v>14.1715151215051</v>
      </c>
      <c r="O104" s="17" t="n">
        <f aca="false">(M104/K104)*100</f>
        <v>42.3868492740556</v>
      </c>
      <c r="P104" s="17" t="n">
        <f aca="false">N104+O104</f>
        <v>56.5583643955607</v>
      </c>
      <c r="Q104" s="17" t="n">
        <f aca="false">ABS(N104-O104)</f>
        <v>28.2153341525505</v>
      </c>
      <c r="R104" s="17" t="n">
        <f aca="false">(Q104/P104)*100</f>
        <v>49.8871112241096</v>
      </c>
      <c r="S104" s="17" t="n">
        <f aca="false">((S103*13)+R104)/14</f>
        <v>16.3154995614435</v>
      </c>
      <c r="T104" s="4" t="str">
        <f aca="false">MONTH(A104)&amp; "-" &amp;YEAR(A104)</f>
        <v>8-2019</v>
      </c>
    </row>
    <row r="105" customFormat="false" ht="14.5" hidden="false" customHeight="false" outlineLevel="0" collapsed="false">
      <c r="A105" s="20" t="n">
        <v>43682</v>
      </c>
      <c r="B105" s="21" t="n">
        <v>52.39</v>
      </c>
      <c r="C105" s="21" t="n">
        <v>52.54</v>
      </c>
      <c r="D105" s="21" t="n">
        <v>50.94</v>
      </c>
      <c r="E105" s="21" t="n">
        <v>51.37</v>
      </c>
      <c r="F105" s="4" t="n">
        <v>29931800</v>
      </c>
      <c r="H105" s="17" t="n">
        <f aca="false">MAX(C105-D105,ABS(C105-E104),MAX(D105-E104,0),0)</f>
        <v>1.6</v>
      </c>
      <c r="I105" s="17" t="n">
        <f aca="false">IF(C105-C104&gt;D104-D105,MAX(C105-C104,0),0)</f>
        <v>0</v>
      </c>
      <c r="J105" s="17" t="n">
        <f aca="false">IF(D104-D105&gt;C105-C104,MAX(D104-D105,0),0)</f>
        <v>1.64</v>
      </c>
      <c r="K105" s="17" t="n">
        <f aca="false">K104-(K104/14)+H105</f>
        <v>14.684715718607</v>
      </c>
      <c r="L105" s="17" t="n">
        <f aca="false">L104-(L104/14)+I105</f>
        <v>1.85430246666834</v>
      </c>
      <c r="M105" s="17" t="n">
        <f aca="false">M104-(M104/14)+J105</f>
        <v>7.1861987295846</v>
      </c>
      <c r="N105" s="17" t="n">
        <f aca="false">(L105/K105)*100</f>
        <v>12.627431829128</v>
      </c>
      <c r="O105" s="17" t="n">
        <f aca="false">(M105/K105)*100</f>
        <v>48.9365873149249</v>
      </c>
      <c r="P105" s="17" t="n">
        <f aca="false">N105+O105</f>
        <v>61.5640191440529</v>
      </c>
      <c r="Q105" s="17" t="n">
        <f aca="false">ABS(N105-O105)</f>
        <v>36.3091554857969</v>
      </c>
      <c r="R105" s="17" t="n">
        <f aca="false">(Q105/P105)*100</f>
        <v>58.977883495289</v>
      </c>
      <c r="S105" s="17" t="n">
        <f aca="false">((S104*13)+R105)/14</f>
        <v>19.3628126995753</v>
      </c>
      <c r="T105" s="4" t="str">
        <f aca="false">MONTH(A105)&amp; "-" &amp;YEAR(A105)</f>
        <v>8-2019</v>
      </c>
    </row>
    <row r="106" customFormat="false" ht="14.5" hidden="false" customHeight="false" outlineLevel="0" collapsed="false">
      <c r="A106" s="20" t="n">
        <v>43683</v>
      </c>
      <c r="B106" s="21" t="n">
        <v>51.95</v>
      </c>
      <c r="C106" s="21" t="n">
        <v>52.73</v>
      </c>
      <c r="D106" s="21" t="n">
        <v>51.6</v>
      </c>
      <c r="E106" s="21" t="n">
        <v>52.6</v>
      </c>
      <c r="F106" s="4" t="n">
        <v>20708400</v>
      </c>
      <c r="H106" s="17" t="n">
        <f aca="false">MAX(C106-D106,ABS(C106-E105),MAX(D106-E105,0),0)</f>
        <v>1.36</v>
      </c>
      <c r="I106" s="17" t="n">
        <f aca="false">IF(C106-C105&gt;D105-D106,MAX(C106-C105,0),0)</f>
        <v>0.189999999999998</v>
      </c>
      <c r="J106" s="17" t="n">
        <f aca="false">IF(D105-D106&gt;C106-C105,MAX(D105-D106,0),0)</f>
        <v>0</v>
      </c>
      <c r="K106" s="17" t="n">
        <f aca="false">K105-(K105/14)+H106</f>
        <v>14.9958074529922</v>
      </c>
      <c r="L106" s="17" t="n">
        <f aca="false">L105-(L105/14)+I106</f>
        <v>1.91185229047774</v>
      </c>
      <c r="M106" s="17" t="n">
        <f aca="false">M105-(M105/14)+J106</f>
        <v>6.67289882032855</v>
      </c>
      <c r="N106" s="17" t="n">
        <f aca="false">(L106/K106)*100</f>
        <v>12.7492453905592</v>
      </c>
      <c r="O106" s="17" t="n">
        <f aca="false">(M106/K106)*100</f>
        <v>44.4984295860446</v>
      </c>
      <c r="P106" s="17" t="n">
        <f aca="false">N106+O106</f>
        <v>57.2476749766038</v>
      </c>
      <c r="Q106" s="17" t="n">
        <f aca="false">ABS(N106-O106)</f>
        <v>31.7491841954854</v>
      </c>
      <c r="R106" s="17" t="n">
        <f aca="false">(Q106/P106)*100</f>
        <v>55.4593425994344</v>
      </c>
      <c r="S106" s="17" t="n">
        <f aca="false">((S105*13)+R106)/14</f>
        <v>21.941136263851</v>
      </c>
      <c r="T106" s="4" t="str">
        <f aca="false">MONTH(A106)&amp; "-" &amp;YEAR(A106)</f>
        <v>8-2019</v>
      </c>
    </row>
    <row r="107" customFormat="false" ht="14.5" hidden="false" customHeight="false" outlineLevel="0" collapsed="false">
      <c r="A107" s="20" t="n">
        <v>43684</v>
      </c>
      <c r="B107" s="21" t="n">
        <v>51.83</v>
      </c>
      <c r="C107" s="21" t="n">
        <v>52.49</v>
      </c>
      <c r="D107" s="21" t="n">
        <v>51.21</v>
      </c>
      <c r="E107" s="21" t="n">
        <v>52.34</v>
      </c>
      <c r="F107" s="4" t="n">
        <v>24128600</v>
      </c>
      <c r="H107" s="17" t="n">
        <f aca="false">MAX(C107-D107,ABS(C107-E106),MAX(D107-E106,0),0)</f>
        <v>1.28</v>
      </c>
      <c r="I107" s="17" t="n">
        <f aca="false">IF(C107-C106&gt;D106-D107,MAX(C107-C106,0),0)</f>
        <v>0</v>
      </c>
      <c r="J107" s="17" t="n">
        <f aca="false">IF(D106-D107&gt;C107-C106,MAX(D106-D107,0),0)</f>
        <v>0.390000000000001</v>
      </c>
      <c r="K107" s="17" t="n">
        <f aca="false">K106-(K106/14)+H107</f>
        <v>15.204678349207</v>
      </c>
      <c r="L107" s="17" t="n">
        <f aca="false">L106-(L106/14)+I107</f>
        <v>1.77529141258647</v>
      </c>
      <c r="M107" s="17" t="n">
        <f aca="false">M106-(M106/14)+J107</f>
        <v>6.58626319030509</v>
      </c>
      <c r="N107" s="17" t="n">
        <f aca="false">(L107/K107)*100</f>
        <v>11.6759550699674</v>
      </c>
      <c r="O107" s="17" t="n">
        <f aca="false">(M107/K107)*100</f>
        <v>43.3173464050858</v>
      </c>
      <c r="P107" s="17" t="n">
        <f aca="false">N107+O107</f>
        <v>54.9933014750532</v>
      </c>
      <c r="Q107" s="17" t="n">
        <f aca="false">ABS(N107-O107)</f>
        <v>31.6413913351184</v>
      </c>
      <c r="R107" s="17" t="n">
        <f aca="false">(Q107/P107)*100</f>
        <v>57.5368099139711</v>
      </c>
      <c r="S107" s="17" t="n">
        <f aca="false">((S106*13)+R107)/14</f>
        <v>24.4836843817167</v>
      </c>
      <c r="T107" s="4" t="str">
        <f aca="false">MONTH(A107)&amp; "-" &amp;YEAR(A107)</f>
        <v>8-2019</v>
      </c>
    </row>
    <row r="108" customFormat="false" ht="14.5" hidden="false" customHeight="false" outlineLevel="0" collapsed="false">
      <c r="A108" s="20" t="n">
        <v>43685</v>
      </c>
      <c r="B108" s="21" t="n">
        <v>52.79</v>
      </c>
      <c r="C108" s="21" t="n">
        <v>53.36</v>
      </c>
      <c r="D108" s="21" t="n">
        <v>52.59</v>
      </c>
      <c r="E108" s="21" t="n">
        <v>53.16</v>
      </c>
      <c r="F108" s="4" t="n">
        <v>26093500</v>
      </c>
      <c r="H108" s="17" t="n">
        <f aca="false">MAX(C108-D108,ABS(C108-E107),MAX(D108-E107,0),0)</f>
        <v>1.02</v>
      </c>
      <c r="I108" s="17" t="n">
        <f aca="false">IF(C108-C107&gt;D107-D108,MAX(C108-C107,0),0)</f>
        <v>0.869999999999997</v>
      </c>
      <c r="J108" s="17" t="n">
        <f aca="false">IF(D107-D108&gt;C108-C107,MAX(D107-D108,0),0)</f>
        <v>0</v>
      </c>
      <c r="K108" s="17" t="n">
        <f aca="false">K107-(K107/14)+H108</f>
        <v>15.1386298956922</v>
      </c>
      <c r="L108" s="17" t="n">
        <f aca="false">L107-(L107/14)+I108</f>
        <v>2.51848488311601</v>
      </c>
      <c r="M108" s="17" t="n">
        <f aca="false">M107-(M107/14)+J108</f>
        <v>6.11581581956901</v>
      </c>
      <c r="N108" s="17" t="n">
        <f aca="false">(L108/K108)*100</f>
        <v>16.636148056124</v>
      </c>
      <c r="O108" s="17" t="n">
        <f aca="false">(M108/K108)*100</f>
        <v>40.3987405842407</v>
      </c>
      <c r="P108" s="17" t="n">
        <f aca="false">N108+O108</f>
        <v>57.0348886403647</v>
      </c>
      <c r="Q108" s="17" t="n">
        <f aca="false">ABS(N108-O108)</f>
        <v>23.7625925281167</v>
      </c>
      <c r="R108" s="17" t="n">
        <f aca="false">(Q108/P108)*100</f>
        <v>41.6632575158558</v>
      </c>
      <c r="S108" s="17" t="n">
        <f aca="false">((S107*13)+R108)/14</f>
        <v>25.7107967484409</v>
      </c>
      <c r="T108" s="4" t="str">
        <f aca="false">MONTH(A108)&amp; "-" &amp;YEAR(A108)</f>
        <v>8-2019</v>
      </c>
    </row>
    <row r="109" customFormat="false" ht="14.5" hidden="false" customHeight="false" outlineLevel="0" collapsed="false">
      <c r="A109" s="20" t="n">
        <v>43686</v>
      </c>
      <c r="B109" s="21" t="n">
        <v>52.78</v>
      </c>
      <c r="C109" s="21" t="n">
        <v>52.865</v>
      </c>
      <c r="D109" s="21" t="n">
        <v>52.04</v>
      </c>
      <c r="E109" s="21" t="n">
        <v>52.43</v>
      </c>
      <c r="F109" s="4" t="n">
        <v>17425000</v>
      </c>
      <c r="H109" s="17" t="n">
        <f aca="false">MAX(C109-D109,ABS(C109-E108),MAX(D109-E108,0),0)</f>
        <v>0.825000000000003</v>
      </c>
      <c r="I109" s="17" t="n">
        <f aca="false">IF(C109-C108&gt;D108-D109,MAX(C109-C108,0),0)</f>
        <v>0</v>
      </c>
      <c r="J109" s="17" t="n">
        <f aca="false">IF(D108-D109&gt;C109-C108,MAX(D108-D109,0),0)</f>
        <v>0.550000000000004</v>
      </c>
      <c r="K109" s="17" t="n">
        <f aca="false">K108-(K108/14)+H109</f>
        <v>14.8822991888571</v>
      </c>
      <c r="L109" s="17" t="n">
        <f aca="false">L108-(L108/14)+I109</f>
        <v>2.33859310575058</v>
      </c>
      <c r="M109" s="17" t="n">
        <f aca="false">M108-(M108/14)+J109</f>
        <v>6.22897183245694</v>
      </c>
      <c r="N109" s="17" t="n">
        <f aca="false">(L109/K109)*100</f>
        <v>15.7139234742812</v>
      </c>
      <c r="O109" s="17" t="n">
        <f aca="false">(M109/K109)*100</f>
        <v>41.8549026155905</v>
      </c>
      <c r="P109" s="17" t="n">
        <f aca="false">N109+O109</f>
        <v>57.5688260898717</v>
      </c>
      <c r="Q109" s="17" t="n">
        <f aca="false">ABS(N109-O109)</f>
        <v>26.1409791413092</v>
      </c>
      <c r="R109" s="17" t="n">
        <f aca="false">(Q109/P109)*100</f>
        <v>45.4082198940449</v>
      </c>
      <c r="S109" s="17" t="n">
        <f aca="false">((S108*13)+R109)/14</f>
        <v>27.1177555445555</v>
      </c>
      <c r="T109" s="4" t="str">
        <f aca="false">MONTH(A109)&amp; "-" &amp;YEAR(A109)</f>
        <v>8-2019</v>
      </c>
    </row>
    <row r="110" customFormat="false" ht="14.5" hidden="false" customHeight="false" outlineLevel="0" collapsed="false">
      <c r="A110" s="20" t="n">
        <v>43689</v>
      </c>
      <c r="B110" s="21" t="n">
        <v>52.27</v>
      </c>
      <c r="C110" s="21" t="n">
        <v>52.355</v>
      </c>
      <c r="D110" s="21" t="n">
        <v>51.34</v>
      </c>
      <c r="E110" s="21" t="n">
        <v>51.54</v>
      </c>
      <c r="F110" s="4" t="n">
        <v>16388300</v>
      </c>
      <c r="H110" s="17" t="n">
        <f aca="false">MAX(C110-D110,ABS(C110-E109),MAX(D110-E109,0),0)</f>
        <v>1.01499999999999</v>
      </c>
      <c r="I110" s="17" t="n">
        <f aca="false">IF(C110-C109&gt;D109-D110,MAX(C110-C109,0),0)</f>
        <v>0</v>
      </c>
      <c r="J110" s="17" t="n">
        <f aca="false">IF(D109-D110&gt;C110-C109,MAX(D109-D110,0),0)</f>
        <v>0.699999999999996</v>
      </c>
      <c r="K110" s="17" t="n">
        <f aca="false">K109-(K109/14)+H110</f>
        <v>14.8342778182244</v>
      </c>
      <c r="L110" s="17" t="n">
        <f aca="false">L109-(L109/14)+I110</f>
        <v>2.17155074105411</v>
      </c>
      <c r="M110" s="17" t="n">
        <f aca="false">M109-(M109/14)+J110</f>
        <v>6.48404527299573</v>
      </c>
      <c r="N110" s="17" t="n">
        <f aca="false">(L110/K110)*100</f>
        <v>14.6387358229619</v>
      </c>
      <c r="O110" s="17" t="n">
        <f aca="false">(M110/K110)*100</f>
        <v>43.7098816164131</v>
      </c>
      <c r="P110" s="17" t="n">
        <f aca="false">N110+O110</f>
        <v>58.348617439375</v>
      </c>
      <c r="Q110" s="17" t="n">
        <f aca="false">ABS(N110-O110)</f>
        <v>29.0711457934512</v>
      </c>
      <c r="R110" s="17" t="n">
        <f aca="false">(Q110/P110)*100</f>
        <v>49.8231955944055</v>
      </c>
      <c r="S110" s="17" t="n">
        <f aca="false">((S109*13)+R110)/14</f>
        <v>28.7395726909734</v>
      </c>
      <c r="T110" s="4" t="str">
        <f aca="false">MONTH(A110)&amp; "-" &amp;YEAR(A110)</f>
        <v>8-2019</v>
      </c>
    </row>
    <row r="111" customFormat="false" ht="14.5" hidden="false" customHeight="false" outlineLevel="0" collapsed="false">
      <c r="A111" s="20" t="n">
        <v>43690</v>
      </c>
      <c r="B111" s="21" t="n">
        <v>51.47</v>
      </c>
      <c r="C111" s="21" t="n">
        <v>53.072</v>
      </c>
      <c r="D111" s="21" t="n">
        <v>51.2</v>
      </c>
      <c r="E111" s="21" t="n">
        <v>52.72</v>
      </c>
      <c r="F111" s="4" t="n">
        <v>21499500</v>
      </c>
      <c r="H111" s="17" t="n">
        <f aca="false">MAX(C111-D111,ABS(C111-E110),MAX(D111-E110,0),0)</f>
        <v>1.872</v>
      </c>
      <c r="I111" s="17" t="n">
        <f aca="false">IF(C111-C110&gt;D110-D111,MAX(C111-C110,0),0)</f>
        <v>0.717000000000006</v>
      </c>
      <c r="J111" s="17" t="n">
        <f aca="false">IF(D110-D111&gt;C111-C110,MAX(D110-D111,0),0)</f>
        <v>0</v>
      </c>
      <c r="K111" s="17" t="n">
        <f aca="false">K110-(K110/14)+H111</f>
        <v>15.6466865454941</v>
      </c>
      <c r="L111" s="17" t="n">
        <f aca="false">L110-(L110/14)+I111</f>
        <v>2.73343997383596</v>
      </c>
      <c r="M111" s="17" t="n">
        <f aca="false">M110-(M110/14)+J111</f>
        <v>6.02089918206746</v>
      </c>
      <c r="N111" s="17" t="n">
        <f aca="false">(L111/K111)*100</f>
        <v>17.4697688605715</v>
      </c>
      <c r="O111" s="17" t="n">
        <f aca="false">(M111/K111)*100</f>
        <v>38.4803463951372</v>
      </c>
      <c r="P111" s="17" t="n">
        <f aca="false">N111+O111</f>
        <v>55.9501152557087</v>
      </c>
      <c r="Q111" s="17" t="n">
        <f aca="false">ABS(N111-O111)</f>
        <v>21.0105775345657</v>
      </c>
      <c r="R111" s="17" t="n">
        <f aca="false">(Q111/P111)*100</f>
        <v>37.5523400417337</v>
      </c>
      <c r="S111" s="17" t="n">
        <f aca="false">((S110*13)+R111)/14</f>
        <v>29.3690560731705</v>
      </c>
      <c r="T111" s="4" t="str">
        <f aca="false">MONTH(A111)&amp; "-" &amp;YEAR(A111)</f>
        <v>8-2019</v>
      </c>
    </row>
    <row r="112" customFormat="false" ht="14.5" hidden="false" customHeight="false" outlineLevel="0" collapsed="false">
      <c r="A112" s="20" t="n">
        <v>43691</v>
      </c>
      <c r="B112" s="21" t="n">
        <v>52.12</v>
      </c>
      <c r="C112" s="21" t="n">
        <v>52.12</v>
      </c>
      <c r="D112" s="21" t="n">
        <v>50.13</v>
      </c>
      <c r="E112" s="21" t="n">
        <v>50.61</v>
      </c>
      <c r="F112" s="4" t="n">
        <v>28688100</v>
      </c>
      <c r="H112" s="17" t="n">
        <f aca="false">MAX(C112-D112,ABS(C112-E111),MAX(D112-E111,0),0)</f>
        <v>1.99</v>
      </c>
      <c r="I112" s="17" t="n">
        <f aca="false">IF(C112-C111&gt;D111-D112,MAX(C112-C111,0),0)</f>
        <v>0</v>
      </c>
      <c r="J112" s="17" t="n">
        <f aca="false">IF(D111-D112&gt;C112-C111,MAX(D111-D112,0),0)</f>
        <v>1.07</v>
      </c>
      <c r="K112" s="17" t="n">
        <f aca="false">K111-(K111/14)+H112</f>
        <v>16.5190660779588</v>
      </c>
      <c r="L112" s="17" t="n">
        <f aca="false">L111-(L111/14)+I112</f>
        <v>2.53819426141911</v>
      </c>
      <c r="M112" s="17" t="n">
        <f aca="false">M111-(M111/14)+J112</f>
        <v>6.66083495477693</v>
      </c>
      <c r="N112" s="17" t="n">
        <f aca="false">(L112/K112)*100</f>
        <v>15.3652406827393</v>
      </c>
      <c r="O112" s="17" t="n">
        <f aca="false">(M112/K112)*100</f>
        <v>40.3221037033347</v>
      </c>
      <c r="P112" s="17" t="n">
        <f aca="false">N112+O112</f>
        <v>55.687344386074</v>
      </c>
      <c r="Q112" s="17" t="n">
        <f aca="false">ABS(N112-O112)</f>
        <v>24.9568630205954</v>
      </c>
      <c r="R112" s="17" t="n">
        <f aca="false">(Q112/P112)*100</f>
        <v>44.816040872002</v>
      </c>
      <c r="S112" s="17" t="n">
        <f aca="false">((S111*13)+R112)/14</f>
        <v>30.4724121302299</v>
      </c>
      <c r="T112" s="4" t="str">
        <f aca="false">MONTH(A112)&amp; "-" &amp;YEAR(A112)</f>
        <v>8-2019</v>
      </c>
    </row>
    <row r="113" customFormat="false" ht="14.5" hidden="false" customHeight="false" outlineLevel="0" collapsed="false">
      <c r="A113" s="20" t="n">
        <v>43692</v>
      </c>
      <c r="B113" s="21" t="n">
        <v>47.36</v>
      </c>
      <c r="C113" s="21" t="n">
        <v>47.94</v>
      </c>
      <c r="D113" s="21" t="n">
        <v>46</v>
      </c>
      <c r="E113" s="21" t="n">
        <v>46.25</v>
      </c>
      <c r="F113" s="4" t="n">
        <v>61129100</v>
      </c>
      <c r="H113" s="17" t="n">
        <f aca="false">MAX(C113-D113,ABS(C113-E112),MAX(D113-E112,0),0)</f>
        <v>2.67</v>
      </c>
      <c r="I113" s="17" t="n">
        <f aca="false">IF(C113-C112&gt;D112-D113,MAX(C113-C112,0),0)</f>
        <v>0</v>
      </c>
      <c r="J113" s="17" t="n">
        <f aca="false">IF(D112-D113&gt;C113-C112,MAX(D112-D113,0),0)</f>
        <v>4.13</v>
      </c>
      <c r="K113" s="17" t="n">
        <f aca="false">K112-(K112/14)+H113</f>
        <v>18.009132786676</v>
      </c>
      <c r="L113" s="17" t="n">
        <f aca="false">L112-(L112/14)+I113</f>
        <v>2.35689467131774</v>
      </c>
      <c r="M113" s="17" t="n">
        <f aca="false">M112-(M112/14)+J113</f>
        <v>10.3150610294357</v>
      </c>
      <c r="N113" s="17" t="n">
        <f aca="false">(L113/K113)*100</f>
        <v>13.0872191306262</v>
      </c>
      <c r="O113" s="17" t="n">
        <f aca="false">(M113/K113)*100</f>
        <v>57.2768336577943</v>
      </c>
      <c r="P113" s="17" t="n">
        <f aca="false">N113+O113</f>
        <v>70.3640527884205</v>
      </c>
      <c r="Q113" s="17" t="n">
        <f aca="false">ABS(N113-O113)</f>
        <v>44.1896145271681</v>
      </c>
      <c r="R113" s="17" t="n">
        <f aca="false">(Q113/P113)*100</f>
        <v>62.8014060816579</v>
      </c>
      <c r="S113" s="17" t="n">
        <f aca="false">((S112*13)+R113)/14</f>
        <v>32.7816259839033</v>
      </c>
      <c r="T113" s="4" t="str">
        <f aca="false">MONTH(A113)&amp; "-" &amp;YEAR(A113)</f>
        <v>8-2019</v>
      </c>
    </row>
    <row r="114" customFormat="false" ht="14.5" hidden="false" customHeight="false" outlineLevel="0" collapsed="false">
      <c r="A114" s="20" t="n">
        <v>43693</v>
      </c>
      <c r="B114" s="21" t="n">
        <v>46.42</v>
      </c>
      <c r="C114" s="21" t="n">
        <v>47.36</v>
      </c>
      <c r="D114" s="21" t="n">
        <v>46.4</v>
      </c>
      <c r="E114" s="21" t="n">
        <v>46.96</v>
      </c>
      <c r="F114" s="4" t="n">
        <v>24471800</v>
      </c>
      <c r="H114" s="17" t="n">
        <f aca="false">MAX(C114-D114,ABS(C114-E113),MAX(D114-E113,0),0)</f>
        <v>1.11</v>
      </c>
      <c r="I114" s="17" t="n">
        <f aca="false">IF(C114-C113&gt;D113-D114,MAX(C114-C113,0),0)</f>
        <v>0</v>
      </c>
      <c r="J114" s="17" t="n">
        <f aca="false">IF(D113-D114&gt;C114-C113,MAX(D113-D114,0),0)</f>
        <v>0</v>
      </c>
      <c r="K114" s="17" t="n">
        <f aca="false">K113-(K113/14)+H114</f>
        <v>17.8327661590563</v>
      </c>
      <c r="L114" s="17" t="n">
        <f aca="false">L113-(L113/14)+I114</f>
        <v>2.1885450519379</v>
      </c>
      <c r="M114" s="17" t="n">
        <f aca="false">M113-(M113/14)+J114</f>
        <v>9.5782709559046</v>
      </c>
      <c r="N114" s="17" t="n">
        <f aca="false">(L114/K114)*100</f>
        <v>12.2726055644848</v>
      </c>
      <c r="O114" s="17" t="n">
        <f aca="false">(M114/K114)*100</f>
        <v>53.7116388476855</v>
      </c>
      <c r="P114" s="17" t="n">
        <f aca="false">N114+O114</f>
        <v>65.9842444121703</v>
      </c>
      <c r="Q114" s="17" t="n">
        <f aca="false">ABS(N114-O114)</f>
        <v>41.4390332832007</v>
      </c>
      <c r="R114" s="17" t="n">
        <f aca="false">(Q114/P114)*100</f>
        <v>62.8014060816579</v>
      </c>
      <c r="S114" s="17" t="n">
        <f aca="false">((S113*13)+R114)/14</f>
        <v>34.9258959908858</v>
      </c>
      <c r="T114" s="4" t="str">
        <f aca="false">MONTH(A114)&amp; "-" &amp;YEAR(A114)</f>
        <v>8-2019</v>
      </c>
    </row>
    <row r="115" customFormat="false" ht="14.5" hidden="false" customHeight="false" outlineLevel="0" collapsed="false">
      <c r="A115" s="20" t="n">
        <v>43696</v>
      </c>
      <c r="B115" s="21" t="n">
        <v>47.9</v>
      </c>
      <c r="C115" s="21" t="n">
        <v>48.6</v>
      </c>
      <c r="D115" s="21" t="n">
        <v>47.49</v>
      </c>
      <c r="E115" s="21" t="n">
        <v>48.5</v>
      </c>
      <c r="F115" s="4" t="n">
        <v>26384800</v>
      </c>
      <c r="H115" s="17" t="n">
        <f aca="false">MAX(C115-D115,ABS(C115-E114),MAX(D115-E114,0),0)</f>
        <v>1.64</v>
      </c>
      <c r="I115" s="17" t="n">
        <f aca="false">IF(C115-C114&gt;D114-D115,MAX(C115-C114,0),0)</f>
        <v>1.24</v>
      </c>
      <c r="J115" s="17" t="n">
        <f aca="false">IF(D114-D115&gt;C115-C114,MAX(D114-D115,0),0)</f>
        <v>0</v>
      </c>
      <c r="K115" s="17" t="n">
        <f aca="false">K114-(K114/14)+H115</f>
        <v>18.1989971476952</v>
      </c>
      <c r="L115" s="17" t="n">
        <f aca="false">L114-(L114/14)+I115</f>
        <v>3.27222040537091</v>
      </c>
      <c r="M115" s="17" t="n">
        <f aca="false">M114-(M114/14)+J115</f>
        <v>8.89410874476856</v>
      </c>
      <c r="N115" s="17" t="n">
        <f aca="false">(L115/K115)*100</f>
        <v>17.9802237387862</v>
      </c>
      <c r="O115" s="17" t="n">
        <f aca="false">(M115/K115)*100</f>
        <v>48.8714222689736</v>
      </c>
      <c r="P115" s="17" t="n">
        <f aca="false">N115+O115</f>
        <v>66.8516460077598</v>
      </c>
      <c r="Q115" s="17" t="n">
        <f aca="false">ABS(N115-O115)</f>
        <v>30.8911985301873</v>
      </c>
      <c r="R115" s="17" t="n">
        <f aca="false">(Q115/P115)*100</f>
        <v>46.2085832959171</v>
      </c>
      <c r="S115" s="17" t="n">
        <f aca="false">((S114*13)+R115)/14</f>
        <v>35.7318022269595</v>
      </c>
      <c r="T115" s="4" t="str">
        <f aca="false">MONTH(A115)&amp; "-" &amp;YEAR(A115)</f>
        <v>8-2019</v>
      </c>
    </row>
    <row r="116" customFormat="false" ht="14.5" hidden="false" customHeight="false" outlineLevel="0" collapsed="false">
      <c r="A116" s="20" t="n">
        <v>43697</v>
      </c>
      <c r="B116" s="21" t="n">
        <v>48.54</v>
      </c>
      <c r="C116" s="21" t="n">
        <v>48.59</v>
      </c>
      <c r="D116" s="21" t="n">
        <v>47.92</v>
      </c>
      <c r="E116" s="21" t="n">
        <v>47.93</v>
      </c>
      <c r="F116" s="4" t="n">
        <v>18201600</v>
      </c>
      <c r="H116" s="17" t="n">
        <f aca="false">MAX(C116-D116,ABS(C116-E115),MAX(D116-E115,0),0)</f>
        <v>0.670000000000002</v>
      </c>
      <c r="I116" s="17" t="n">
        <f aca="false">IF(C116-C115&gt;D115-D116,MAX(C116-C115,0),0)</f>
        <v>0</v>
      </c>
      <c r="J116" s="17" t="n">
        <f aca="false">IF(D115-D116&gt;C116-C115,MAX(D115-D116,0),0)</f>
        <v>0</v>
      </c>
      <c r="K116" s="17" t="n">
        <f aca="false">K115-(K115/14)+H116</f>
        <v>17.5690687800026</v>
      </c>
      <c r="L116" s="17" t="n">
        <f aca="false">L115-(L115/14)+I116</f>
        <v>3.03849037641585</v>
      </c>
      <c r="M116" s="17" t="n">
        <f aca="false">M115-(M115/14)+J116</f>
        <v>8.25881526299937</v>
      </c>
      <c r="N116" s="17" t="n">
        <f aca="false">(L116/K116)*100</f>
        <v>17.2945442610726</v>
      </c>
      <c r="O116" s="17" t="n">
        <f aca="false">(M116/K116)*100</f>
        <v>47.0077006722159</v>
      </c>
      <c r="P116" s="17" t="n">
        <f aca="false">N116+O116</f>
        <v>64.3022449332885</v>
      </c>
      <c r="Q116" s="17" t="n">
        <f aca="false">ABS(N116-O116)</f>
        <v>29.7131564111433</v>
      </c>
      <c r="R116" s="17" t="n">
        <f aca="false">(Q116/P116)*100</f>
        <v>46.2085832959171</v>
      </c>
      <c r="S116" s="17" t="n">
        <f aca="false">((S115*13)+R116)/14</f>
        <v>36.480143731885</v>
      </c>
      <c r="T116" s="4" t="str">
        <f aca="false">MONTH(A116)&amp; "-" &amp;YEAR(A116)</f>
        <v>8-2019</v>
      </c>
    </row>
    <row r="117" customFormat="false" ht="14.5" hidden="false" customHeight="false" outlineLevel="0" collapsed="false">
      <c r="A117" s="20" t="n">
        <v>43698</v>
      </c>
      <c r="B117" s="21" t="n">
        <v>48.5</v>
      </c>
      <c r="C117" s="21" t="n">
        <v>48.93</v>
      </c>
      <c r="D117" s="21" t="n">
        <v>48.36</v>
      </c>
      <c r="E117" s="21" t="n">
        <v>48.77</v>
      </c>
      <c r="F117" s="4" t="n">
        <v>18365400</v>
      </c>
      <c r="H117" s="17" t="n">
        <f aca="false">MAX(C117-D117,ABS(C117-E116),MAX(D117-E116,0),0)</f>
        <v>1</v>
      </c>
      <c r="I117" s="17" t="n">
        <f aca="false">IF(C117-C116&gt;D116-D117,MAX(C117-C116,0),0)</f>
        <v>0.339999999999996</v>
      </c>
      <c r="J117" s="17" t="n">
        <f aca="false">IF(D116-D117&gt;C117-C116,MAX(D116-D117,0),0)</f>
        <v>0</v>
      </c>
      <c r="K117" s="17" t="n">
        <f aca="false">K116-(K116/14)+H117</f>
        <v>17.3141352957167</v>
      </c>
      <c r="L117" s="17" t="n">
        <f aca="false">L116-(L116/14)+I117</f>
        <v>3.161455349529</v>
      </c>
      <c r="M117" s="17" t="n">
        <f aca="false">M116-(M116/14)+J117</f>
        <v>7.66889988707085</v>
      </c>
      <c r="N117" s="17" t="n">
        <f aca="false">(L117/K117)*100</f>
        <v>18.259389195781</v>
      </c>
      <c r="O117" s="17" t="n">
        <f aca="false">(M117/K117)*100</f>
        <v>44.2927108751889</v>
      </c>
      <c r="P117" s="17" t="n">
        <f aca="false">N117+O117</f>
        <v>62.5521000709698</v>
      </c>
      <c r="Q117" s="17" t="n">
        <f aca="false">ABS(N117-O117)</f>
        <v>26.0333216794079</v>
      </c>
      <c r="R117" s="17" t="n">
        <f aca="false">(Q117/P117)*100</f>
        <v>41.6186213570308</v>
      </c>
      <c r="S117" s="17" t="n">
        <f aca="false">((S116*13)+R117)/14</f>
        <v>36.8471778479669</v>
      </c>
      <c r="T117" s="4" t="str">
        <f aca="false">MONTH(A117)&amp; "-" &amp;YEAR(A117)</f>
        <v>8-2019</v>
      </c>
    </row>
    <row r="118" customFormat="false" ht="14.5" hidden="false" customHeight="false" outlineLevel="0" collapsed="false">
      <c r="A118" s="20" t="n">
        <v>43699</v>
      </c>
      <c r="B118" s="21" t="n">
        <v>49.24</v>
      </c>
      <c r="C118" s="21" t="n">
        <v>49.33</v>
      </c>
      <c r="D118" s="21" t="n">
        <v>47.94</v>
      </c>
      <c r="E118" s="21" t="n">
        <v>48.18</v>
      </c>
      <c r="F118" s="4" t="n">
        <v>21515100</v>
      </c>
      <c r="H118" s="17" t="n">
        <f aca="false">MAX(C118-D118,ABS(C118-E117),MAX(D118-E117,0),0)</f>
        <v>1.39</v>
      </c>
      <c r="I118" s="17" t="n">
        <f aca="false">IF(C118-C117&gt;D117-D118,MAX(C118-C117,0),0)</f>
        <v>0</v>
      </c>
      <c r="J118" s="17" t="n">
        <f aca="false">IF(D117-D118&gt;C118-C117,MAX(D117-D118,0),0)</f>
        <v>0.420000000000002</v>
      </c>
      <c r="K118" s="17" t="n">
        <f aca="false">K117-(K117/14)+H118</f>
        <v>17.4674113460227</v>
      </c>
      <c r="L118" s="17" t="n">
        <f aca="false">L117-(L117/14)+I118</f>
        <v>2.93563711027693</v>
      </c>
      <c r="M118" s="17" t="n">
        <f aca="false">M117-(M117/14)+J118</f>
        <v>7.54112132370865</v>
      </c>
      <c r="N118" s="17" t="n">
        <f aca="false">(L118/K118)*100</f>
        <v>16.8063661645283</v>
      </c>
      <c r="O118" s="17" t="n">
        <f aca="false">(M118/K118)*100</f>
        <v>43.1725180928183</v>
      </c>
      <c r="P118" s="17" t="n">
        <f aca="false">N118+O118</f>
        <v>59.9788842573466</v>
      </c>
      <c r="Q118" s="17" t="n">
        <f aca="false">ABS(N118-O118)</f>
        <v>26.3661519282901</v>
      </c>
      <c r="R118" s="17" t="n">
        <f aca="false">(Q118/P118)*100</f>
        <v>43.9590570160707</v>
      </c>
      <c r="S118" s="17" t="n">
        <f aca="false">((S117*13)+R118)/14</f>
        <v>37.3551692171171</v>
      </c>
      <c r="T118" s="4" t="str">
        <f aca="false">MONTH(A118)&amp; "-" &amp;YEAR(A118)</f>
        <v>8-2019</v>
      </c>
    </row>
    <row r="119" customFormat="false" ht="14.5" hidden="false" customHeight="false" outlineLevel="0" collapsed="false">
      <c r="A119" s="20" t="n">
        <v>43700</v>
      </c>
      <c r="B119" s="21" t="n">
        <v>47.9</v>
      </c>
      <c r="C119" s="21" t="n">
        <v>48.52</v>
      </c>
      <c r="D119" s="21" t="n">
        <v>46.43</v>
      </c>
      <c r="E119" s="21" t="n">
        <v>46.61</v>
      </c>
      <c r="F119" s="4" t="n">
        <v>25871100</v>
      </c>
      <c r="H119" s="17" t="n">
        <f aca="false">MAX(C119-D119,ABS(C119-E118),MAX(D119-E118,0),0)</f>
        <v>2.09</v>
      </c>
      <c r="I119" s="17" t="n">
        <f aca="false">IF(C119-C118&gt;D118-D119,MAX(C119-C118,0),0)</f>
        <v>0</v>
      </c>
      <c r="J119" s="17" t="n">
        <f aca="false">IF(D118-D119&gt;C119-C118,MAX(D118-D119,0),0)</f>
        <v>1.51</v>
      </c>
      <c r="K119" s="17" t="n">
        <f aca="false">K118-(K118/14)+H119</f>
        <v>18.3097391070211</v>
      </c>
      <c r="L119" s="17" t="n">
        <f aca="false">L118-(L118/14)+I119</f>
        <v>2.72594874525715</v>
      </c>
      <c r="M119" s="17" t="n">
        <f aca="false">M118-(M118/14)+J119</f>
        <v>8.5124698005866</v>
      </c>
      <c r="N119" s="17" t="n">
        <f aca="false">(L119/K119)*100</f>
        <v>14.8879715288344</v>
      </c>
      <c r="O119" s="17" t="n">
        <f aca="false">(M119/K119)*100</f>
        <v>46.4914860382822</v>
      </c>
      <c r="P119" s="17" t="n">
        <f aca="false">N119+O119</f>
        <v>61.3794575671166</v>
      </c>
      <c r="Q119" s="17" t="n">
        <f aca="false">ABS(N119-O119)</f>
        <v>31.6035145094478</v>
      </c>
      <c r="R119" s="17" t="n">
        <f aca="false">(Q119/P119)*100</f>
        <v>51.4887484544652</v>
      </c>
      <c r="S119" s="17" t="n">
        <f aca="false">((S118*13)+R119)/14</f>
        <v>38.3647105912134</v>
      </c>
      <c r="T119" s="4" t="str">
        <f aca="false">MONTH(A119)&amp; "-" &amp;YEAR(A119)</f>
        <v>8-2019</v>
      </c>
    </row>
    <row r="120" customFormat="false" ht="14.5" hidden="false" customHeight="false" outlineLevel="0" collapsed="false">
      <c r="A120" s="20" t="n">
        <v>43703</v>
      </c>
      <c r="B120" s="21" t="n">
        <v>47.05</v>
      </c>
      <c r="C120" s="21" t="n">
        <v>47.27</v>
      </c>
      <c r="D120" s="21" t="n">
        <v>46.67</v>
      </c>
      <c r="E120" s="21" t="n">
        <v>47.1</v>
      </c>
      <c r="F120" s="4" t="n">
        <v>14820100</v>
      </c>
      <c r="H120" s="17" t="n">
        <f aca="false">MAX(C120-D120,ABS(C120-E119),MAX(D120-E119,0),0)</f>
        <v>0.660000000000004</v>
      </c>
      <c r="I120" s="17" t="n">
        <f aca="false">IF(C120-C119&gt;D119-D120,MAX(C120-C119,0),0)</f>
        <v>0</v>
      </c>
      <c r="J120" s="17" t="n">
        <f aca="false">IF(D119-D120&gt;C120-C119,MAX(D119-D120,0),0)</f>
        <v>0</v>
      </c>
      <c r="K120" s="17" t="n">
        <f aca="false">K119-(K119/14)+H120</f>
        <v>17.6619005993767</v>
      </c>
      <c r="L120" s="17" t="n">
        <f aca="false">L119-(L119/14)+I120</f>
        <v>2.53123812059592</v>
      </c>
      <c r="M120" s="17" t="n">
        <f aca="false">M119-(M119/14)+J120</f>
        <v>7.90443624340184</v>
      </c>
      <c r="N120" s="17" t="n">
        <f aca="false">(L120/K120)*100</f>
        <v>14.3316292963694</v>
      </c>
      <c r="O120" s="17" t="n">
        <f aca="false">(M120/K120)*100</f>
        <v>44.7541656059416</v>
      </c>
      <c r="P120" s="17" t="n">
        <f aca="false">N120+O120</f>
        <v>59.085794902311</v>
      </c>
      <c r="Q120" s="17" t="n">
        <f aca="false">ABS(N120-O120)</f>
        <v>30.4225363095721</v>
      </c>
      <c r="R120" s="17" t="n">
        <f aca="false">(Q120/P120)*100</f>
        <v>51.4887484544652</v>
      </c>
      <c r="S120" s="17" t="n">
        <f aca="false">((S119*13)+R120)/14</f>
        <v>39.30214186716</v>
      </c>
      <c r="T120" s="4" t="str">
        <f aca="false">MONTH(A120)&amp; "-" &amp;YEAR(A120)</f>
        <v>8-2019</v>
      </c>
    </row>
    <row r="121" customFormat="false" ht="14.5" hidden="false" customHeight="false" outlineLevel="0" collapsed="false">
      <c r="A121" s="20" t="n">
        <v>43704</v>
      </c>
      <c r="B121" s="21" t="n">
        <v>47.54</v>
      </c>
      <c r="C121" s="21" t="n">
        <v>47.65</v>
      </c>
      <c r="D121" s="21" t="n">
        <v>46.69</v>
      </c>
      <c r="E121" s="21" t="n">
        <v>46.79</v>
      </c>
      <c r="F121" s="4" t="n">
        <v>20859000</v>
      </c>
      <c r="H121" s="17" t="n">
        <f aca="false">MAX(C121-D121,ABS(C121-E120),MAX(D121-E120,0),0)</f>
        <v>0.960000000000001</v>
      </c>
      <c r="I121" s="17" t="n">
        <f aca="false">IF(C121-C120&gt;D120-D121,MAX(C121-C120,0),0)</f>
        <v>0.379999999999995</v>
      </c>
      <c r="J121" s="17" t="n">
        <f aca="false">IF(D120-D121&gt;C121-C120,MAX(D120-D121,0),0)</f>
        <v>0</v>
      </c>
      <c r="K121" s="17" t="n">
        <f aca="false">K120-(K120/14)+H121</f>
        <v>17.3603362708498</v>
      </c>
      <c r="L121" s="17" t="n">
        <f aca="false">L120-(L120/14)+I121</f>
        <v>2.73043539769621</v>
      </c>
      <c r="M121" s="17" t="n">
        <f aca="false">M120-(M120/14)+J121</f>
        <v>7.33983365458742</v>
      </c>
      <c r="N121" s="17" t="n">
        <f aca="false">(L121/K121)*100</f>
        <v>15.728009844377</v>
      </c>
      <c r="O121" s="17" t="n">
        <f aca="false">(M121/K121)*100</f>
        <v>42.2793288106517</v>
      </c>
      <c r="P121" s="17" t="n">
        <f aca="false">N121+O121</f>
        <v>58.0073386550287</v>
      </c>
      <c r="Q121" s="17" t="n">
        <f aca="false">ABS(N121-O121)</f>
        <v>26.5513189662747</v>
      </c>
      <c r="R121" s="17" t="n">
        <f aca="false">(Q121/P121)*100</f>
        <v>45.7723446410396</v>
      </c>
      <c r="S121" s="17" t="n">
        <f aca="false">((S120*13)+R121)/14</f>
        <v>39.7642992081514</v>
      </c>
      <c r="T121" s="4" t="str">
        <f aca="false">MONTH(A121)&amp; "-" &amp;YEAR(A121)</f>
        <v>8-2019</v>
      </c>
    </row>
    <row r="122" customFormat="false" ht="14.5" hidden="false" customHeight="false" outlineLevel="0" collapsed="false">
      <c r="A122" s="20" t="n">
        <v>43705</v>
      </c>
      <c r="B122" s="21" t="n">
        <v>46.53</v>
      </c>
      <c r="C122" s="21" t="n">
        <v>46.96</v>
      </c>
      <c r="D122" s="21" t="n">
        <v>46.24</v>
      </c>
      <c r="E122" s="21" t="n">
        <v>46.87</v>
      </c>
      <c r="F122" s="4" t="n">
        <v>11187600</v>
      </c>
      <c r="H122" s="17" t="n">
        <f aca="false">MAX(C122-D122,ABS(C122-E121),MAX(D122-E121,0),0)</f>
        <v>0.719999999999999</v>
      </c>
      <c r="I122" s="17" t="n">
        <f aca="false">IF(C122-C121&gt;D121-D122,MAX(C122-C121,0),0)</f>
        <v>0</v>
      </c>
      <c r="J122" s="17" t="n">
        <f aca="false">IF(D121-D122&gt;C122-C121,MAX(D121-D122,0),0)</f>
        <v>0.449999999999996</v>
      </c>
      <c r="K122" s="17" t="n">
        <f aca="false">K121-(K121/14)+H122</f>
        <v>16.8403122515034</v>
      </c>
      <c r="L122" s="17" t="n">
        <f aca="false">L121-(L121/14)+I122</f>
        <v>2.53540429786076</v>
      </c>
      <c r="M122" s="17" t="n">
        <f aca="false">M121-(M121/14)+J122</f>
        <v>7.26555982211689</v>
      </c>
      <c r="N122" s="17" t="n">
        <f aca="false">(L122/K122)*100</f>
        <v>15.0555658350956</v>
      </c>
      <c r="O122" s="17" t="n">
        <f aca="false">(M122/K122)*100</f>
        <v>43.1438545414636</v>
      </c>
      <c r="P122" s="17" t="n">
        <f aca="false">N122+O122</f>
        <v>58.1994203765592</v>
      </c>
      <c r="Q122" s="17" t="n">
        <f aca="false">ABS(N122-O122)</f>
        <v>28.0882887063679</v>
      </c>
      <c r="R122" s="17" t="n">
        <f aca="false">(Q122/P122)*100</f>
        <v>48.2621450946288</v>
      </c>
      <c r="S122" s="17" t="n">
        <f aca="false">((S121*13)+R122)/14</f>
        <v>40.3712882000426</v>
      </c>
      <c r="T122" s="4" t="str">
        <f aca="false">MONTH(A122)&amp; "-" &amp;YEAR(A122)</f>
        <v>8-2019</v>
      </c>
    </row>
    <row r="123" customFormat="false" ht="14.5" hidden="false" customHeight="false" outlineLevel="0" collapsed="false">
      <c r="A123" s="20" t="n">
        <v>43706</v>
      </c>
      <c r="B123" s="21" t="n">
        <v>47.59</v>
      </c>
      <c r="C123" s="21" t="n">
        <v>47.91</v>
      </c>
      <c r="D123" s="21" t="n">
        <v>47.11</v>
      </c>
      <c r="E123" s="21" t="n">
        <v>47.27</v>
      </c>
      <c r="F123" s="4" t="n">
        <v>14733400</v>
      </c>
      <c r="H123" s="17" t="n">
        <f aca="false">MAX(C123-D123,ABS(C123-E122),MAX(D123-E122,0),0)</f>
        <v>1.04</v>
      </c>
      <c r="I123" s="17" t="n">
        <f aca="false">IF(C123-C122&gt;D122-D123,MAX(C123-C122,0),0)</f>
        <v>0.949999999999996</v>
      </c>
      <c r="J123" s="17" t="n">
        <f aca="false">IF(D122-D123&gt;C123-C122,MAX(D122-D123,0),0)</f>
        <v>0</v>
      </c>
      <c r="K123" s="17" t="n">
        <f aca="false">K122-(K122/14)+H123</f>
        <v>16.6774328049674</v>
      </c>
      <c r="L123" s="17" t="n">
        <f aca="false">L122-(L122/14)+I123</f>
        <v>3.30430399087071</v>
      </c>
      <c r="M123" s="17" t="n">
        <f aca="false">M122-(M122/14)+J123</f>
        <v>6.74659126339425</v>
      </c>
      <c r="N123" s="17" t="n">
        <f aca="false">(L123/K123)*100</f>
        <v>19.813025358954</v>
      </c>
      <c r="O123" s="17" t="n">
        <f aca="false">(M123/K123)*100</f>
        <v>40.4534159561102</v>
      </c>
      <c r="P123" s="17" t="n">
        <f aca="false">N123+O123</f>
        <v>60.2664413150642</v>
      </c>
      <c r="Q123" s="17" t="n">
        <f aca="false">ABS(N123-O123)</f>
        <v>20.6403905971562</v>
      </c>
      <c r="R123" s="17" t="n">
        <f aca="false">(Q123/P123)*100</f>
        <v>34.2485637890103</v>
      </c>
      <c r="S123" s="17" t="n">
        <f aca="false">((S122*13)+R123)/14</f>
        <v>39.9339507421117</v>
      </c>
      <c r="T123" s="4" t="str">
        <f aca="false">MONTH(A123)&amp; "-" &amp;YEAR(A123)</f>
        <v>8-2019</v>
      </c>
    </row>
    <row r="124" customFormat="false" ht="14.5" hidden="false" customHeight="false" outlineLevel="0" collapsed="false">
      <c r="A124" s="20" t="n">
        <v>43707</v>
      </c>
      <c r="B124" s="21" t="n">
        <v>47.52</v>
      </c>
      <c r="C124" s="21" t="n">
        <v>47.57</v>
      </c>
      <c r="D124" s="21" t="n">
        <v>46.55</v>
      </c>
      <c r="E124" s="21" t="n">
        <v>46.81</v>
      </c>
      <c r="F124" s="4" t="n">
        <v>19248400</v>
      </c>
      <c r="H124" s="17" t="n">
        <f aca="false">MAX(C124-D124,ABS(C124-E123),MAX(D124-E123,0),0)</f>
        <v>1.02</v>
      </c>
      <c r="I124" s="17" t="n">
        <f aca="false">IF(C124-C123&gt;D123-D124,MAX(C124-C123,0),0)</f>
        <v>0</v>
      </c>
      <c r="J124" s="17" t="n">
        <f aca="false">IF(D123-D124&gt;C124-C123,MAX(D123-D124,0),0)</f>
        <v>0.560000000000002</v>
      </c>
      <c r="K124" s="17" t="n">
        <f aca="false">K123-(K123/14)+H124</f>
        <v>16.5061876046126</v>
      </c>
      <c r="L124" s="17" t="n">
        <f aca="false">L123-(L123/14)+I124</f>
        <v>3.06828227723708</v>
      </c>
      <c r="M124" s="17" t="n">
        <f aca="false">M123-(M123/14)+J124</f>
        <v>6.82469188743752</v>
      </c>
      <c r="N124" s="17" t="n">
        <f aca="false">(L124/K124)*100</f>
        <v>18.5886792924834</v>
      </c>
      <c r="O124" s="17" t="n">
        <f aca="false">(M124/K124)*100</f>
        <v>41.3462639036671</v>
      </c>
      <c r="P124" s="17" t="n">
        <f aca="false">N124+O124</f>
        <v>59.9349431961505</v>
      </c>
      <c r="Q124" s="17" t="n">
        <f aca="false">ABS(N124-O124)</f>
        <v>22.7575846111837</v>
      </c>
      <c r="R124" s="17" t="n">
        <f aca="false">(Q124/P124)*100</f>
        <v>37.970478317973</v>
      </c>
      <c r="S124" s="17" t="n">
        <f aca="false">((S123*13)+R124)/14</f>
        <v>39.7937027118161</v>
      </c>
      <c r="T124" s="4" t="str">
        <f aca="false">MONTH(A124)&amp; "-" &amp;YEAR(A124)</f>
        <v>8-2019</v>
      </c>
    </row>
    <row r="125" customFormat="false" ht="14.5" hidden="false" customHeight="false" outlineLevel="0" collapsed="false">
      <c r="A125" s="20" t="n">
        <v>43711</v>
      </c>
      <c r="B125" s="21" t="n">
        <v>46.63</v>
      </c>
      <c r="C125" s="21" t="n">
        <v>46.97</v>
      </c>
      <c r="D125" s="21" t="n">
        <v>46.2</v>
      </c>
      <c r="E125" s="21" t="n">
        <v>46.5</v>
      </c>
      <c r="F125" s="4" t="n">
        <v>17009400</v>
      </c>
      <c r="H125" s="17" t="n">
        <f aca="false">MAX(C125-D125,ABS(C125-E124),MAX(D125-E124,0),0)</f>
        <v>0.769999999999996</v>
      </c>
      <c r="I125" s="17" t="n">
        <f aca="false">IF(C125-C124&gt;D124-D125,MAX(C125-C124,0),0)</f>
        <v>0</v>
      </c>
      <c r="J125" s="17" t="n">
        <f aca="false">IF(D124-D125&gt;C125-C124,MAX(D124-D125,0),0)</f>
        <v>0.349999999999994</v>
      </c>
      <c r="K125" s="17" t="n">
        <f aca="false">K124-(K124/14)+H125</f>
        <v>16.0971742042831</v>
      </c>
      <c r="L125" s="17" t="n">
        <f aca="false">L124-(L124/14)+I125</f>
        <v>2.84911925743443</v>
      </c>
      <c r="M125" s="17" t="n">
        <f aca="false">M124-(M124/14)+J125</f>
        <v>6.6872138954777</v>
      </c>
      <c r="N125" s="17" t="n">
        <f aca="false">(L125/K125)*100</f>
        <v>17.6994994355987</v>
      </c>
      <c r="O125" s="17" t="n">
        <f aca="false">(M125/K125)*100</f>
        <v>41.5427814261857</v>
      </c>
      <c r="P125" s="17" t="n">
        <f aca="false">N125+O125</f>
        <v>59.2422808617844</v>
      </c>
      <c r="Q125" s="17" t="n">
        <f aca="false">ABS(N125-O125)</f>
        <v>23.843281990587</v>
      </c>
      <c r="R125" s="17" t="n">
        <f aca="false">(Q125/P125)*100</f>
        <v>40.2470695654253</v>
      </c>
      <c r="S125" s="17" t="n">
        <f aca="false">((S124*13)+R125)/14</f>
        <v>39.8260860585025</v>
      </c>
      <c r="T125" s="4" t="str">
        <f aca="false">MONTH(A125)&amp; "-" &amp;YEAR(A125)</f>
        <v>9-2019</v>
      </c>
    </row>
    <row r="126" customFormat="false" ht="14.5" hidden="false" customHeight="false" outlineLevel="0" collapsed="false">
      <c r="A126" s="20" t="n">
        <v>43712</v>
      </c>
      <c r="B126" s="21" t="n">
        <v>47.02</v>
      </c>
      <c r="C126" s="21" t="n">
        <v>47.41</v>
      </c>
      <c r="D126" s="21" t="n">
        <v>46.89</v>
      </c>
      <c r="E126" s="21" t="n">
        <v>47.32</v>
      </c>
      <c r="F126" s="4" t="n">
        <v>13691300</v>
      </c>
      <c r="H126" s="17" t="n">
        <f aca="false">MAX(C126-D126,ABS(C126-E125),MAX(D126-E125,0),0)</f>
        <v>0.909999999999997</v>
      </c>
      <c r="I126" s="17" t="n">
        <f aca="false">IF(C126-C125&gt;D125-D126,MAX(C126-C125,0),0)</f>
        <v>0.439999999999998</v>
      </c>
      <c r="J126" s="17" t="n">
        <f aca="false">IF(D125-D126&gt;C126-C125,MAX(D125-D126,0),0)</f>
        <v>0</v>
      </c>
      <c r="K126" s="17" t="n">
        <f aca="false">K125-(K125/14)+H126</f>
        <v>15.8573760468343</v>
      </c>
      <c r="L126" s="17" t="n">
        <f aca="false">L125-(L125/14)+I126</f>
        <v>3.08561073904626</v>
      </c>
      <c r="M126" s="17" t="n">
        <f aca="false">M125-(M125/14)+J126</f>
        <v>6.20955576008643</v>
      </c>
      <c r="N126" s="17" t="n">
        <f aca="false">(L126/K126)*100</f>
        <v>19.4585203121436</v>
      </c>
      <c r="O126" s="17" t="n">
        <f aca="false">(M126/K126)*100</f>
        <v>39.1587847935665</v>
      </c>
      <c r="P126" s="17" t="n">
        <f aca="false">N126+O126</f>
        <v>58.6173051057102</v>
      </c>
      <c r="Q126" s="17" t="n">
        <f aca="false">ABS(N126-O126)</f>
        <v>19.7002644814229</v>
      </c>
      <c r="R126" s="17" t="n">
        <f aca="false">(Q126/P126)*100</f>
        <v>33.6082739489568</v>
      </c>
      <c r="S126" s="17" t="n">
        <f aca="false">((S125*13)+R126)/14</f>
        <v>39.3819566221064</v>
      </c>
      <c r="T126" s="4" t="str">
        <f aca="false">MONTH(A126)&amp; "-" &amp;YEAR(A126)</f>
        <v>9-2019</v>
      </c>
    </row>
    <row r="127" customFormat="false" ht="14.5" hidden="false" customHeight="false" outlineLevel="0" collapsed="false">
      <c r="A127" s="20" t="n">
        <v>43713</v>
      </c>
      <c r="B127" s="21" t="n">
        <v>48.02</v>
      </c>
      <c r="C127" s="21" t="n">
        <v>48.71</v>
      </c>
      <c r="D127" s="21" t="n">
        <v>47.78</v>
      </c>
      <c r="E127" s="21" t="n">
        <v>48.42</v>
      </c>
      <c r="F127" s="4" t="n">
        <v>18434200</v>
      </c>
      <c r="H127" s="17" t="n">
        <f aca="false">MAX(C127-D127,ABS(C127-E126),MAX(D127-E126,0),0)</f>
        <v>1.39</v>
      </c>
      <c r="I127" s="17" t="n">
        <f aca="false">IF(C127-C126&gt;D126-D127,MAX(C127-C126,0),0)</f>
        <v>1.3</v>
      </c>
      <c r="J127" s="17" t="n">
        <f aca="false">IF(D126-D127&gt;C127-C126,MAX(D126-D127,0),0)</f>
        <v>0</v>
      </c>
      <c r="K127" s="17" t="n">
        <f aca="false">K126-(K126/14)+H127</f>
        <v>16.1147063292033</v>
      </c>
      <c r="L127" s="17" t="n">
        <f aca="false">L126-(L126/14)+I127</f>
        <v>4.16520997197153</v>
      </c>
      <c r="M127" s="17" t="n">
        <f aca="false">M126-(M126/14)+J127</f>
        <v>5.7660160629374</v>
      </c>
      <c r="N127" s="17" t="n">
        <f aca="false">(L127/K127)*100</f>
        <v>25.8472595583282</v>
      </c>
      <c r="O127" s="17" t="n">
        <f aca="false">(M127/K127)*100</f>
        <v>35.7810806175731</v>
      </c>
      <c r="P127" s="17" t="n">
        <f aca="false">N127+O127</f>
        <v>61.6283401759014</v>
      </c>
      <c r="Q127" s="17" t="n">
        <f aca="false">ABS(N127-O127)</f>
        <v>9.93382105924491</v>
      </c>
      <c r="R127" s="17" t="n">
        <f aca="false">(Q127/P127)*100</f>
        <v>16.1189170938103</v>
      </c>
      <c r="S127" s="17" t="n">
        <f aca="false">((S126*13)+R127)/14</f>
        <v>37.7203109415138</v>
      </c>
      <c r="T127" s="4" t="str">
        <f aca="false">MONTH(A127)&amp; "-" &amp;YEAR(A127)</f>
        <v>9-2019</v>
      </c>
    </row>
    <row r="128" customFormat="false" ht="14.5" hidden="false" customHeight="false" outlineLevel="0" collapsed="false">
      <c r="A128" s="20" t="n">
        <v>43714</v>
      </c>
      <c r="B128" s="21" t="n">
        <v>48.65</v>
      </c>
      <c r="C128" s="21" t="n">
        <v>48.99</v>
      </c>
      <c r="D128" s="21" t="n">
        <v>48.27</v>
      </c>
      <c r="E128" s="21" t="n">
        <v>48.84</v>
      </c>
      <c r="F128" s="4" t="n">
        <v>17939100</v>
      </c>
      <c r="H128" s="17" t="n">
        <f aca="false">MAX(C128-D128,ABS(C128-E127),MAX(D128-E127,0),0)</f>
        <v>0.719999999999999</v>
      </c>
      <c r="I128" s="17" t="n">
        <f aca="false">IF(C128-C127&gt;D127-D128,MAX(C128-C127,0),0)</f>
        <v>0.280000000000001</v>
      </c>
      <c r="J128" s="17" t="n">
        <f aca="false">IF(D127-D128&gt;C128-C127,MAX(D127-D128,0),0)</f>
        <v>0</v>
      </c>
      <c r="K128" s="17" t="n">
        <f aca="false">K127-(K127/14)+H128</f>
        <v>15.6836558771174</v>
      </c>
      <c r="L128" s="17" t="n">
        <f aca="false">L127-(L127/14)+I128</f>
        <v>4.14769497397356</v>
      </c>
      <c r="M128" s="17" t="n">
        <f aca="false">M127-(M127/14)+J128</f>
        <v>5.35415777272759</v>
      </c>
      <c r="N128" s="17" t="n">
        <f aca="false">(L128/K128)*100</f>
        <v>26.4459702920739</v>
      </c>
      <c r="O128" s="17" t="n">
        <f aca="false">(M128/K128)*100</f>
        <v>34.138454800831</v>
      </c>
      <c r="P128" s="17" t="n">
        <f aca="false">N128+O128</f>
        <v>60.5844250929049</v>
      </c>
      <c r="Q128" s="17" t="n">
        <f aca="false">ABS(N128-O128)</f>
        <v>7.69248450875708</v>
      </c>
      <c r="R128" s="17" t="n">
        <f aca="false">(Q128/P128)*100</f>
        <v>12.6971321374443</v>
      </c>
      <c r="S128" s="17" t="n">
        <f aca="false">((S127*13)+R128)/14</f>
        <v>35.9329410269374</v>
      </c>
      <c r="T128" s="4" t="str">
        <f aca="false">MONTH(A128)&amp; "-" &amp;YEAR(A128)</f>
        <v>9-2019</v>
      </c>
    </row>
    <row r="129" customFormat="false" ht="14.5" hidden="false" customHeight="false" outlineLevel="0" collapsed="false">
      <c r="A129" s="20" t="n">
        <v>43717</v>
      </c>
      <c r="B129" s="21" t="n">
        <v>48.97</v>
      </c>
      <c r="C129" s="21" t="n">
        <v>49.01</v>
      </c>
      <c r="D129" s="21" t="n">
        <v>48.46</v>
      </c>
      <c r="E129" s="21" t="n">
        <v>48.58</v>
      </c>
      <c r="F129" s="4" t="n">
        <v>21175100</v>
      </c>
      <c r="H129" s="17" t="n">
        <f aca="false">MAX(C129-D129,ABS(C129-E128),MAX(D129-E128,0),0)</f>
        <v>0.549999999999997</v>
      </c>
      <c r="I129" s="17" t="n">
        <f aca="false">IF(C129-C128&gt;D128-D129,MAX(C129-C128,0),0)</f>
        <v>0.019999999999996</v>
      </c>
      <c r="J129" s="17" t="n">
        <f aca="false">IF(D128-D129&gt;C129-C128,MAX(D128-D129,0),0)</f>
        <v>0</v>
      </c>
      <c r="K129" s="17" t="n">
        <f aca="false">K128-(K128/14)+H129</f>
        <v>15.1133947430376</v>
      </c>
      <c r="L129" s="17" t="n">
        <f aca="false">L128-(L128/14)+I129</f>
        <v>3.87143104726116</v>
      </c>
      <c r="M129" s="17" t="n">
        <f aca="false">M128-(M128/14)+J129</f>
        <v>4.97171793181847</v>
      </c>
      <c r="N129" s="17" t="n">
        <f aca="false">(L129/K129)*100</f>
        <v>25.6158931403857</v>
      </c>
      <c r="O129" s="17" t="n">
        <f aca="false">(M129/K129)*100</f>
        <v>32.8961032008302</v>
      </c>
      <c r="P129" s="17" t="n">
        <f aca="false">N129+O129</f>
        <v>58.5119963412158</v>
      </c>
      <c r="Q129" s="17" t="n">
        <f aca="false">ABS(N129-O129)</f>
        <v>7.2802100604445</v>
      </c>
      <c r="R129" s="17" t="n">
        <f aca="false">(Q129/P129)*100</f>
        <v>12.4422520434777</v>
      </c>
      <c r="S129" s="17" t="n">
        <f aca="false">((S128*13)+R129)/14</f>
        <v>34.255034670976</v>
      </c>
      <c r="T129" s="4" t="str">
        <f aca="false">MONTH(A129)&amp; "-" &amp;YEAR(A129)</f>
        <v>9-2019</v>
      </c>
    </row>
    <row r="130" customFormat="false" ht="14.5" hidden="false" customHeight="false" outlineLevel="0" collapsed="false">
      <c r="A130" s="20" t="n">
        <v>43718</v>
      </c>
      <c r="B130" s="21" t="n">
        <v>48.57</v>
      </c>
      <c r="C130" s="21" t="n">
        <v>49.35</v>
      </c>
      <c r="D130" s="21" t="n">
        <v>47.95</v>
      </c>
      <c r="E130" s="21" t="n">
        <v>49.21</v>
      </c>
      <c r="F130" s="4" t="n">
        <v>16119200</v>
      </c>
      <c r="H130" s="17" t="n">
        <f aca="false">MAX(C130-D130,ABS(C130-E129),MAX(D130-E129,0),0)</f>
        <v>1.4</v>
      </c>
      <c r="I130" s="17" t="n">
        <f aca="false">IF(C130-C129&gt;D129-D130,MAX(C130-C129,0),0)</f>
        <v>0</v>
      </c>
      <c r="J130" s="17" t="n">
        <f aca="false">IF(D129-D130&gt;C130-C129,MAX(D129-D130,0),0)</f>
        <v>0.509999999999998</v>
      </c>
      <c r="K130" s="17" t="n">
        <f aca="false">K129-(K129/14)+H130</f>
        <v>15.4338665471063</v>
      </c>
      <c r="L130" s="17" t="n">
        <f aca="false">L129-(L129/14)+I130</f>
        <v>3.59490025817108</v>
      </c>
      <c r="M130" s="17" t="n">
        <f aca="false">M129-(M129/14)+J130</f>
        <v>5.12659522240287</v>
      </c>
      <c r="N130" s="17" t="n">
        <f aca="false">(L130/K130)*100</f>
        <v>23.2922854891802</v>
      </c>
      <c r="O130" s="17" t="n">
        <f aca="false">(M130/K130)*100</f>
        <v>33.2165320126087</v>
      </c>
      <c r="P130" s="17" t="n">
        <f aca="false">N130+O130</f>
        <v>56.5088175017889</v>
      </c>
      <c r="Q130" s="17" t="n">
        <f aca="false">ABS(N130-O130)</f>
        <v>9.92424652342847</v>
      </c>
      <c r="R130" s="17" t="n">
        <f aca="false">(Q130/P130)*100</f>
        <v>17.5622972877008</v>
      </c>
      <c r="S130" s="17" t="n">
        <f aca="false">((S129*13)+R130)/14</f>
        <v>33.0626962864563</v>
      </c>
      <c r="T130" s="4" t="str">
        <f aca="false">MONTH(A130)&amp; "-" &amp;YEAR(A130)</f>
        <v>9-2019</v>
      </c>
    </row>
    <row r="131" customFormat="false" ht="14.5" hidden="false" customHeight="false" outlineLevel="0" collapsed="false">
      <c r="A131" s="20" t="n">
        <v>43719</v>
      </c>
      <c r="B131" s="21" t="n">
        <v>49.95</v>
      </c>
      <c r="C131" s="21" t="n">
        <v>50.07</v>
      </c>
      <c r="D131" s="21" t="n">
        <v>49.33</v>
      </c>
      <c r="E131" s="21" t="n">
        <v>50.03</v>
      </c>
      <c r="F131" s="4" t="n">
        <v>18656000</v>
      </c>
      <c r="H131" s="17" t="n">
        <f aca="false">MAX(C131-D131,ABS(C131-E130),MAX(D131-E130,0),0)</f>
        <v>0.859999999999999</v>
      </c>
      <c r="I131" s="17" t="n">
        <f aca="false">IF(C131-C130&gt;D130-D131,MAX(C131-C130,0),0)</f>
        <v>0.719999999999999</v>
      </c>
      <c r="J131" s="17" t="n">
        <f aca="false">IF(D130-D131&gt;C131-C130,MAX(D130-D131,0),0)</f>
        <v>0</v>
      </c>
      <c r="K131" s="17" t="n">
        <f aca="false">K130-(K130/14)+H131</f>
        <v>15.1914475080273</v>
      </c>
      <c r="L131" s="17" t="n">
        <f aca="false">L130-(L130/14)+I131</f>
        <v>4.05812166830172</v>
      </c>
      <c r="M131" s="17" t="n">
        <f aca="false">M130-(M130/14)+J131</f>
        <v>4.76040984937409</v>
      </c>
      <c r="N131" s="17" t="n">
        <f aca="false">(L131/K131)*100</f>
        <v>26.7131994245932</v>
      </c>
      <c r="O131" s="17" t="n">
        <f aca="false">(M131/K131)*100</f>
        <v>31.3361175546876</v>
      </c>
      <c r="P131" s="17" t="n">
        <f aca="false">N131+O131</f>
        <v>58.0493169792808</v>
      </c>
      <c r="Q131" s="17" t="n">
        <f aca="false">ABS(N131-O131)</f>
        <v>4.62291813009444</v>
      </c>
      <c r="R131" s="17" t="n">
        <f aca="false">(Q131/P131)*100</f>
        <v>7.9637769583826</v>
      </c>
      <c r="S131" s="17" t="n">
        <f aca="false">((S130*13)+R131)/14</f>
        <v>31.2699163344511</v>
      </c>
      <c r="T131" s="4" t="str">
        <f aca="false">MONTH(A131)&amp; "-" &amp;YEAR(A131)</f>
        <v>9-2019</v>
      </c>
    </row>
    <row r="132" customFormat="false" ht="14.5" hidden="false" customHeight="false" outlineLevel="0" collapsed="false">
      <c r="A132" s="20" t="n">
        <v>43720</v>
      </c>
      <c r="B132" s="21" t="n">
        <v>50.28</v>
      </c>
      <c r="C132" s="21" t="n">
        <v>50.3</v>
      </c>
      <c r="D132" s="21" t="n">
        <v>49.41</v>
      </c>
      <c r="E132" s="21" t="n">
        <v>49.93</v>
      </c>
      <c r="F132" s="4" t="n">
        <v>16546700</v>
      </c>
      <c r="H132" s="17" t="n">
        <f aca="false">MAX(C132-D132,ABS(C132-E131),MAX(D132-E131,0),0)</f>
        <v>0.890000000000001</v>
      </c>
      <c r="I132" s="17" t="n">
        <f aca="false">IF(C132-C131&gt;D131-D132,MAX(C132-C131,0),0)</f>
        <v>0.229999999999997</v>
      </c>
      <c r="J132" s="17" t="n">
        <f aca="false">IF(D131-D132&gt;C132-C131,MAX(D131-D132,0),0)</f>
        <v>0</v>
      </c>
      <c r="K132" s="17" t="n">
        <f aca="false">K131-(K131/14)+H132</f>
        <v>14.9963441145968</v>
      </c>
      <c r="L132" s="17" t="n">
        <f aca="false">L131-(L131/14)+I132</f>
        <v>3.99825583485159</v>
      </c>
      <c r="M132" s="17" t="n">
        <f aca="false">M131-(M131/14)+J132</f>
        <v>4.4203805744188</v>
      </c>
      <c r="N132" s="17" t="n">
        <f aca="false">(L132/K132)*100</f>
        <v>26.6615370006072</v>
      </c>
      <c r="O132" s="17" t="n">
        <f aca="false">(M132/K132)*100</f>
        <v>29.476387982563</v>
      </c>
      <c r="P132" s="17" t="n">
        <f aca="false">N132+O132</f>
        <v>56.1379249831702</v>
      </c>
      <c r="Q132" s="17" t="n">
        <f aca="false">ABS(N132-O132)</f>
        <v>2.81485098195586</v>
      </c>
      <c r="R132" s="17" t="n">
        <f aca="false">(Q132/P132)*100</f>
        <v>5.01416998009766</v>
      </c>
      <c r="S132" s="17" t="n">
        <f aca="false">((S131*13)+R132)/14</f>
        <v>29.3945058805687</v>
      </c>
      <c r="T132" s="4" t="str">
        <f aca="false">MONTH(A132)&amp; "-" &amp;YEAR(A132)</f>
        <v>9-2019</v>
      </c>
    </row>
    <row r="133" customFormat="false" ht="14.5" hidden="false" customHeight="false" outlineLevel="0" collapsed="false">
      <c r="A133" s="20" t="n">
        <v>43721</v>
      </c>
      <c r="B133" s="21" t="n">
        <v>50.01</v>
      </c>
      <c r="C133" s="21" t="n">
        <v>50.22</v>
      </c>
      <c r="D133" s="21" t="n">
        <v>49.76</v>
      </c>
      <c r="E133" s="21" t="n">
        <v>50.03</v>
      </c>
      <c r="F133" s="4" t="n">
        <v>15867800</v>
      </c>
      <c r="H133" s="17" t="n">
        <f aca="false">MAX(C133-D133,ABS(C133-E132),MAX(D133-E132,0),0)</f>
        <v>0.460000000000001</v>
      </c>
      <c r="I133" s="17" t="n">
        <f aca="false">IF(C133-C132&gt;D132-D133,MAX(C133-C132,0),0)</f>
        <v>0</v>
      </c>
      <c r="J133" s="17" t="n">
        <f aca="false">IF(D132-D133&gt;C133-C132,MAX(D132-D133,0),0)</f>
        <v>0</v>
      </c>
      <c r="K133" s="17" t="n">
        <f aca="false">K132-(K132/14)+H133</f>
        <v>14.3851766778398</v>
      </c>
      <c r="L133" s="17" t="n">
        <f aca="false">L132-(L132/14)+I133</f>
        <v>3.71266613236219</v>
      </c>
      <c r="M133" s="17" t="n">
        <f aca="false">M132-(M132/14)+J133</f>
        <v>4.10463910481746</v>
      </c>
      <c r="N133" s="17" t="n">
        <f aca="false">(L133/K133)*100</f>
        <v>25.8089713842827</v>
      </c>
      <c r="O133" s="17" t="n">
        <f aca="false">(M133/K133)*100</f>
        <v>28.5338108578158</v>
      </c>
      <c r="P133" s="17" t="n">
        <f aca="false">N133+O133</f>
        <v>54.3427822420985</v>
      </c>
      <c r="Q133" s="17" t="n">
        <f aca="false">ABS(N133-O133)</f>
        <v>2.72483947353314</v>
      </c>
      <c r="R133" s="17" t="n">
        <f aca="false">(Q133/P133)*100</f>
        <v>5.01416998009765</v>
      </c>
      <c r="S133" s="17" t="n">
        <f aca="false">((S132*13)+R133)/14</f>
        <v>27.6530533162493</v>
      </c>
      <c r="T133" s="4" t="str">
        <f aca="false">MONTH(A133)&amp; "-" &amp;YEAR(A133)</f>
        <v>9-2019</v>
      </c>
    </row>
    <row r="134" customFormat="false" ht="14.5" hidden="false" customHeight="false" outlineLevel="0" collapsed="false">
      <c r="A134" s="20" t="n">
        <v>43724</v>
      </c>
      <c r="B134" s="21" t="n">
        <v>49.8</v>
      </c>
      <c r="C134" s="21" t="n">
        <v>50.18</v>
      </c>
      <c r="D134" s="21" t="n">
        <v>49.79</v>
      </c>
      <c r="E134" s="21" t="n">
        <v>49.96</v>
      </c>
      <c r="F134" s="4" t="n">
        <v>13025600</v>
      </c>
      <c r="H134" s="17" t="n">
        <f aca="false">MAX(C134-D134,ABS(C134-E133),MAX(D134-E133,0),0)</f>
        <v>0.390000000000001</v>
      </c>
      <c r="I134" s="17" t="n">
        <f aca="false">IF(C134-C133&gt;D133-D134,MAX(C134-C133,0),0)</f>
        <v>0</v>
      </c>
      <c r="J134" s="17" t="n">
        <f aca="false">IF(D133-D134&gt;C134-C133,MAX(D133-D134,0),0)</f>
        <v>0</v>
      </c>
      <c r="K134" s="17" t="n">
        <f aca="false">K133-(K133/14)+H134</f>
        <v>13.7476640579941</v>
      </c>
      <c r="L134" s="17" t="n">
        <f aca="false">L133-(L133/14)+I134</f>
        <v>3.44747569433632</v>
      </c>
      <c r="M134" s="17" t="n">
        <f aca="false">M133-(M133/14)+J134</f>
        <v>3.81145059733049</v>
      </c>
      <c r="N134" s="17" t="n">
        <f aca="false">(L134/K134)*100</f>
        <v>25.0768107206667</v>
      </c>
      <c r="O134" s="17" t="n">
        <f aca="false">(M134/K134)*100</f>
        <v>27.724350706069</v>
      </c>
      <c r="P134" s="17" t="n">
        <f aca="false">N134+O134</f>
        <v>52.8011614267357</v>
      </c>
      <c r="Q134" s="17" t="n">
        <f aca="false">ABS(N134-O134)</f>
        <v>2.64753998540229</v>
      </c>
      <c r="R134" s="17" t="n">
        <f aca="false">(Q134/P134)*100</f>
        <v>5.01416998009766</v>
      </c>
      <c r="S134" s="17" t="n">
        <f aca="false">((S133*13)+R134)/14</f>
        <v>26.0359902208099</v>
      </c>
      <c r="T134" s="4" t="str">
        <f aca="false">MONTH(A134)&amp; "-" &amp;YEAR(A134)</f>
        <v>9-2019</v>
      </c>
    </row>
    <row r="135" customFormat="false" ht="14.5" hidden="false" customHeight="false" outlineLevel="0" collapsed="false">
      <c r="A135" s="20" t="n">
        <v>43725</v>
      </c>
      <c r="B135" s="21" t="n">
        <v>49.98</v>
      </c>
      <c r="C135" s="21" t="n">
        <v>50.02</v>
      </c>
      <c r="D135" s="21" t="n">
        <v>49.18</v>
      </c>
      <c r="E135" s="21" t="n">
        <v>49.41</v>
      </c>
      <c r="F135" s="4" t="n">
        <v>16070600</v>
      </c>
      <c r="H135" s="17" t="n">
        <f aca="false">MAX(C135-D135,ABS(C135-E134),MAX(D135-E134,0),0)</f>
        <v>0.840000000000003</v>
      </c>
      <c r="I135" s="17" t="n">
        <f aca="false">IF(C135-C134&gt;D134-D135,MAX(C135-C134,0),0)</f>
        <v>0</v>
      </c>
      <c r="J135" s="17" t="n">
        <f aca="false">IF(D134-D135&gt;C135-C134,MAX(D134-D135,0),0)</f>
        <v>0.609999999999999</v>
      </c>
      <c r="K135" s="17" t="n">
        <f aca="false">K134-(K134/14)+H135</f>
        <v>13.6056880538517</v>
      </c>
      <c r="L135" s="17" t="n">
        <f aca="false">L134-(L134/14)+I135</f>
        <v>3.20122743045515</v>
      </c>
      <c r="M135" s="17" t="n">
        <f aca="false">M134-(M134/14)+J135</f>
        <v>4.1492041260926</v>
      </c>
      <c r="N135" s="17" t="n">
        <f aca="false">(L135/K135)*100</f>
        <v>23.528596406037</v>
      </c>
      <c r="O135" s="17" t="n">
        <f aca="false">(M135/K135)*100</f>
        <v>30.4960992025536</v>
      </c>
      <c r="P135" s="17" t="n">
        <f aca="false">N135+O135</f>
        <v>54.0246956085906</v>
      </c>
      <c r="Q135" s="17" t="n">
        <f aca="false">ABS(N135-O135)</f>
        <v>6.96750279651662</v>
      </c>
      <c r="R135" s="17" t="n">
        <f aca="false">(Q135/P135)*100</f>
        <v>12.8968848746437</v>
      </c>
      <c r="S135" s="17" t="n">
        <f aca="false">((S134*13)+R135)/14</f>
        <v>25.0974826960838</v>
      </c>
      <c r="T135" s="4" t="str">
        <f aca="false">MONTH(A135)&amp; "-" &amp;YEAR(A135)</f>
        <v>9-2019</v>
      </c>
    </row>
    <row r="136" customFormat="false" ht="14.5" hidden="false" customHeight="false" outlineLevel="0" collapsed="false">
      <c r="A136" s="20" t="n">
        <v>43726</v>
      </c>
      <c r="B136" s="21" t="n">
        <v>49.47</v>
      </c>
      <c r="C136" s="21" t="n">
        <v>49.74</v>
      </c>
      <c r="D136" s="21" t="n">
        <v>48.78</v>
      </c>
      <c r="E136" s="21" t="n">
        <v>49.34</v>
      </c>
      <c r="F136" s="4" t="n">
        <v>12563800</v>
      </c>
      <c r="H136" s="17" t="n">
        <f aca="false">MAX(C136-D136,ABS(C136-E135),MAX(D136-E135,0),0)</f>
        <v>0.960000000000001</v>
      </c>
      <c r="I136" s="17" t="n">
        <f aca="false">IF(C136-C135&gt;D135-D136,MAX(C136-C135,0),0)</f>
        <v>0</v>
      </c>
      <c r="J136" s="17" t="n">
        <f aca="false">IF(D135-D136&gt;C136-C135,MAX(D135-D136,0),0)</f>
        <v>0.399999999999999</v>
      </c>
      <c r="K136" s="17" t="n">
        <f aca="false">K135-(K135/14)+H136</f>
        <v>13.5938531928623</v>
      </c>
      <c r="L136" s="17" t="n">
        <f aca="false">L135-(L135/14)+I136</f>
        <v>2.97256832827979</v>
      </c>
      <c r="M136" s="17" t="n">
        <f aca="false">M135-(M135/14)+J136</f>
        <v>4.25283240280027</v>
      </c>
      <c r="N136" s="17" t="n">
        <f aca="false">(L136/K136)*100</f>
        <v>21.8670033147083</v>
      </c>
      <c r="O136" s="17" t="n">
        <f aca="false">(M136/K136)*100</f>
        <v>31.284966392261</v>
      </c>
      <c r="P136" s="17" t="n">
        <f aca="false">N136+O136</f>
        <v>53.1519697069694</v>
      </c>
      <c r="Q136" s="17" t="n">
        <f aca="false">ABS(N136-O136)</f>
        <v>9.41796307755266</v>
      </c>
      <c r="R136" s="17" t="n">
        <f aca="false">(Q136/P136)*100</f>
        <v>17.7189352143948</v>
      </c>
      <c r="S136" s="17" t="n">
        <f aca="false">((S135*13)+R136)/14</f>
        <v>24.5704435902488</v>
      </c>
      <c r="T136" s="4" t="str">
        <f aca="false">MONTH(A136)&amp; "-" &amp;YEAR(A136)</f>
        <v>9-2019</v>
      </c>
    </row>
    <row r="137" customFormat="false" ht="14.5" hidden="false" customHeight="false" outlineLevel="0" collapsed="false">
      <c r="A137" s="20" t="n">
        <v>43727</v>
      </c>
      <c r="B137" s="21" t="n">
        <v>49.35</v>
      </c>
      <c r="C137" s="21" t="n">
        <v>49.92</v>
      </c>
      <c r="D137" s="21" t="n">
        <v>49.04</v>
      </c>
      <c r="E137" s="21" t="n">
        <v>49.19</v>
      </c>
      <c r="F137" s="4" t="n">
        <v>15349400</v>
      </c>
      <c r="H137" s="17" t="n">
        <f aca="false">MAX(C137-D137,ABS(C137-E136),MAX(D137-E136,0),0)</f>
        <v>0.880000000000003</v>
      </c>
      <c r="I137" s="17" t="n">
        <f aca="false">IF(C137-C136&gt;D136-D137,MAX(C137-C136,0),0)</f>
        <v>0.18</v>
      </c>
      <c r="J137" s="17" t="n">
        <f aca="false">IF(D136-D137&gt;C137-C136,MAX(D136-D137,0),0)</f>
        <v>0</v>
      </c>
      <c r="K137" s="17" t="n">
        <f aca="false">K136-(K136/14)+H137</f>
        <v>13.5028636790864</v>
      </c>
      <c r="L137" s="17" t="n">
        <f aca="false">L136-(L136/14)+I137</f>
        <v>2.94024201911694</v>
      </c>
      <c r="M137" s="17" t="n">
        <f aca="false">M136-(M136/14)+J137</f>
        <v>3.94905865974311</v>
      </c>
      <c r="N137" s="17" t="n">
        <f aca="false">(L137/K137)*100</f>
        <v>21.7749515139582</v>
      </c>
      <c r="O137" s="17" t="n">
        <f aca="false">(M137/K137)*100</f>
        <v>29.2460825614311</v>
      </c>
      <c r="P137" s="17" t="n">
        <f aca="false">N137+O137</f>
        <v>51.0210340753893</v>
      </c>
      <c r="Q137" s="17" t="n">
        <f aca="false">ABS(N137-O137)</f>
        <v>7.47113104747288</v>
      </c>
      <c r="R137" s="17" t="n">
        <f aca="false">(Q137/P137)*100</f>
        <v>14.6432372116046</v>
      </c>
      <c r="S137" s="17" t="n">
        <f aca="false">((S136*13)+R137)/14</f>
        <v>23.8613574203457</v>
      </c>
      <c r="T137" s="4" t="str">
        <f aca="false">MONTH(A137)&amp; "-" &amp;YEAR(A137)</f>
        <v>9-2019</v>
      </c>
    </row>
    <row r="138" customFormat="false" ht="14.5" hidden="false" customHeight="false" outlineLevel="0" collapsed="false">
      <c r="A138" s="20" t="n">
        <v>43728</v>
      </c>
      <c r="B138" s="21" t="n">
        <v>49.29</v>
      </c>
      <c r="C138" s="21" t="n">
        <v>49.87</v>
      </c>
      <c r="D138" s="21" t="n">
        <v>48.87</v>
      </c>
      <c r="E138" s="21" t="n">
        <v>49.6</v>
      </c>
      <c r="F138" s="4" t="n">
        <v>48301300</v>
      </c>
      <c r="H138" s="17" t="n">
        <f aca="false">MAX(C138-D138,ABS(C138-E137),MAX(D138-E137,0),0)</f>
        <v>1</v>
      </c>
      <c r="I138" s="17" t="n">
        <f aca="false">IF(C138-C137&gt;D137-D138,MAX(C138-C137,0),0)</f>
        <v>0</v>
      </c>
      <c r="J138" s="17" t="n">
        <f aca="false">IF(D137-D138&gt;C138-C137,MAX(D137-D138,0),0)</f>
        <v>0.170000000000002</v>
      </c>
      <c r="K138" s="17" t="n">
        <f aca="false">K137-(K137/14)+H138</f>
        <v>13.5383734162945</v>
      </c>
      <c r="L138" s="17" t="n">
        <f aca="false">L137-(L137/14)+I138</f>
        <v>2.73022473203716</v>
      </c>
      <c r="M138" s="17" t="n">
        <f aca="false">M137-(M137/14)+J138</f>
        <v>3.83698304119003</v>
      </c>
      <c r="N138" s="17" t="n">
        <f aca="false">(L138/K138)*100</f>
        <v>20.1665639444626</v>
      </c>
      <c r="O138" s="17" t="n">
        <f aca="false">(M138/K138)*100</f>
        <v>28.3415364845226</v>
      </c>
      <c r="P138" s="17" t="n">
        <f aca="false">N138+O138</f>
        <v>48.5081004289852</v>
      </c>
      <c r="Q138" s="17" t="n">
        <f aca="false">ABS(N138-O138)</f>
        <v>8.17497254006006</v>
      </c>
      <c r="R138" s="17" t="n">
        <f aca="false">(Q138/P138)*100</f>
        <v>16.8527987444654</v>
      </c>
      <c r="S138" s="17" t="n">
        <f aca="false">((S137*13)+R138)/14</f>
        <v>23.3607460863542</v>
      </c>
      <c r="T138" s="4" t="str">
        <f aca="false">MONTH(A138)&amp; "-" &amp;YEAR(A138)</f>
        <v>9-2019</v>
      </c>
    </row>
    <row r="139" customFormat="false" ht="14.5" hidden="false" customHeight="false" outlineLevel="0" collapsed="false">
      <c r="A139" s="20" t="n">
        <v>43731</v>
      </c>
      <c r="B139" s="21" t="n">
        <v>49.66</v>
      </c>
      <c r="C139" s="21" t="n">
        <v>49.75</v>
      </c>
      <c r="D139" s="21" t="n">
        <v>49.28</v>
      </c>
      <c r="E139" s="21" t="n">
        <v>49.42</v>
      </c>
      <c r="F139" s="4" t="n">
        <v>16450000</v>
      </c>
      <c r="H139" s="17" t="n">
        <f aca="false">MAX(C139-D139,ABS(C139-E138),MAX(D139-E138,0),0)</f>
        <v>0.469999999999999</v>
      </c>
      <c r="I139" s="17" t="n">
        <f aca="false">IF(C139-C138&gt;D138-D139,MAX(C139-C138,0),0)</f>
        <v>0</v>
      </c>
      <c r="J139" s="17" t="n">
        <f aca="false">IF(D138-D139&gt;C139-C138,MAX(D138-D139,0),0)</f>
        <v>0</v>
      </c>
      <c r="K139" s="17" t="n">
        <f aca="false">K138-(K138/14)+H139</f>
        <v>13.0413467437021</v>
      </c>
      <c r="L139" s="17" t="n">
        <f aca="false">L138-(L138/14)+I139</f>
        <v>2.53520867974879</v>
      </c>
      <c r="M139" s="17" t="n">
        <f aca="false">M138-(M138/14)+J139</f>
        <v>3.56291282396217</v>
      </c>
      <c r="N139" s="17" t="n">
        <f aca="false">(L139/K139)*100</f>
        <v>19.4397766547623</v>
      </c>
      <c r="O139" s="17" t="n">
        <f aca="false">(M139/K139)*100</f>
        <v>27.3201295386366</v>
      </c>
      <c r="P139" s="17" t="n">
        <f aca="false">N139+O139</f>
        <v>46.7599061933989</v>
      </c>
      <c r="Q139" s="17" t="n">
        <f aca="false">ABS(N139-O139)</f>
        <v>7.88035288387434</v>
      </c>
      <c r="R139" s="17" t="n">
        <f aca="false">(Q139/P139)*100</f>
        <v>16.8527987444654</v>
      </c>
      <c r="S139" s="17" t="n">
        <f aca="false">((S138*13)+R139)/14</f>
        <v>22.8958927047907</v>
      </c>
      <c r="T139" s="4" t="str">
        <f aca="false">MONTH(A139)&amp; "-" &amp;YEAR(A139)</f>
        <v>9-2019</v>
      </c>
    </row>
    <row r="140" customFormat="false" ht="14.5" hidden="false" customHeight="false" outlineLevel="0" collapsed="false">
      <c r="A140" s="20" t="n">
        <v>43732</v>
      </c>
      <c r="B140" s="21" t="n">
        <v>49.75</v>
      </c>
      <c r="C140" s="21" t="n">
        <v>50.2</v>
      </c>
      <c r="D140" s="21" t="n">
        <v>48.93</v>
      </c>
      <c r="E140" s="21" t="n">
        <v>49.12</v>
      </c>
      <c r="F140" s="4" t="n">
        <v>26717200</v>
      </c>
      <c r="H140" s="17" t="n">
        <f aca="false">MAX(C140-D140,ABS(C140-E139),MAX(D140-E139,0),0)</f>
        <v>1.27</v>
      </c>
      <c r="I140" s="17" t="n">
        <f aca="false">IF(C140-C139&gt;D139-D140,MAX(C140-C139,0),0)</f>
        <v>0.450000000000003</v>
      </c>
      <c r="J140" s="17" t="n">
        <f aca="false">IF(D139-D140&gt;C140-C139,MAX(D139-D140,0),0)</f>
        <v>0</v>
      </c>
      <c r="K140" s="17" t="n">
        <f aca="false">K139-(K139/14)+H140</f>
        <v>13.3798219762948</v>
      </c>
      <c r="L140" s="17" t="n">
        <f aca="false">L139-(L139/14)+I140</f>
        <v>2.80412234548103</v>
      </c>
      <c r="M140" s="17" t="n">
        <f aca="false">M139-(M139/14)+J140</f>
        <v>3.30841905082202</v>
      </c>
      <c r="N140" s="17" t="n">
        <f aca="false">(L140/K140)*100</f>
        <v>20.9578449582448</v>
      </c>
      <c r="O140" s="17" t="n">
        <f aca="false">(M140/K140)*100</f>
        <v>24.7269287789</v>
      </c>
      <c r="P140" s="17" t="n">
        <f aca="false">N140+O140</f>
        <v>45.6847737371448</v>
      </c>
      <c r="Q140" s="17" t="n">
        <f aca="false">ABS(N140-O140)</f>
        <v>3.76908382065517</v>
      </c>
      <c r="R140" s="17" t="n">
        <f aca="false">(Q140/P140)*100</f>
        <v>8.25019697446953</v>
      </c>
      <c r="S140" s="17" t="n">
        <f aca="false">((S139*13)+R140)/14</f>
        <v>21.8497715811964</v>
      </c>
      <c r="T140" s="4" t="str">
        <f aca="false">MONTH(A140)&amp; "-" &amp;YEAR(A140)</f>
        <v>9-2019</v>
      </c>
    </row>
    <row r="141" customFormat="false" ht="14.5" hidden="false" customHeight="false" outlineLevel="0" collapsed="false">
      <c r="A141" s="20" t="n">
        <v>43733</v>
      </c>
      <c r="B141" s="21" t="n">
        <v>49.05</v>
      </c>
      <c r="C141" s="21" t="n">
        <v>49.77</v>
      </c>
      <c r="D141" s="21" t="n">
        <v>48.58</v>
      </c>
      <c r="E141" s="21" t="n">
        <v>49.61</v>
      </c>
      <c r="F141" s="4" t="n">
        <v>14013500</v>
      </c>
      <c r="H141" s="17" t="n">
        <f aca="false">MAX(C141-D141,ABS(C141-E140),MAX(D141-E140,0),0)</f>
        <v>1.19</v>
      </c>
      <c r="I141" s="17" t="n">
        <f aca="false">IF(C141-C140&gt;D140-D141,MAX(C141-C140,0),0)</f>
        <v>0</v>
      </c>
      <c r="J141" s="17" t="n">
        <f aca="false">IF(D140-D141&gt;C141-C140,MAX(D140-D141,0),0)</f>
        <v>0.350000000000001</v>
      </c>
      <c r="K141" s="17" t="n">
        <f aca="false">K140-(K140/14)+H141</f>
        <v>13.6141204065594</v>
      </c>
      <c r="L141" s="17" t="n">
        <f aca="false">L140-(L140/14)+I141</f>
        <v>2.60382789223238</v>
      </c>
      <c r="M141" s="17" t="n">
        <f aca="false">M140-(M140/14)+J141</f>
        <v>3.42210340433473</v>
      </c>
      <c r="N141" s="17" t="n">
        <f aca="false">(L141/K141)*100</f>
        <v>19.1259355321834</v>
      </c>
      <c r="O141" s="17" t="n">
        <f aca="false">(M141/K141)*100</f>
        <v>25.1364267550177</v>
      </c>
      <c r="P141" s="17" t="n">
        <f aca="false">N141+O141</f>
        <v>44.2623622872011</v>
      </c>
      <c r="Q141" s="17" t="n">
        <f aca="false">ABS(N141-O141)</f>
        <v>6.01049122283431</v>
      </c>
      <c r="R141" s="17" t="n">
        <f aca="false">(Q141/P141)*100</f>
        <v>13.5792373299794</v>
      </c>
      <c r="S141" s="17" t="n">
        <f aca="false">((S140*13)+R141)/14</f>
        <v>21.2590191346809</v>
      </c>
      <c r="T141" s="4" t="str">
        <f aca="false">MONTH(A141)&amp; "-" &amp;YEAR(A141)</f>
        <v>9-2019</v>
      </c>
    </row>
    <row r="142" customFormat="false" ht="14.5" hidden="false" customHeight="false" outlineLevel="0" collapsed="false">
      <c r="A142" s="20" t="n">
        <v>43734</v>
      </c>
      <c r="B142" s="21" t="n">
        <v>49.43</v>
      </c>
      <c r="C142" s="21" t="n">
        <v>49.49</v>
      </c>
      <c r="D142" s="21" t="n">
        <v>48.26</v>
      </c>
      <c r="E142" s="21" t="n">
        <v>48.83</v>
      </c>
      <c r="F142" s="4" t="n">
        <v>20172900</v>
      </c>
      <c r="H142" s="17" t="n">
        <f aca="false">MAX(C142-D142,ABS(C142-E141),MAX(D142-E141,0),0)</f>
        <v>1.23</v>
      </c>
      <c r="I142" s="17" t="n">
        <f aca="false">IF(C142-C141&gt;D141-D142,MAX(C142-C141,0),0)</f>
        <v>0</v>
      </c>
      <c r="J142" s="17" t="n">
        <f aca="false">IF(D141-D142&gt;C142-C141,MAX(D141-D142,0),0)</f>
        <v>0.32</v>
      </c>
      <c r="K142" s="17" t="n">
        <f aca="false">K141-(K141/14)+H142</f>
        <v>13.8716832346623</v>
      </c>
      <c r="L142" s="17" t="n">
        <f aca="false">L141-(L141/14)+I142</f>
        <v>2.41784018564435</v>
      </c>
      <c r="M142" s="17" t="n">
        <f aca="false">M141-(M141/14)+J142</f>
        <v>3.49766744688225</v>
      </c>
      <c r="N142" s="17" t="n">
        <f aca="false">(L142/K142)*100</f>
        <v>17.430041796245</v>
      </c>
      <c r="O142" s="17" t="n">
        <f aca="false">(M142/K142)*100</f>
        <v>25.2144414467477</v>
      </c>
      <c r="P142" s="17" t="n">
        <f aca="false">N142+O142</f>
        <v>42.6444832429926</v>
      </c>
      <c r="Q142" s="17" t="n">
        <f aca="false">ABS(N142-O142)</f>
        <v>7.7843996505027</v>
      </c>
      <c r="R142" s="17" t="n">
        <f aca="false">(Q142/P142)*100</f>
        <v>18.2541774656909</v>
      </c>
      <c r="S142" s="17" t="n">
        <f aca="false">((S141*13)+R142)/14</f>
        <v>21.0443875868959</v>
      </c>
      <c r="T142" s="4" t="str">
        <f aca="false">MONTH(A142)&amp; "-" &amp;YEAR(A142)</f>
        <v>9-2019</v>
      </c>
    </row>
    <row r="143" customFormat="false" ht="14.5" hidden="false" customHeight="false" outlineLevel="0" collapsed="false">
      <c r="A143" s="20" t="n">
        <v>43735</v>
      </c>
      <c r="B143" s="21" t="n">
        <v>49</v>
      </c>
      <c r="C143" s="21" t="n">
        <v>49.47</v>
      </c>
      <c r="D143" s="21" t="n">
        <v>48.6</v>
      </c>
      <c r="E143" s="21" t="n">
        <v>48.84</v>
      </c>
      <c r="F143" s="4" t="n">
        <v>16065300</v>
      </c>
      <c r="H143" s="17" t="n">
        <f aca="false">MAX(C143-D143,ABS(C143-E142),MAX(D143-E142,0),0)</f>
        <v>0.869999999999997</v>
      </c>
      <c r="I143" s="17" t="n">
        <f aca="false">IF(C143-C142&gt;D142-D143,MAX(C143-C142,0),0)</f>
        <v>0</v>
      </c>
      <c r="J143" s="17" t="n">
        <f aca="false">IF(D142-D143&gt;C143-C142,MAX(D142-D143,0),0)</f>
        <v>0</v>
      </c>
      <c r="K143" s="17" t="n">
        <f aca="false">K142-(K142/14)+H143</f>
        <v>13.7508487179007</v>
      </c>
      <c r="L143" s="17" t="n">
        <f aca="false">L142-(L142/14)+I143</f>
        <v>2.24513731524119</v>
      </c>
      <c r="M143" s="17" t="n">
        <f aca="false">M142-(M142/14)+J143</f>
        <v>3.24783405781923</v>
      </c>
      <c r="N143" s="17" t="n">
        <f aca="false">(L143/K143)*100</f>
        <v>16.327263584236</v>
      </c>
      <c r="O143" s="17" t="n">
        <f aca="false">(M143/K143)*100</f>
        <v>23.6191534388072</v>
      </c>
      <c r="P143" s="17" t="n">
        <f aca="false">N143+O143</f>
        <v>39.9464170230432</v>
      </c>
      <c r="Q143" s="17" t="n">
        <f aca="false">ABS(N143-O143)</f>
        <v>7.29188985457126</v>
      </c>
      <c r="R143" s="17" t="n">
        <f aca="false">(Q143/P143)*100</f>
        <v>18.2541774656909</v>
      </c>
      <c r="S143" s="17" t="n">
        <f aca="false">((S142*13)+R143)/14</f>
        <v>20.8450868639527</v>
      </c>
      <c r="T143" s="4" t="str">
        <f aca="false">MONTH(A143)&amp; "-" &amp;YEAR(A143)</f>
        <v>9-2019</v>
      </c>
    </row>
    <row r="144" customFormat="false" ht="14.5" hidden="false" customHeight="false" outlineLevel="0" collapsed="false">
      <c r="A144" s="20" t="n">
        <v>43738</v>
      </c>
      <c r="B144" s="21" t="n">
        <v>48.95</v>
      </c>
      <c r="C144" s="21" t="n">
        <v>49.66</v>
      </c>
      <c r="D144" s="21" t="n">
        <v>48.95</v>
      </c>
      <c r="E144" s="21" t="n">
        <v>49.41</v>
      </c>
      <c r="F144" s="4" t="n">
        <v>14903600</v>
      </c>
      <c r="H144" s="17" t="n">
        <f aca="false">MAX(C144-D144,ABS(C144-E143),MAX(D144-E143,0),0)</f>
        <v>0.819999999999993</v>
      </c>
      <c r="I144" s="17" t="n">
        <f aca="false">IF(C144-C143&gt;D143-D144,MAX(C144-C143,0),0)</f>
        <v>0.189999999999998</v>
      </c>
      <c r="J144" s="17" t="n">
        <f aca="false">IF(D143-D144&gt;C144-C143,MAX(D143-D144,0),0)</f>
        <v>0</v>
      </c>
      <c r="K144" s="17" t="n">
        <f aca="false">K143-(K143/14)+H144</f>
        <v>13.5886452380507</v>
      </c>
      <c r="L144" s="17" t="n">
        <f aca="false">L143-(L143/14)+I144</f>
        <v>2.27477036415253</v>
      </c>
      <c r="M144" s="17" t="n">
        <f aca="false">M143-(M143/14)+J144</f>
        <v>3.01584591083214</v>
      </c>
      <c r="N144" s="17" t="n">
        <f aca="false">(L144/K144)*100</f>
        <v>16.7402292450962</v>
      </c>
      <c r="O144" s="17" t="n">
        <f aca="false">(M144/K144)*100</f>
        <v>22.1938674385819</v>
      </c>
      <c r="P144" s="17" t="n">
        <f aca="false">N144+O144</f>
        <v>38.9340966836781</v>
      </c>
      <c r="Q144" s="17" t="n">
        <f aca="false">ABS(N144-O144)</f>
        <v>5.45363819348577</v>
      </c>
      <c r="R144" s="17" t="n">
        <f aca="false">(Q144/P144)*100</f>
        <v>14.0073577096038</v>
      </c>
      <c r="S144" s="17" t="n">
        <f aca="false">((S143*13)+R144)/14</f>
        <v>20.356677638642</v>
      </c>
      <c r="T144" s="4" t="str">
        <f aca="false">MONTH(A144)&amp; "-" &amp;YEAR(A144)</f>
        <v>9-2019</v>
      </c>
    </row>
    <row r="145" customFormat="false" ht="14.5" hidden="false" customHeight="false" outlineLevel="0" collapsed="false">
      <c r="A145" s="20" t="n">
        <v>43739</v>
      </c>
      <c r="B145" s="21" t="n">
        <v>49.65</v>
      </c>
      <c r="C145" s="21" t="n">
        <v>49.87</v>
      </c>
      <c r="D145" s="21" t="n">
        <v>47.36</v>
      </c>
      <c r="E145" s="21" t="n">
        <v>47.74</v>
      </c>
      <c r="F145" s="4" t="n">
        <v>24185600</v>
      </c>
      <c r="H145" s="17" t="n">
        <f aca="false">MAX(C145-D145,ABS(C145-E144),MAX(D145-E144,0),0)</f>
        <v>2.51</v>
      </c>
      <c r="I145" s="17" t="n">
        <f aca="false">IF(C145-C144&gt;D144-D145,MAX(C145-C144,0),0)</f>
        <v>0</v>
      </c>
      <c r="J145" s="17" t="n">
        <f aca="false">IF(D144-D145&gt;C145-C144,MAX(D144-D145,0),0)</f>
        <v>1.59</v>
      </c>
      <c r="K145" s="17" t="n">
        <f aca="false">K144-(K144/14)+H145</f>
        <v>15.1280277210471</v>
      </c>
      <c r="L145" s="17" t="n">
        <f aca="false">L144-(L144/14)+I145</f>
        <v>2.11228676671306</v>
      </c>
      <c r="M145" s="17" t="n">
        <f aca="false">M144-(M144/14)+J145</f>
        <v>4.39042834577271</v>
      </c>
      <c r="N145" s="17" t="n">
        <f aca="false">(L145/K145)*100</f>
        <v>13.9627372824966</v>
      </c>
      <c r="O145" s="17" t="n">
        <f aca="false">(M145/K145)*100</f>
        <v>29.021815842289</v>
      </c>
      <c r="P145" s="17" t="n">
        <f aca="false">N145+O145</f>
        <v>42.9845531247856</v>
      </c>
      <c r="Q145" s="17" t="n">
        <f aca="false">ABS(N145-O145)</f>
        <v>15.0590785597924</v>
      </c>
      <c r="R145" s="17" t="n">
        <f aca="false">(Q145/P145)*100</f>
        <v>35.0336980730621</v>
      </c>
      <c r="S145" s="17" t="n">
        <f aca="false">((S144*13)+R145)/14</f>
        <v>21.4050362411006</v>
      </c>
      <c r="T145" s="4" t="str">
        <f aca="false">MONTH(A145)&amp; "-" &amp;YEAR(A145)</f>
        <v>10-2019</v>
      </c>
    </row>
    <row r="146" customFormat="false" ht="14.5" hidden="false" customHeight="false" outlineLevel="0" collapsed="false">
      <c r="A146" s="20" t="n">
        <v>43740</v>
      </c>
      <c r="B146" s="21" t="n">
        <v>47.35</v>
      </c>
      <c r="C146" s="21" t="n">
        <v>47.38</v>
      </c>
      <c r="D146" s="21" t="n">
        <v>46.01</v>
      </c>
      <c r="E146" s="21" t="n">
        <v>46.56</v>
      </c>
      <c r="F146" s="4" t="n">
        <v>30722400</v>
      </c>
      <c r="H146" s="17" t="n">
        <f aca="false">MAX(C146-D146,ABS(C146-E145),MAX(D146-E145,0),0)</f>
        <v>1.37</v>
      </c>
      <c r="I146" s="17" t="n">
        <f aca="false">IF(C146-C145&gt;D145-D146,MAX(C146-C145,0),0)</f>
        <v>0</v>
      </c>
      <c r="J146" s="17" t="n">
        <f aca="false">IF(D145-D146&gt;C146-C145,MAX(D145-D146,0),0)</f>
        <v>1.35</v>
      </c>
      <c r="K146" s="17" t="n">
        <f aca="false">K145-(K145/14)+H146</f>
        <v>15.4174543124009</v>
      </c>
      <c r="L146" s="17" t="n">
        <f aca="false">L145-(L145/14)+I146</f>
        <v>1.96140914051927</v>
      </c>
      <c r="M146" s="17" t="n">
        <f aca="false">M145-(M145/14)+J146</f>
        <v>5.42682632107466</v>
      </c>
      <c r="N146" s="17" t="n">
        <f aca="false">(L146/K146)*100</f>
        <v>12.7220039104746</v>
      </c>
      <c r="O146" s="17" t="n">
        <f aca="false">(M146/K146)*100</f>
        <v>35.1992372483287</v>
      </c>
      <c r="P146" s="17" t="n">
        <f aca="false">N146+O146</f>
        <v>47.9212411588033</v>
      </c>
      <c r="Q146" s="17" t="n">
        <f aca="false">ABS(N146-O146)</f>
        <v>22.4772333378541</v>
      </c>
      <c r="R146" s="17" t="n">
        <f aca="false">(Q146/P146)*100</f>
        <v>46.9045308391913</v>
      </c>
      <c r="S146" s="17" t="n">
        <f aca="false">((S145*13)+R146)/14</f>
        <v>23.2264287123928</v>
      </c>
      <c r="T146" s="4" t="str">
        <f aca="false">MONTH(A146)&amp; "-" &amp;YEAR(A146)</f>
        <v>10-2019</v>
      </c>
    </row>
    <row r="147" customFormat="false" ht="14.5" hidden="false" customHeight="false" outlineLevel="0" collapsed="false">
      <c r="A147" s="20" t="n">
        <v>43741</v>
      </c>
      <c r="B147" s="21" t="n">
        <v>46.32</v>
      </c>
      <c r="C147" s="21" t="n">
        <v>47.08</v>
      </c>
      <c r="D147" s="21" t="n">
        <v>45.7</v>
      </c>
      <c r="E147" s="21" t="n">
        <v>47.06</v>
      </c>
      <c r="F147" s="4" t="n">
        <v>15915500</v>
      </c>
      <c r="H147" s="17" t="n">
        <f aca="false">MAX(C147-D147,ABS(C147-E146),MAX(D147-E146,0),0)</f>
        <v>1.38</v>
      </c>
      <c r="I147" s="17" t="n">
        <f aca="false">IF(C147-C146&gt;D146-D147,MAX(C147-C146,0),0)</f>
        <v>0</v>
      </c>
      <c r="J147" s="17" t="n">
        <f aca="false">IF(D146-D147&gt;C147-C146,MAX(D146-D147,0),0)</f>
        <v>0.309999999999995</v>
      </c>
      <c r="K147" s="17" t="n">
        <f aca="false">K146-(K146/14)+H147</f>
        <v>15.6962075758008</v>
      </c>
      <c r="L147" s="17" t="n">
        <f aca="false">L146-(L146/14)+I147</f>
        <v>1.82130848762504</v>
      </c>
      <c r="M147" s="17" t="n">
        <f aca="false">M146-(M146/14)+J147</f>
        <v>5.34919586956932</v>
      </c>
      <c r="N147" s="17" t="n">
        <f aca="false">(L147/K147)*100</f>
        <v>11.6034938938562</v>
      </c>
      <c r="O147" s="17" t="n">
        <f aca="false">(M147/K147)*100</f>
        <v>34.0795433784674</v>
      </c>
      <c r="P147" s="17" t="n">
        <f aca="false">N147+O147</f>
        <v>45.6830372723236</v>
      </c>
      <c r="Q147" s="17" t="n">
        <f aca="false">ABS(N147-O147)</f>
        <v>22.4760494846113</v>
      </c>
      <c r="R147" s="17" t="n">
        <f aca="false">(Q147/P147)*100</f>
        <v>49.1999893759866</v>
      </c>
      <c r="S147" s="17" t="n">
        <f aca="false">((S146*13)+R147)/14</f>
        <v>25.0816830455066</v>
      </c>
      <c r="T147" s="4" t="str">
        <f aca="false">MONTH(A147)&amp; "-" &amp;YEAR(A147)</f>
        <v>10-2019</v>
      </c>
    </row>
    <row r="148" customFormat="false" ht="14.5" hidden="false" customHeight="false" outlineLevel="0" collapsed="false">
      <c r="A148" s="20" t="n">
        <v>43742</v>
      </c>
      <c r="B148" s="21" t="n">
        <v>47.25</v>
      </c>
      <c r="C148" s="21" t="n">
        <v>47.63</v>
      </c>
      <c r="D148" s="21" t="n">
        <v>46.95</v>
      </c>
      <c r="E148" s="21" t="n">
        <v>47.52</v>
      </c>
      <c r="F148" s="4" t="n">
        <v>16718800</v>
      </c>
      <c r="H148" s="17" t="n">
        <f aca="false">MAX(C148-D148,ABS(C148-E147),MAX(D148-E147,0),0)</f>
        <v>0.68</v>
      </c>
      <c r="I148" s="17" t="n">
        <f aca="false">IF(C148-C147&gt;D147-D148,MAX(C148-C147,0),0)</f>
        <v>0.550000000000004</v>
      </c>
      <c r="J148" s="17" t="n">
        <f aca="false">IF(D147-D148&gt;C148-C147,MAX(D147-D148,0),0)</f>
        <v>0</v>
      </c>
      <c r="K148" s="17" t="n">
        <f aca="false">K147-(K147/14)+H148</f>
        <v>15.255049891815</v>
      </c>
      <c r="L148" s="17" t="n">
        <f aca="false">L147-(L147/14)+I148</f>
        <v>2.24121502422325</v>
      </c>
      <c r="M148" s="17" t="n">
        <f aca="false">M147-(M147/14)+J148</f>
        <v>4.96711045031437</v>
      </c>
      <c r="N148" s="17" t="n">
        <f aca="false">(L148/K148)*100</f>
        <v>14.6916269701993</v>
      </c>
      <c r="O148" s="17" t="n">
        <f aca="false">(M148/K148)*100</f>
        <v>32.5604339909726</v>
      </c>
      <c r="P148" s="17" t="n">
        <f aca="false">N148+O148</f>
        <v>47.2520609611719</v>
      </c>
      <c r="Q148" s="17" t="n">
        <f aca="false">ABS(N148-O148)</f>
        <v>17.8688070207733</v>
      </c>
      <c r="R148" s="17" t="n">
        <f aca="false">(Q148/P148)*100</f>
        <v>37.815931532503</v>
      </c>
      <c r="S148" s="17" t="n">
        <f aca="false">((S147*13)+R148)/14</f>
        <v>25.9912722231492</v>
      </c>
      <c r="T148" s="4" t="str">
        <f aca="false">MONTH(A148)&amp; "-" &amp;YEAR(A148)</f>
        <v>10-2019</v>
      </c>
    </row>
    <row r="149" customFormat="false" ht="14.5" hidden="false" customHeight="false" outlineLevel="0" collapsed="false">
      <c r="A149" s="20" t="n">
        <v>43745</v>
      </c>
      <c r="B149" s="21" t="n">
        <v>47.47</v>
      </c>
      <c r="C149" s="21" t="n">
        <v>48.13</v>
      </c>
      <c r="D149" s="21" t="n">
        <v>47.32</v>
      </c>
      <c r="E149" s="21" t="n">
        <v>47.77</v>
      </c>
      <c r="F149" s="4" t="n">
        <v>14625200</v>
      </c>
      <c r="H149" s="17" t="n">
        <f aca="false">MAX(C149-D149,ABS(C149-E148),MAX(D149-E148,0),0)</f>
        <v>0.810000000000002</v>
      </c>
      <c r="I149" s="17" t="n">
        <f aca="false">IF(C149-C148&gt;D148-D149,MAX(C149-C148,0),0)</f>
        <v>0.5</v>
      </c>
      <c r="J149" s="17" t="n">
        <f aca="false">IF(D148-D149&gt;C149-C148,MAX(D148-D149,0),0)</f>
        <v>0</v>
      </c>
      <c r="K149" s="17" t="n">
        <f aca="false">K148-(K148/14)+H149</f>
        <v>14.9754034709711</v>
      </c>
      <c r="L149" s="17" t="n">
        <f aca="false">L148-(L148/14)+I149</f>
        <v>2.58112823677873</v>
      </c>
      <c r="M149" s="17" t="n">
        <f aca="false">M148-(M148/14)+J149</f>
        <v>4.61231684672049</v>
      </c>
      <c r="N149" s="17" t="n">
        <f aca="false">(L149/K149)*100</f>
        <v>17.235784276411</v>
      </c>
      <c r="O149" s="17" t="n">
        <f aca="false">(M149/K149)*100</f>
        <v>30.7992826748287</v>
      </c>
      <c r="P149" s="17" t="n">
        <f aca="false">N149+O149</f>
        <v>48.0350669512396</v>
      </c>
      <c r="Q149" s="17" t="n">
        <f aca="false">ABS(N149-O149)</f>
        <v>13.5634983984177</v>
      </c>
      <c r="R149" s="17" t="n">
        <f aca="false">(Q149/P149)*100</f>
        <v>28.2366597140085</v>
      </c>
      <c r="S149" s="17" t="n">
        <f aca="false">((S148*13)+R149)/14</f>
        <v>26.1516570439249</v>
      </c>
      <c r="T149" s="4" t="str">
        <f aca="false">MONTH(A149)&amp; "-" &amp;YEAR(A149)</f>
        <v>10-2019</v>
      </c>
    </row>
    <row r="150" customFormat="false" ht="14.5" hidden="false" customHeight="false" outlineLevel="0" collapsed="false">
      <c r="A150" s="20" t="n">
        <v>43746</v>
      </c>
      <c r="B150" s="21" t="n">
        <v>47.5</v>
      </c>
      <c r="C150" s="21" t="n">
        <v>47.54</v>
      </c>
      <c r="D150" s="21" t="n">
        <v>46.35</v>
      </c>
      <c r="E150" s="21" t="n">
        <v>46.39</v>
      </c>
      <c r="F150" s="4" t="n">
        <v>23022400</v>
      </c>
      <c r="H150" s="17" t="n">
        <f aca="false">MAX(C150-D150,ABS(C150-E149),MAX(D150-E149,0),0)</f>
        <v>1.19</v>
      </c>
      <c r="I150" s="17" t="n">
        <f aca="false">IF(C150-C149&gt;D149-D150,MAX(C150-C149,0),0)</f>
        <v>0</v>
      </c>
      <c r="J150" s="17" t="n">
        <f aca="false">IF(D149-D150&gt;C150-C149,MAX(D149-D150,0),0)</f>
        <v>0.969999999999999</v>
      </c>
      <c r="K150" s="17" t="n">
        <f aca="false">K149-(K149/14)+H150</f>
        <v>15.0957317944732</v>
      </c>
      <c r="L150" s="17" t="n">
        <f aca="false">L149-(L149/14)+I150</f>
        <v>2.39676193415168</v>
      </c>
      <c r="M150" s="17" t="n">
        <f aca="false">M149-(M149/14)+J150</f>
        <v>5.25286564338331</v>
      </c>
      <c r="N150" s="17" t="n">
        <f aca="false">(L150/K150)*100</f>
        <v>15.877083448377</v>
      </c>
      <c r="O150" s="17" t="n">
        <f aca="false">(M150/K150)*100</f>
        <v>34.7970255095979</v>
      </c>
      <c r="P150" s="17" t="n">
        <f aca="false">N150+O150</f>
        <v>50.674108957975</v>
      </c>
      <c r="Q150" s="17" t="n">
        <f aca="false">ABS(N150-O150)</f>
        <v>18.9199420612209</v>
      </c>
      <c r="R150" s="17" t="n">
        <f aca="false">(Q150/P150)*100</f>
        <v>37.3365066505888</v>
      </c>
      <c r="S150" s="17" t="n">
        <f aca="false">((S149*13)+R150)/14</f>
        <v>26.9505748729723</v>
      </c>
      <c r="T150" s="4" t="str">
        <f aca="false">MONTH(A150)&amp; "-" &amp;YEAR(A150)</f>
        <v>10-2019</v>
      </c>
    </row>
    <row r="151" customFormat="false" ht="14.5" hidden="false" customHeight="false" outlineLevel="0" collapsed="false">
      <c r="A151" s="20" t="n">
        <v>43747</v>
      </c>
      <c r="B151" s="21" t="n">
        <v>46.92</v>
      </c>
      <c r="C151" s="21" t="n">
        <v>47.17</v>
      </c>
      <c r="D151" s="21" t="n">
        <v>46.66</v>
      </c>
      <c r="E151" s="21" t="n">
        <v>46.84</v>
      </c>
      <c r="F151" s="4" t="n">
        <v>16768600</v>
      </c>
      <c r="H151" s="17" t="n">
        <f aca="false">MAX(C151-D151,ABS(C151-E150),MAX(D151-E150,0),0)</f>
        <v>0.780000000000001</v>
      </c>
      <c r="I151" s="17" t="n">
        <f aca="false">IF(C151-C150&gt;D150-D151,MAX(C151-C150,0),0)</f>
        <v>0</v>
      </c>
      <c r="J151" s="17" t="n">
        <f aca="false">IF(D150-D151&gt;C151-C150,MAX(D150-D151,0),0)</f>
        <v>0</v>
      </c>
      <c r="K151" s="17" t="n">
        <f aca="false">K150-(K150/14)+H151</f>
        <v>14.7974652377251</v>
      </c>
      <c r="L151" s="17" t="n">
        <f aca="false">L150-(L150/14)+I151</f>
        <v>2.22556465314085</v>
      </c>
      <c r="M151" s="17" t="n">
        <f aca="false">M150-(M150/14)+J151</f>
        <v>4.87766095457021</v>
      </c>
      <c r="N151" s="17" t="n">
        <f aca="false">(L151/K151)*100</f>
        <v>15.0401749041919</v>
      </c>
      <c r="O151" s="17" t="n">
        <f aca="false">(M151/K151)*100</f>
        <v>32.962814078015</v>
      </c>
      <c r="P151" s="17" t="n">
        <f aca="false">N151+O151</f>
        <v>48.0029889822069</v>
      </c>
      <c r="Q151" s="17" t="n">
        <f aca="false">ABS(N151-O151)</f>
        <v>17.9226391738231</v>
      </c>
      <c r="R151" s="17" t="n">
        <f aca="false">(Q151/P151)*100</f>
        <v>37.3365066505888</v>
      </c>
      <c r="S151" s="17" t="n">
        <f aca="false">((S150*13)+R151)/14</f>
        <v>27.6924271428021</v>
      </c>
      <c r="T151" s="4" t="str">
        <f aca="false">MONTH(A151)&amp; "-" &amp;YEAR(A151)</f>
        <v>10-2019</v>
      </c>
    </row>
    <row r="152" customFormat="false" ht="14.5" hidden="false" customHeight="false" outlineLevel="0" collapsed="false">
      <c r="A152" s="20" t="n">
        <v>43748</v>
      </c>
      <c r="B152" s="21" t="n">
        <v>46.05</v>
      </c>
      <c r="C152" s="21" t="n">
        <v>46.23</v>
      </c>
      <c r="D152" s="21" t="n">
        <v>45.55</v>
      </c>
      <c r="E152" s="21" t="n">
        <v>46.15</v>
      </c>
      <c r="F152" s="4" t="n">
        <v>24698500</v>
      </c>
      <c r="H152" s="17" t="n">
        <f aca="false">MAX(C152-D152,ABS(C152-E151),MAX(D152-E151,0),0)</f>
        <v>0.68</v>
      </c>
      <c r="I152" s="17" t="n">
        <f aca="false">IF(C152-C151&gt;D151-D152,MAX(C152-C151,0),0)</f>
        <v>0</v>
      </c>
      <c r="J152" s="17" t="n">
        <f aca="false">IF(D151-D152&gt;C152-C151,MAX(D151-D152,0),0)</f>
        <v>1.11</v>
      </c>
      <c r="K152" s="17" t="n">
        <f aca="false">K151-(K151/14)+H152</f>
        <v>14.4205034350304</v>
      </c>
      <c r="L152" s="17" t="n">
        <f aca="false">L151-(L151/14)+I152</f>
        <v>2.06659574934507</v>
      </c>
      <c r="M152" s="17" t="n">
        <f aca="false">M151-(M151/14)+J152</f>
        <v>5.63925660067234</v>
      </c>
      <c r="N152" s="17" t="n">
        <f aca="false">(L152/K152)*100</f>
        <v>14.3309542461942</v>
      </c>
      <c r="O152" s="17" t="n">
        <f aca="false">(M152/K152)*100</f>
        <v>39.1058233582429</v>
      </c>
      <c r="P152" s="17" t="n">
        <f aca="false">N152+O152</f>
        <v>53.4367776044371</v>
      </c>
      <c r="Q152" s="17" t="n">
        <f aca="false">ABS(N152-O152)</f>
        <v>24.7748691120487</v>
      </c>
      <c r="R152" s="17" t="n">
        <f aca="false">(Q152/P152)*100</f>
        <v>46.3629549211282</v>
      </c>
      <c r="S152" s="17" t="n">
        <f aca="false">((S151*13)+R152)/14</f>
        <v>29.0260362698254</v>
      </c>
      <c r="T152" s="4" t="str">
        <f aca="false">MONTH(A152)&amp; "-" &amp;YEAR(A152)</f>
        <v>10-2019</v>
      </c>
    </row>
    <row r="153" customFormat="false" ht="14.5" hidden="false" customHeight="false" outlineLevel="0" collapsed="false">
      <c r="A153" s="20" t="n">
        <v>43749</v>
      </c>
      <c r="B153" s="21" t="n">
        <v>46.67</v>
      </c>
      <c r="C153" s="21" t="n">
        <v>47.3</v>
      </c>
      <c r="D153" s="21" t="n">
        <v>46.46</v>
      </c>
      <c r="E153" s="21" t="n">
        <v>46.56</v>
      </c>
      <c r="F153" s="4" t="n">
        <v>25153600</v>
      </c>
      <c r="H153" s="17" t="n">
        <f aca="false">MAX(C153-D153,ABS(C153-E152),MAX(D153-E152,0),0)</f>
        <v>1.15</v>
      </c>
      <c r="I153" s="17" t="n">
        <f aca="false">IF(C153-C152&gt;D152-D153,MAX(C153-C152,0),0)</f>
        <v>1.07</v>
      </c>
      <c r="J153" s="17" t="n">
        <f aca="false">IF(D152-D153&gt;C153-C152,MAX(D152-D153,0),0)</f>
        <v>0</v>
      </c>
      <c r="K153" s="17" t="n">
        <f aca="false">K152-(K152/14)+H153</f>
        <v>14.5404674753854</v>
      </c>
      <c r="L153" s="17" t="n">
        <f aca="false">L152-(L152/14)+I153</f>
        <v>2.988981767249</v>
      </c>
      <c r="M153" s="17" t="n">
        <f aca="false">M152-(M152/14)+J153</f>
        <v>5.23645255776717</v>
      </c>
      <c r="N153" s="17" t="n">
        <f aca="false">(L153/K153)*100</f>
        <v>20.5562976039721</v>
      </c>
      <c r="O153" s="17" t="n">
        <f aca="false">(M153/K153)*100</f>
        <v>36.0129587761303</v>
      </c>
      <c r="P153" s="17" t="n">
        <f aca="false">N153+O153</f>
        <v>56.5692563801025</v>
      </c>
      <c r="Q153" s="17" t="n">
        <f aca="false">ABS(N153-O153)</f>
        <v>15.4566611721582</v>
      </c>
      <c r="R153" s="17" t="n">
        <f aca="false">(Q153/P153)*100</f>
        <v>27.3234300063998</v>
      </c>
      <c r="S153" s="17" t="n">
        <f aca="false">((S152*13)+R153)/14</f>
        <v>28.9044215367235</v>
      </c>
      <c r="T153" s="4" t="str">
        <f aca="false">MONTH(A153)&amp; "-" &amp;YEAR(A153)</f>
        <v>10-2019</v>
      </c>
    </row>
    <row r="154" customFormat="false" ht="14.5" hidden="false" customHeight="false" outlineLevel="0" collapsed="false">
      <c r="A154" s="20" t="n">
        <v>43752</v>
      </c>
      <c r="B154" s="21" t="n">
        <v>46.55</v>
      </c>
      <c r="C154" s="21" t="n">
        <v>46.55</v>
      </c>
      <c r="D154" s="21" t="n">
        <v>46</v>
      </c>
      <c r="E154" s="21" t="n">
        <v>46.05</v>
      </c>
      <c r="F154" s="4" t="n">
        <v>15076900</v>
      </c>
      <c r="H154" s="17" t="n">
        <f aca="false">MAX(C154-D154,ABS(C154-E153),MAX(D154-E153,0),0)</f>
        <v>0.549999999999997</v>
      </c>
      <c r="I154" s="17" t="n">
        <f aca="false">IF(C154-C153&gt;D153-D154,MAX(C154-C153,0),0)</f>
        <v>0</v>
      </c>
      <c r="J154" s="17" t="n">
        <f aca="false">IF(D153-D154&gt;C154-C153,MAX(D153-D154,0),0)</f>
        <v>0.460000000000001</v>
      </c>
      <c r="K154" s="17" t="n">
        <f aca="false">K153-(K153/14)+H154</f>
        <v>14.051862655715</v>
      </c>
      <c r="L154" s="17" t="n">
        <f aca="false">L153-(L153/14)+I154</f>
        <v>2.77548306958835</v>
      </c>
      <c r="M154" s="17" t="n">
        <f aca="false">M153-(M153/14)+J154</f>
        <v>5.32242023221238</v>
      </c>
      <c r="N154" s="17" t="n">
        <f aca="false">(L154/K154)*100</f>
        <v>19.7517093469423</v>
      </c>
      <c r="O154" s="17" t="n">
        <f aca="false">(M154/K154)*100</f>
        <v>37.8769730577156</v>
      </c>
      <c r="P154" s="17" t="n">
        <f aca="false">N154+O154</f>
        <v>57.6286824046579</v>
      </c>
      <c r="Q154" s="17" t="n">
        <f aca="false">ABS(N154-O154)</f>
        <v>18.1252637107733</v>
      </c>
      <c r="R154" s="17" t="n">
        <f aca="false">(Q154/P154)*100</f>
        <v>31.451810026648</v>
      </c>
      <c r="S154" s="17" t="n">
        <f aca="false">((S153*13)+R154)/14</f>
        <v>29.0863778574324</v>
      </c>
      <c r="T154" s="4" t="str">
        <f aca="false">MONTH(A154)&amp; "-" &amp;YEAR(A154)</f>
        <v>10-2019</v>
      </c>
    </row>
    <row r="155" customFormat="false" ht="14.5" hidden="false" customHeight="false" outlineLevel="0" collapsed="false">
      <c r="A155" s="20" t="n">
        <v>43753</v>
      </c>
      <c r="B155" s="21" t="n">
        <v>46.25</v>
      </c>
      <c r="C155" s="21" t="n">
        <v>46.58</v>
      </c>
      <c r="D155" s="21" t="n">
        <v>46.035</v>
      </c>
      <c r="E155" s="21" t="n">
        <v>46.36</v>
      </c>
      <c r="F155" s="4" t="n">
        <v>17008970</v>
      </c>
      <c r="H155" s="17" t="n">
        <f aca="false">MAX(C155-D155,ABS(C155-E154),MAX(D155-E154,0),0)</f>
        <v>0.545000000000002</v>
      </c>
      <c r="I155" s="17" t="n">
        <f aca="false">IF(C155-C154&gt;D154-D155,MAX(C155-C154,0),0)</f>
        <v>0.0300000000000011</v>
      </c>
      <c r="J155" s="17" t="n">
        <f aca="false">IF(D154-D155&gt;C155-C154,MAX(D154-D155,0),0)</f>
        <v>0</v>
      </c>
      <c r="K155" s="17" t="n">
        <f aca="false">K154-(K154/14)+H155</f>
        <v>13.5931581803068</v>
      </c>
      <c r="L155" s="17" t="n">
        <f aca="false">L154-(L154/14)+I155</f>
        <v>2.60723427890347</v>
      </c>
      <c r="M155" s="17" t="n">
        <f aca="false">M154-(M154/14)+J155</f>
        <v>4.94224735848292</v>
      </c>
      <c r="N155" s="17" t="n">
        <f aca="false">(L155/K155)*100</f>
        <v>19.1804895103827</v>
      </c>
      <c r="O155" s="17" t="n">
        <f aca="false">(M155/K155)*100</f>
        <v>36.3583450801231</v>
      </c>
      <c r="P155" s="17" t="n">
        <f aca="false">N155+O155</f>
        <v>55.5388345905058</v>
      </c>
      <c r="Q155" s="17" t="n">
        <f aca="false">ABS(N155-O155)</f>
        <v>17.1778555697404</v>
      </c>
      <c r="R155" s="17" t="n">
        <f aca="false">(Q155/P155)*100</f>
        <v>30.929449089803</v>
      </c>
      <c r="S155" s="17" t="n">
        <f aca="false">((S154*13)+R155)/14</f>
        <v>29.2180258026017</v>
      </c>
      <c r="T155" s="4" t="str">
        <f aca="false">MONTH(A155)&amp; "-" &amp;YEAR(A155)</f>
        <v>10-2019</v>
      </c>
    </row>
    <row r="156" customFormat="false" ht="14.5" hidden="false" customHeight="false" outlineLevel="0" collapsed="false">
      <c r="A156" s="20"/>
      <c r="B156" s="22"/>
      <c r="C156" s="22"/>
      <c r="D156" s="22"/>
      <c r="E156" s="22"/>
    </row>
    <row r="157" customFormat="false" ht="14.5" hidden="false" customHeight="false" outlineLevel="0" collapsed="false">
      <c r="A157" s="20"/>
      <c r="B157" s="22"/>
      <c r="C157" s="22"/>
      <c r="D157" s="22"/>
      <c r="E157" s="22"/>
    </row>
    <row r="158" customFormat="false" ht="14.5" hidden="false" customHeight="false" outlineLevel="0" collapsed="false">
      <c r="A158" s="20"/>
      <c r="B158" s="22"/>
      <c r="C158" s="22"/>
      <c r="D158" s="22"/>
      <c r="E158" s="22"/>
    </row>
    <row r="159" customFormat="false" ht="14.5" hidden="false" customHeight="false" outlineLevel="0" collapsed="false">
      <c r="A159" s="20"/>
      <c r="B159" s="22"/>
      <c r="C159" s="22"/>
      <c r="D159" s="22"/>
      <c r="E159" s="22"/>
    </row>
    <row r="160" customFormat="false" ht="14.5" hidden="false" customHeight="false" outlineLevel="0" collapsed="false">
      <c r="A160" s="20"/>
      <c r="B160" s="22"/>
      <c r="C160" s="22"/>
      <c r="D160" s="22"/>
      <c r="E160" s="22"/>
    </row>
    <row r="161" customFormat="false" ht="14.5" hidden="false" customHeight="false" outlineLevel="0" collapsed="false">
      <c r="A161" s="20"/>
      <c r="B161" s="22"/>
      <c r="C161" s="22"/>
      <c r="D161" s="22"/>
      <c r="E161" s="22"/>
    </row>
    <row r="162" customFormat="false" ht="14.5" hidden="false" customHeight="false" outlineLevel="0" collapsed="false">
      <c r="A162" s="20"/>
      <c r="B162" s="22"/>
      <c r="C162" s="22"/>
      <c r="D162" s="22"/>
      <c r="E162" s="22"/>
    </row>
    <row r="163" customFormat="false" ht="14.5" hidden="false" customHeight="false" outlineLevel="0" collapsed="false">
      <c r="A163" s="20"/>
      <c r="B163" s="22"/>
      <c r="C163" s="22"/>
      <c r="D163" s="22"/>
      <c r="E163" s="22"/>
    </row>
    <row r="164" customFormat="false" ht="14.5" hidden="false" customHeight="false" outlineLevel="0" collapsed="false">
      <c r="A164" s="20"/>
      <c r="B164" s="22"/>
      <c r="C164" s="22"/>
      <c r="D164" s="22"/>
      <c r="E164" s="22"/>
    </row>
    <row r="165" customFormat="false" ht="14.5" hidden="false" customHeight="false" outlineLevel="0" collapsed="false">
      <c r="A165" s="20"/>
      <c r="B165" s="22"/>
      <c r="C165" s="22"/>
      <c r="D165" s="22"/>
      <c r="E165" s="22"/>
    </row>
    <row r="166" customFormat="false" ht="14.5" hidden="false" customHeight="false" outlineLevel="0" collapsed="false">
      <c r="A166" s="20"/>
      <c r="B166" s="22"/>
      <c r="C166" s="22"/>
      <c r="D166" s="22"/>
      <c r="E166" s="22"/>
    </row>
    <row r="167" customFormat="false" ht="14.5" hidden="false" customHeight="false" outlineLevel="0" collapsed="false">
      <c r="A167" s="20"/>
      <c r="B167" s="22"/>
      <c r="C167" s="22"/>
      <c r="D167" s="22"/>
      <c r="E167" s="22"/>
    </row>
    <row r="168" customFormat="false" ht="14.5" hidden="false" customHeight="false" outlineLevel="0" collapsed="false">
      <c r="A168" s="20"/>
      <c r="B168" s="22"/>
      <c r="C168" s="22"/>
      <c r="D168" s="22"/>
      <c r="E168" s="22"/>
    </row>
    <row r="169" customFormat="false" ht="14.5" hidden="false" customHeight="false" outlineLevel="0" collapsed="false">
      <c r="A169" s="20"/>
      <c r="B169" s="22"/>
      <c r="C169" s="22"/>
      <c r="D169" s="22"/>
      <c r="E169" s="22"/>
    </row>
    <row r="170" customFormat="false" ht="14.5" hidden="false" customHeight="false" outlineLevel="0" collapsed="false">
      <c r="A170" s="20"/>
      <c r="B170" s="22"/>
      <c r="C170" s="22"/>
      <c r="D170" s="22"/>
      <c r="E170" s="22"/>
    </row>
    <row r="171" customFormat="false" ht="14.5" hidden="false" customHeight="false" outlineLevel="0" collapsed="false">
      <c r="A171" s="20"/>
      <c r="B171" s="22"/>
      <c r="C171" s="22"/>
      <c r="D171" s="22"/>
      <c r="E171" s="22"/>
    </row>
    <row r="172" customFormat="false" ht="14.5" hidden="false" customHeight="false" outlineLevel="0" collapsed="false">
      <c r="A172" s="20"/>
      <c r="B172" s="22"/>
      <c r="C172" s="22"/>
      <c r="D172" s="22"/>
      <c r="E172" s="22"/>
    </row>
    <row r="173" customFormat="false" ht="14.5" hidden="false" customHeight="false" outlineLevel="0" collapsed="false">
      <c r="A173" s="20"/>
      <c r="B173" s="22"/>
      <c r="C173" s="22"/>
      <c r="D173" s="22"/>
      <c r="E173" s="22"/>
    </row>
    <row r="174" customFormat="false" ht="14.5" hidden="false" customHeight="false" outlineLevel="0" collapsed="false">
      <c r="A174" s="20"/>
      <c r="B174" s="22"/>
      <c r="C174" s="22"/>
      <c r="D174" s="22"/>
      <c r="E174" s="22"/>
    </row>
    <row r="175" customFormat="false" ht="14.5" hidden="false" customHeight="false" outlineLevel="0" collapsed="false">
      <c r="A175" s="20"/>
      <c r="B175" s="22"/>
      <c r="C175" s="22"/>
      <c r="D175" s="22"/>
      <c r="E175" s="22"/>
    </row>
    <row r="176" customFormat="false" ht="14.5" hidden="false" customHeight="false" outlineLevel="0" collapsed="false">
      <c r="A176" s="20"/>
      <c r="B176" s="22"/>
      <c r="C176" s="22"/>
      <c r="D176" s="22"/>
      <c r="E176" s="22"/>
    </row>
    <row r="177" customFormat="false" ht="14.5" hidden="false" customHeight="false" outlineLevel="0" collapsed="false">
      <c r="A177" s="20"/>
      <c r="B177" s="22"/>
      <c r="C177" s="22"/>
      <c r="D177" s="22"/>
      <c r="E177" s="22"/>
    </row>
    <row r="178" customFormat="false" ht="14.5" hidden="false" customHeight="false" outlineLevel="0" collapsed="false">
      <c r="A178" s="20"/>
      <c r="B178" s="22"/>
      <c r="C178" s="22"/>
      <c r="D178" s="22"/>
      <c r="E178" s="22"/>
    </row>
    <row r="179" customFormat="false" ht="14.5" hidden="false" customHeight="false" outlineLevel="0" collapsed="false">
      <c r="A179" s="20"/>
      <c r="B179" s="22"/>
      <c r="C179" s="22"/>
      <c r="D179" s="22"/>
      <c r="E179" s="22"/>
    </row>
    <row r="180" customFormat="false" ht="14.5" hidden="false" customHeight="false" outlineLevel="0" collapsed="false">
      <c r="A180" s="20"/>
      <c r="B180" s="22"/>
      <c r="C180" s="22"/>
      <c r="D180" s="22"/>
      <c r="E180" s="22"/>
    </row>
    <row r="181" customFormat="false" ht="14.5" hidden="false" customHeight="false" outlineLevel="0" collapsed="false">
      <c r="A181" s="20"/>
      <c r="B181" s="22"/>
      <c r="C181" s="22"/>
      <c r="D181" s="22"/>
      <c r="E181" s="22"/>
    </row>
    <row r="182" customFormat="false" ht="14.5" hidden="false" customHeight="false" outlineLevel="0" collapsed="false">
      <c r="A182" s="20"/>
      <c r="B182" s="22"/>
      <c r="C182" s="22"/>
      <c r="D182" s="22"/>
      <c r="E182" s="22"/>
    </row>
    <row r="183" customFormat="false" ht="14.5" hidden="false" customHeight="false" outlineLevel="0" collapsed="false">
      <c r="A183" s="20"/>
      <c r="B183" s="22"/>
      <c r="C183" s="22"/>
      <c r="D183" s="22"/>
      <c r="E183" s="22"/>
    </row>
    <row r="184" customFormat="false" ht="14.5" hidden="false" customHeight="false" outlineLevel="0" collapsed="false">
      <c r="A184" s="20"/>
      <c r="B184" s="22"/>
      <c r="C184" s="22"/>
      <c r="D184" s="22"/>
      <c r="E184" s="22"/>
    </row>
    <row r="185" customFormat="false" ht="14.5" hidden="false" customHeight="false" outlineLevel="0" collapsed="false">
      <c r="A185" s="20"/>
      <c r="B185" s="22"/>
      <c r="C185" s="22"/>
      <c r="D185" s="22"/>
      <c r="E185" s="22"/>
    </row>
    <row r="186" customFormat="false" ht="14.5" hidden="false" customHeight="false" outlineLevel="0" collapsed="false">
      <c r="A186" s="20"/>
      <c r="B186" s="22"/>
      <c r="C186" s="22"/>
      <c r="D186" s="22"/>
      <c r="E186" s="22"/>
    </row>
    <row r="187" customFormat="false" ht="14.5" hidden="false" customHeight="false" outlineLevel="0" collapsed="false">
      <c r="A187" s="20"/>
      <c r="B187" s="22"/>
      <c r="C187" s="22"/>
      <c r="D187" s="22"/>
      <c r="E187" s="22"/>
    </row>
    <row r="188" customFormat="false" ht="14.5" hidden="false" customHeight="false" outlineLevel="0" collapsed="false">
      <c r="A188" s="20"/>
      <c r="B188" s="22"/>
      <c r="C188" s="22"/>
      <c r="D188" s="22"/>
      <c r="E188" s="22"/>
    </row>
    <row r="189" customFormat="false" ht="14.5" hidden="false" customHeight="false" outlineLevel="0" collapsed="false">
      <c r="A189" s="20"/>
      <c r="B189" s="22"/>
      <c r="C189" s="22"/>
      <c r="D189" s="22"/>
      <c r="E189" s="22"/>
    </row>
    <row r="190" customFormat="false" ht="14.5" hidden="false" customHeight="false" outlineLevel="0" collapsed="false">
      <c r="A190" s="20"/>
      <c r="B190" s="22"/>
      <c r="C190" s="22"/>
      <c r="D190" s="22"/>
      <c r="E190" s="22"/>
    </row>
    <row r="191" customFormat="false" ht="14.5" hidden="false" customHeight="false" outlineLevel="0" collapsed="false">
      <c r="A191" s="20"/>
      <c r="B191" s="22"/>
      <c r="C191" s="22"/>
      <c r="D191" s="22"/>
      <c r="E191" s="22"/>
    </row>
    <row r="192" customFormat="false" ht="14.5" hidden="false" customHeight="false" outlineLevel="0" collapsed="false">
      <c r="A192" s="20"/>
      <c r="B192" s="22"/>
      <c r="C192" s="22"/>
      <c r="D192" s="22"/>
      <c r="E192" s="22"/>
    </row>
    <row r="193" customFormat="false" ht="14.5" hidden="false" customHeight="false" outlineLevel="0" collapsed="false">
      <c r="A193" s="20"/>
      <c r="B193" s="22"/>
      <c r="C193" s="22"/>
      <c r="D193" s="22"/>
      <c r="E193" s="22"/>
    </row>
    <row r="194" customFormat="false" ht="14.5" hidden="false" customHeight="false" outlineLevel="0" collapsed="false">
      <c r="A194" s="20"/>
      <c r="B194" s="22"/>
      <c r="C194" s="22"/>
      <c r="D194" s="22"/>
      <c r="E194" s="22"/>
    </row>
    <row r="195" customFormat="false" ht="14.5" hidden="false" customHeight="false" outlineLevel="0" collapsed="false">
      <c r="A195" s="20"/>
      <c r="B195" s="22"/>
      <c r="C195" s="22"/>
      <c r="D195" s="22"/>
      <c r="E195" s="22"/>
    </row>
    <row r="196" customFormat="false" ht="14.5" hidden="false" customHeight="false" outlineLevel="0" collapsed="false">
      <c r="A196" s="20"/>
      <c r="B196" s="22"/>
      <c r="C196" s="22"/>
      <c r="D196" s="22"/>
      <c r="E196" s="22"/>
    </row>
    <row r="197" customFormat="false" ht="14.5" hidden="false" customHeight="false" outlineLevel="0" collapsed="false">
      <c r="A197" s="20"/>
      <c r="B197" s="22"/>
      <c r="C197" s="22"/>
      <c r="D197" s="22"/>
      <c r="E197" s="22"/>
    </row>
    <row r="198" customFormat="false" ht="14.5" hidden="false" customHeight="false" outlineLevel="0" collapsed="false">
      <c r="A198" s="20"/>
      <c r="B198" s="22"/>
      <c r="C198" s="22"/>
      <c r="D198" s="22"/>
      <c r="E198" s="22"/>
    </row>
    <row r="199" customFormat="false" ht="14.5" hidden="false" customHeight="false" outlineLevel="0" collapsed="false">
      <c r="A199" s="20"/>
      <c r="B199" s="22"/>
      <c r="C199" s="22"/>
      <c r="D199" s="22"/>
      <c r="E199" s="22"/>
    </row>
    <row r="200" customFormat="false" ht="14.5" hidden="false" customHeight="false" outlineLevel="0" collapsed="false">
      <c r="A200" s="20"/>
      <c r="B200" s="22"/>
      <c r="C200" s="22"/>
      <c r="D200" s="22"/>
      <c r="E200" s="22"/>
    </row>
    <row r="201" customFormat="false" ht="14.5" hidden="false" customHeight="false" outlineLevel="0" collapsed="false">
      <c r="A201" s="20"/>
      <c r="B201" s="22"/>
      <c r="C201" s="22"/>
      <c r="D201" s="22"/>
      <c r="E201" s="22"/>
    </row>
    <row r="202" customFormat="false" ht="14.5" hidden="false" customHeight="false" outlineLevel="0" collapsed="false">
      <c r="A202" s="20"/>
      <c r="B202" s="22"/>
      <c r="C202" s="22"/>
      <c r="D202" s="22"/>
      <c r="E202" s="22"/>
    </row>
    <row r="203" customFormat="false" ht="14.5" hidden="false" customHeight="false" outlineLevel="0" collapsed="false">
      <c r="A203" s="20"/>
      <c r="B203" s="22"/>
      <c r="C203" s="22"/>
      <c r="D203" s="22"/>
      <c r="E203" s="22"/>
    </row>
    <row r="204" customFormat="false" ht="14.5" hidden="false" customHeight="false" outlineLevel="0" collapsed="false">
      <c r="A204" s="20"/>
      <c r="B204" s="22"/>
      <c r="C204" s="22"/>
      <c r="D204" s="22"/>
      <c r="E204" s="22"/>
    </row>
    <row r="205" customFormat="false" ht="14.5" hidden="false" customHeight="false" outlineLevel="0" collapsed="false">
      <c r="A205" s="20"/>
      <c r="B205" s="22"/>
      <c r="C205" s="22"/>
      <c r="D205" s="22"/>
      <c r="E205" s="22"/>
    </row>
    <row r="206" customFormat="false" ht="14.5" hidden="false" customHeight="false" outlineLevel="0" collapsed="false">
      <c r="A206" s="20"/>
      <c r="B206" s="22"/>
      <c r="C206" s="22"/>
      <c r="D206" s="22"/>
      <c r="E206" s="22"/>
    </row>
    <row r="207" customFormat="false" ht="14.5" hidden="false" customHeight="false" outlineLevel="0" collapsed="false">
      <c r="A207" s="20"/>
      <c r="B207" s="22"/>
      <c r="C207" s="22"/>
      <c r="D207" s="22"/>
      <c r="E207" s="22"/>
    </row>
    <row r="208" customFormat="false" ht="14.5" hidden="false" customHeight="false" outlineLevel="0" collapsed="false">
      <c r="A208" s="20"/>
      <c r="B208" s="22"/>
      <c r="C208" s="22"/>
      <c r="D208" s="22"/>
      <c r="E208" s="22"/>
    </row>
    <row r="209" customFormat="false" ht="14.5" hidden="false" customHeight="false" outlineLevel="0" collapsed="false">
      <c r="A209" s="20"/>
      <c r="B209" s="22"/>
      <c r="C209" s="22"/>
      <c r="D209" s="22"/>
      <c r="E209" s="22"/>
    </row>
    <row r="210" customFormat="false" ht="14.5" hidden="false" customHeight="false" outlineLevel="0" collapsed="false">
      <c r="A210" s="20"/>
      <c r="B210" s="22"/>
      <c r="C210" s="22"/>
      <c r="D210" s="22"/>
      <c r="E210" s="22"/>
    </row>
    <row r="211" customFormat="false" ht="14.5" hidden="false" customHeight="false" outlineLevel="0" collapsed="false">
      <c r="A211" s="20"/>
      <c r="B211" s="22"/>
      <c r="C211" s="22"/>
      <c r="D211" s="22"/>
      <c r="E211" s="22"/>
    </row>
    <row r="212" customFormat="false" ht="14.5" hidden="false" customHeight="false" outlineLevel="0" collapsed="false">
      <c r="A212" s="20"/>
      <c r="B212" s="22"/>
      <c r="C212" s="22"/>
      <c r="D212" s="22"/>
      <c r="E212" s="22"/>
    </row>
    <row r="213" customFormat="false" ht="14.5" hidden="false" customHeight="false" outlineLevel="0" collapsed="false">
      <c r="A213" s="20"/>
      <c r="B213" s="22"/>
      <c r="C213" s="22"/>
      <c r="D213" s="22"/>
      <c r="E213" s="22"/>
    </row>
    <row r="214" customFormat="false" ht="14.5" hidden="false" customHeight="false" outlineLevel="0" collapsed="false">
      <c r="A214" s="20"/>
      <c r="B214" s="22"/>
      <c r="C214" s="22"/>
      <c r="D214" s="22"/>
      <c r="E214" s="22"/>
    </row>
    <row r="215" customFormat="false" ht="14.5" hidden="false" customHeight="false" outlineLevel="0" collapsed="false">
      <c r="A215" s="20"/>
      <c r="B215" s="22"/>
      <c r="C215" s="22"/>
      <c r="D215" s="22"/>
      <c r="E215" s="22"/>
    </row>
    <row r="216" customFormat="false" ht="14.5" hidden="false" customHeight="false" outlineLevel="0" collapsed="false">
      <c r="A216" s="20"/>
      <c r="B216" s="22"/>
      <c r="C216" s="22"/>
      <c r="D216" s="22"/>
      <c r="E216" s="22"/>
    </row>
    <row r="217" customFormat="false" ht="14.5" hidden="false" customHeight="false" outlineLevel="0" collapsed="false">
      <c r="A217" s="20"/>
      <c r="B217" s="22"/>
      <c r="C217" s="22"/>
      <c r="D217" s="22"/>
      <c r="E217" s="22"/>
    </row>
    <row r="218" customFormat="false" ht="14.5" hidden="false" customHeight="false" outlineLevel="0" collapsed="false">
      <c r="A218" s="20"/>
      <c r="B218" s="22"/>
      <c r="C218" s="22"/>
      <c r="D218" s="22"/>
      <c r="E218" s="22"/>
    </row>
    <row r="219" customFormat="false" ht="14.5" hidden="false" customHeight="false" outlineLevel="0" collapsed="false">
      <c r="A219" s="20"/>
      <c r="B219" s="22"/>
      <c r="C219" s="22"/>
      <c r="D219" s="22"/>
      <c r="E219" s="22"/>
    </row>
    <row r="220" customFormat="false" ht="14.5" hidden="false" customHeight="false" outlineLevel="0" collapsed="false">
      <c r="A220" s="20"/>
      <c r="B220" s="22"/>
      <c r="C220" s="22"/>
      <c r="D220" s="22"/>
      <c r="E220" s="22"/>
    </row>
    <row r="221" customFormat="false" ht="14.5" hidden="false" customHeight="false" outlineLevel="0" collapsed="false">
      <c r="A221" s="20"/>
      <c r="B221" s="22"/>
      <c r="C221" s="22"/>
      <c r="D221" s="22"/>
      <c r="E221" s="22"/>
    </row>
    <row r="222" customFormat="false" ht="14.5" hidden="false" customHeight="false" outlineLevel="0" collapsed="false">
      <c r="A222" s="20"/>
      <c r="B222" s="22"/>
      <c r="C222" s="22"/>
      <c r="D222" s="22"/>
      <c r="E222" s="22"/>
    </row>
    <row r="223" customFormat="false" ht="14.5" hidden="false" customHeight="false" outlineLevel="0" collapsed="false">
      <c r="A223" s="20"/>
      <c r="B223" s="22"/>
      <c r="C223" s="22"/>
      <c r="D223" s="22"/>
      <c r="E223" s="22"/>
    </row>
    <row r="224" customFormat="false" ht="14.5" hidden="false" customHeight="false" outlineLevel="0" collapsed="false">
      <c r="A224" s="20"/>
      <c r="B224" s="22"/>
      <c r="C224" s="22"/>
      <c r="D224" s="22"/>
      <c r="E224" s="22"/>
    </row>
    <row r="225" customFormat="false" ht="14.5" hidden="false" customHeight="false" outlineLevel="0" collapsed="false">
      <c r="A225" s="20"/>
      <c r="B225" s="22"/>
      <c r="C225" s="22"/>
      <c r="D225" s="22"/>
      <c r="E225" s="22"/>
    </row>
    <row r="226" customFormat="false" ht="14.5" hidden="false" customHeight="false" outlineLevel="0" collapsed="false">
      <c r="A226" s="20"/>
      <c r="B226" s="22"/>
      <c r="C226" s="22"/>
      <c r="D226" s="22"/>
      <c r="E226" s="22"/>
    </row>
    <row r="227" customFormat="false" ht="14.5" hidden="false" customHeight="false" outlineLevel="0" collapsed="false">
      <c r="A227" s="20"/>
      <c r="B227" s="22"/>
      <c r="C227" s="22"/>
      <c r="D227" s="22"/>
      <c r="E227" s="22"/>
    </row>
    <row r="228" customFormat="false" ht="14.5" hidden="false" customHeight="false" outlineLevel="0" collapsed="false">
      <c r="A228" s="20"/>
      <c r="B228" s="22"/>
      <c r="C228" s="22"/>
      <c r="D228" s="22"/>
      <c r="E228" s="22"/>
    </row>
    <row r="229" customFormat="false" ht="14.5" hidden="false" customHeight="false" outlineLevel="0" collapsed="false">
      <c r="A229" s="20"/>
      <c r="B229" s="22"/>
      <c r="C229" s="22"/>
      <c r="D229" s="22"/>
      <c r="E229" s="22"/>
    </row>
    <row r="230" customFormat="false" ht="14.5" hidden="false" customHeight="false" outlineLevel="0" collapsed="false">
      <c r="A230" s="20"/>
      <c r="B230" s="22"/>
      <c r="C230" s="22"/>
      <c r="D230" s="22"/>
      <c r="E230" s="22"/>
    </row>
    <row r="231" customFormat="false" ht="14.5" hidden="false" customHeight="false" outlineLevel="0" collapsed="false">
      <c r="A231" s="20"/>
      <c r="B231" s="22"/>
      <c r="C231" s="22"/>
      <c r="D231" s="22"/>
      <c r="E231" s="22"/>
    </row>
    <row r="232" customFormat="false" ht="14.5" hidden="false" customHeight="false" outlineLevel="0" collapsed="false">
      <c r="A232" s="20"/>
      <c r="B232" s="22"/>
      <c r="C232" s="22"/>
      <c r="D232" s="22"/>
      <c r="E232" s="22"/>
    </row>
    <row r="233" customFormat="false" ht="14.5" hidden="false" customHeight="false" outlineLevel="0" collapsed="false">
      <c r="A233" s="20"/>
      <c r="B233" s="22"/>
      <c r="C233" s="22"/>
      <c r="D233" s="22"/>
      <c r="E233" s="22"/>
    </row>
    <row r="234" customFormat="false" ht="14.5" hidden="false" customHeight="false" outlineLevel="0" collapsed="false">
      <c r="A234" s="20"/>
      <c r="B234" s="22"/>
      <c r="C234" s="22"/>
      <c r="D234" s="22"/>
      <c r="E234" s="22"/>
    </row>
    <row r="235" customFormat="false" ht="14.5" hidden="false" customHeight="false" outlineLevel="0" collapsed="false">
      <c r="A235" s="20"/>
      <c r="B235" s="22"/>
      <c r="C235" s="22"/>
      <c r="D235" s="22"/>
      <c r="E235" s="22"/>
    </row>
    <row r="236" customFormat="false" ht="14.5" hidden="false" customHeight="false" outlineLevel="0" collapsed="false">
      <c r="A236" s="20"/>
      <c r="B236" s="22"/>
      <c r="C236" s="22"/>
      <c r="D236" s="22"/>
      <c r="E236" s="22"/>
    </row>
    <row r="237" customFormat="false" ht="14.5" hidden="false" customHeight="false" outlineLevel="0" collapsed="false">
      <c r="A237" s="20"/>
      <c r="B237" s="22"/>
      <c r="C237" s="22"/>
      <c r="D237" s="22"/>
      <c r="E237" s="22"/>
    </row>
    <row r="238" customFormat="false" ht="14.5" hidden="false" customHeight="false" outlineLevel="0" collapsed="false">
      <c r="A238" s="20"/>
      <c r="B238" s="22"/>
      <c r="C238" s="22"/>
      <c r="D238" s="22"/>
      <c r="E238" s="22"/>
    </row>
    <row r="239" customFormat="false" ht="14.5" hidden="false" customHeight="false" outlineLevel="0" collapsed="false">
      <c r="A239" s="20"/>
      <c r="B239" s="22"/>
      <c r="C239" s="22"/>
      <c r="D239" s="22"/>
      <c r="E239" s="22"/>
    </row>
    <row r="240" customFormat="false" ht="14.5" hidden="false" customHeight="false" outlineLevel="0" collapsed="false">
      <c r="A240" s="20"/>
      <c r="B240" s="22"/>
      <c r="C240" s="22"/>
      <c r="D240" s="22"/>
      <c r="E240" s="22"/>
    </row>
    <row r="241" customFormat="false" ht="14.5" hidden="false" customHeight="false" outlineLevel="0" collapsed="false">
      <c r="A241" s="20"/>
      <c r="B241" s="22"/>
      <c r="C241" s="22"/>
      <c r="D241" s="22"/>
      <c r="E241" s="22"/>
    </row>
    <row r="242" customFormat="false" ht="14.5" hidden="false" customHeight="false" outlineLevel="0" collapsed="false">
      <c r="A242" s="20"/>
      <c r="B242" s="22"/>
      <c r="C242" s="22"/>
      <c r="D242" s="22"/>
      <c r="E242" s="22"/>
    </row>
    <row r="243" customFormat="false" ht="14.5" hidden="false" customHeight="false" outlineLevel="0" collapsed="false">
      <c r="A243" s="20"/>
      <c r="B243" s="22"/>
      <c r="C243" s="22"/>
      <c r="D243" s="22"/>
      <c r="E243" s="22"/>
    </row>
    <row r="244" customFormat="false" ht="14.5" hidden="false" customHeight="false" outlineLevel="0" collapsed="false">
      <c r="A244" s="20"/>
      <c r="B244" s="22"/>
      <c r="C244" s="22"/>
      <c r="D244" s="22"/>
      <c r="E244" s="22"/>
    </row>
    <row r="245" customFormat="false" ht="14.5" hidden="false" customHeight="false" outlineLevel="0" collapsed="false">
      <c r="A245" s="20"/>
      <c r="B245" s="22"/>
      <c r="C245" s="22"/>
      <c r="D245" s="22"/>
      <c r="E245" s="22"/>
    </row>
    <row r="246" customFormat="false" ht="14.5" hidden="false" customHeight="false" outlineLevel="0" collapsed="false">
      <c r="A246" s="20"/>
      <c r="B246" s="22"/>
      <c r="C246" s="22"/>
      <c r="D246" s="22"/>
      <c r="E246" s="22"/>
    </row>
    <row r="247" customFormat="false" ht="14.5" hidden="false" customHeight="false" outlineLevel="0" collapsed="false">
      <c r="A247" s="20"/>
      <c r="B247" s="22"/>
      <c r="C247" s="22"/>
      <c r="D247" s="22"/>
      <c r="E247" s="22"/>
    </row>
    <row r="248" customFormat="false" ht="14.5" hidden="false" customHeight="false" outlineLevel="0" collapsed="false">
      <c r="A248" s="20"/>
      <c r="B248" s="22"/>
      <c r="C248" s="22"/>
      <c r="D248" s="22"/>
      <c r="E248" s="22"/>
    </row>
    <row r="249" customFormat="false" ht="14.5" hidden="false" customHeight="false" outlineLevel="0" collapsed="false">
      <c r="A249" s="20"/>
      <c r="B249" s="22"/>
      <c r="C249" s="22"/>
      <c r="D249" s="22"/>
      <c r="E249" s="22"/>
    </row>
    <row r="250" customFormat="false" ht="14.5" hidden="false" customHeight="false" outlineLevel="0" collapsed="false">
      <c r="A250" s="20"/>
      <c r="B250" s="22"/>
      <c r="C250" s="22"/>
      <c r="D250" s="22"/>
      <c r="E250" s="22"/>
    </row>
    <row r="251" customFormat="false" ht="14.5" hidden="false" customHeight="false" outlineLevel="0" collapsed="false">
      <c r="A251" s="20"/>
      <c r="B251" s="22"/>
      <c r="C251" s="22"/>
      <c r="D251" s="22"/>
      <c r="E251" s="22"/>
    </row>
    <row r="252" customFormat="false" ht="14.5" hidden="false" customHeight="false" outlineLevel="0" collapsed="false">
      <c r="A252" s="20"/>
      <c r="B252" s="22"/>
      <c r="C252" s="22"/>
      <c r="D252" s="22"/>
      <c r="E252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9.14453125" defaultRowHeight="12.8" zeroHeight="false" outlineLevelRow="0" outlineLevelCol="0"/>
  <cols>
    <col collapsed="false" customWidth="false" hidden="false" outlineLevel="0" max="5" min="2" style="23" width="9.14"/>
  </cols>
  <sheetData>
    <row r="1" customFormat="false" ht="12.8" hidden="false" customHeight="false" outlineLevel="0" collapsed="false">
      <c r="A1" s="24" t="n">
        <v>43532</v>
      </c>
      <c r="B1" s="23" t="n">
        <v>50.72</v>
      </c>
      <c r="C1" s="23" t="n">
        <v>51.13</v>
      </c>
      <c r="D1" s="23" t="n">
        <v>50.51</v>
      </c>
      <c r="E1" s="23" t="n">
        <v>51.07</v>
      </c>
      <c r="F1" s="0" t="n">
        <v>18182200</v>
      </c>
    </row>
    <row r="2" customFormat="false" ht="12.8" hidden="false" customHeight="false" outlineLevel="0" collapsed="false">
      <c r="A2" s="24" t="n">
        <v>43535</v>
      </c>
      <c r="B2" s="23" t="n">
        <v>51.14</v>
      </c>
      <c r="C2" s="23" t="n">
        <v>52.09</v>
      </c>
      <c r="D2" s="23" t="n">
        <v>51.1</v>
      </c>
      <c r="E2" s="23" t="n">
        <v>51.92</v>
      </c>
      <c r="F2" s="0" t="n">
        <v>17859300</v>
      </c>
    </row>
    <row r="3" customFormat="false" ht="12.8" hidden="false" customHeight="false" outlineLevel="0" collapsed="false">
      <c r="A3" s="24" t="n">
        <v>43536</v>
      </c>
      <c r="B3" s="23" t="n">
        <v>52.01</v>
      </c>
      <c r="C3" s="23" t="n">
        <v>52.28</v>
      </c>
      <c r="D3" s="23" t="n">
        <v>51.68</v>
      </c>
      <c r="E3" s="23" t="n">
        <v>52.15</v>
      </c>
      <c r="F3" s="0" t="n">
        <v>19485300</v>
      </c>
    </row>
    <row r="4" customFormat="false" ht="12.8" hidden="false" customHeight="false" outlineLevel="0" collapsed="false">
      <c r="A4" s="24" t="n">
        <v>43537</v>
      </c>
      <c r="B4" s="23" t="n">
        <v>52.41</v>
      </c>
      <c r="C4" s="23" t="n">
        <v>52.86</v>
      </c>
      <c r="D4" s="23" t="n">
        <v>52.14</v>
      </c>
      <c r="E4" s="23" t="n">
        <v>52.59</v>
      </c>
      <c r="F4" s="0" t="n">
        <v>20568000</v>
      </c>
    </row>
    <row r="5" customFormat="false" ht="12.8" hidden="false" customHeight="false" outlineLevel="0" collapsed="false">
      <c r="A5" s="24" t="n">
        <v>43538</v>
      </c>
      <c r="B5" s="23" t="n">
        <v>52.63</v>
      </c>
      <c r="C5" s="23" t="n">
        <v>52.96</v>
      </c>
      <c r="D5" s="23" t="n">
        <v>52.51</v>
      </c>
      <c r="E5" s="23" t="n">
        <v>52.74</v>
      </c>
      <c r="F5" s="0" t="n">
        <v>19215900</v>
      </c>
    </row>
    <row r="6" customFormat="false" ht="12.8" hidden="false" customHeight="false" outlineLevel="0" collapsed="false">
      <c r="A6" s="24" t="n">
        <v>43539</v>
      </c>
      <c r="B6" s="23" t="n">
        <v>52.94</v>
      </c>
      <c r="C6" s="23" t="n">
        <v>53.62</v>
      </c>
      <c r="D6" s="23" t="n">
        <v>52.93</v>
      </c>
      <c r="E6" s="23" t="n">
        <v>53.2</v>
      </c>
      <c r="F6" s="0" t="n">
        <v>43670700</v>
      </c>
    </row>
    <row r="7" customFormat="false" ht="12.8" hidden="false" customHeight="false" outlineLevel="0" collapsed="false">
      <c r="A7" s="24" t="n">
        <v>43542</v>
      </c>
      <c r="B7" s="23" t="n">
        <v>53.27</v>
      </c>
      <c r="C7" s="23" t="n">
        <v>53.94</v>
      </c>
      <c r="D7" s="23" t="n">
        <v>53.09</v>
      </c>
      <c r="E7" s="23" t="n">
        <v>53.51</v>
      </c>
      <c r="F7" s="0" t="n">
        <v>19073800</v>
      </c>
    </row>
    <row r="8" customFormat="false" ht="12.8" hidden="false" customHeight="false" outlineLevel="0" collapsed="false">
      <c r="A8" s="24" t="n">
        <v>43543</v>
      </c>
      <c r="B8" s="23" t="n">
        <v>53.79</v>
      </c>
      <c r="C8" s="23" t="n">
        <v>54</v>
      </c>
      <c r="D8" s="23" t="n">
        <v>53.14</v>
      </c>
      <c r="E8" s="23" t="n">
        <v>53.31</v>
      </c>
      <c r="F8" s="0" t="n">
        <v>20596400</v>
      </c>
    </row>
    <row r="9" customFormat="false" ht="12.8" hidden="false" customHeight="false" outlineLevel="0" collapsed="false">
      <c r="A9" s="24" t="n">
        <v>43544</v>
      </c>
      <c r="B9" s="23" t="n">
        <v>53.16</v>
      </c>
      <c r="C9" s="23" t="n">
        <v>53.87</v>
      </c>
      <c r="D9" s="23" t="n">
        <v>52.86</v>
      </c>
      <c r="E9" s="23" t="n">
        <v>53.26</v>
      </c>
      <c r="F9" s="0" t="n">
        <v>21140800</v>
      </c>
    </row>
    <row r="10" customFormat="false" ht="12.8" hidden="false" customHeight="false" outlineLevel="0" collapsed="false">
      <c r="A10" s="24" t="n">
        <v>43545</v>
      </c>
      <c r="B10" s="23" t="n">
        <v>53.08</v>
      </c>
      <c r="C10" s="23" t="n">
        <v>54.23</v>
      </c>
      <c r="D10" s="23" t="n">
        <v>53.04</v>
      </c>
      <c r="E10" s="23" t="n">
        <v>53.94</v>
      </c>
      <c r="F10" s="0" t="n">
        <v>20082700</v>
      </c>
    </row>
    <row r="11" customFormat="false" ht="12.8" hidden="false" customHeight="false" outlineLevel="0" collapsed="false">
      <c r="A11" s="24" t="n">
        <v>43546</v>
      </c>
      <c r="B11" s="23" t="n">
        <v>53.91</v>
      </c>
      <c r="C11" s="23" t="n">
        <v>54.14</v>
      </c>
      <c r="D11" s="23" t="n">
        <v>52.7</v>
      </c>
      <c r="E11" s="23" t="n">
        <v>52.74</v>
      </c>
      <c r="F11" s="0" t="n">
        <v>23938500</v>
      </c>
    </row>
    <row r="12" customFormat="false" ht="12.8" hidden="false" customHeight="false" outlineLevel="0" collapsed="false">
      <c r="A12" s="24" t="n">
        <v>43549</v>
      </c>
      <c r="B12" s="23" t="n">
        <v>52.7</v>
      </c>
      <c r="C12" s="23" t="n">
        <v>52.93</v>
      </c>
      <c r="D12" s="23" t="n">
        <v>52.25</v>
      </c>
      <c r="E12" s="23" t="n">
        <v>52.73</v>
      </c>
      <c r="F12" s="0" t="n">
        <v>18774900</v>
      </c>
    </row>
    <row r="13" customFormat="false" ht="12.8" hidden="false" customHeight="false" outlineLevel="0" collapsed="false">
      <c r="A13" s="24" t="n">
        <v>43550</v>
      </c>
      <c r="B13" s="23" t="n">
        <v>53.19</v>
      </c>
      <c r="C13" s="23" t="n">
        <v>53.49</v>
      </c>
      <c r="D13" s="23" t="n">
        <v>53</v>
      </c>
      <c r="E13" s="23" t="n">
        <v>53.23</v>
      </c>
      <c r="F13" s="0" t="n">
        <v>17742700</v>
      </c>
    </row>
    <row r="14" customFormat="false" ht="12.8" hidden="false" customHeight="false" outlineLevel="0" collapsed="false">
      <c r="A14" s="24" t="n">
        <v>43551</v>
      </c>
      <c r="B14" s="23" t="n">
        <v>53.3</v>
      </c>
      <c r="C14" s="23" t="n">
        <v>53.66</v>
      </c>
      <c r="D14" s="23" t="n">
        <v>52.74</v>
      </c>
      <c r="E14" s="23" t="n">
        <v>53.14</v>
      </c>
      <c r="F14" s="0" t="n">
        <v>20447500</v>
      </c>
    </row>
    <row r="15" customFormat="false" ht="12.8" hidden="false" customHeight="false" outlineLevel="0" collapsed="false">
      <c r="A15" s="24" t="n">
        <v>43552</v>
      </c>
      <c r="B15" s="23" t="n">
        <v>53.19</v>
      </c>
      <c r="C15" s="23" t="n">
        <v>53.69</v>
      </c>
      <c r="D15" s="23" t="n">
        <v>53.02</v>
      </c>
      <c r="E15" s="23" t="n">
        <v>53.36</v>
      </c>
      <c r="F15" s="0" t="n">
        <v>13095000</v>
      </c>
    </row>
    <row r="16" customFormat="false" ht="12.8" hidden="false" customHeight="false" outlineLevel="0" collapsed="false">
      <c r="A16" s="24" t="n">
        <v>43553</v>
      </c>
      <c r="B16" s="23" t="n">
        <v>53.7</v>
      </c>
      <c r="C16" s="23" t="n">
        <v>54</v>
      </c>
      <c r="D16" s="23" t="n">
        <v>53.36</v>
      </c>
      <c r="E16" s="23" t="n">
        <v>53.99</v>
      </c>
      <c r="F16" s="0" t="n">
        <v>19582300</v>
      </c>
    </row>
    <row r="17" customFormat="false" ht="12.8" hidden="false" customHeight="false" outlineLevel="0" collapsed="false">
      <c r="A17" s="24" t="n">
        <v>43556</v>
      </c>
      <c r="B17" s="23" t="n">
        <v>54.48</v>
      </c>
      <c r="C17" s="23" t="n">
        <v>55.02</v>
      </c>
      <c r="D17" s="23" t="n">
        <v>54.39</v>
      </c>
      <c r="E17" s="23" t="n">
        <v>54.98</v>
      </c>
      <c r="F17" s="0" t="n">
        <v>19741700</v>
      </c>
    </row>
    <row r="18" customFormat="false" ht="12.8" hidden="false" customHeight="false" outlineLevel="0" collapsed="false">
      <c r="A18" s="24" t="n">
        <v>43557</v>
      </c>
      <c r="B18" s="23" t="n">
        <v>55</v>
      </c>
      <c r="C18" s="23" t="n">
        <v>55.41</v>
      </c>
      <c r="D18" s="23" t="n">
        <v>54.97</v>
      </c>
      <c r="E18" s="23" t="n">
        <v>55.29</v>
      </c>
      <c r="F18" s="0" t="n">
        <v>17264000</v>
      </c>
    </row>
    <row r="19" customFormat="false" ht="12.8" hidden="false" customHeight="false" outlineLevel="0" collapsed="false">
      <c r="A19" s="24" t="n">
        <v>43558</v>
      </c>
      <c r="B19" s="23" t="n">
        <v>55.46</v>
      </c>
      <c r="C19" s="23" t="n">
        <v>55.8</v>
      </c>
      <c r="D19" s="23" t="n">
        <v>55.07</v>
      </c>
      <c r="E19" s="23" t="n">
        <v>55.63</v>
      </c>
      <c r="F19" s="0" t="n">
        <v>21110400</v>
      </c>
    </row>
    <row r="20" customFormat="false" ht="12.8" hidden="false" customHeight="false" outlineLevel="0" collapsed="false">
      <c r="A20" s="24" t="n">
        <v>43559</v>
      </c>
      <c r="B20" s="23" t="n">
        <v>55.37</v>
      </c>
      <c r="C20" s="23" t="n">
        <v>55.68</v>
      </c>
      <c r="D20" s="23" t="n">
        <v>54.86</v>
      </c>
      <c r="E20" s="23" t="n">
        <v>55.14</v>
      </c>
      <c r="F20" s="0" t="n">
        <v>16412100</v>
      </c>
    </row>
    <row r="21" customFormat="false" ht="12.8" hidden="false" customHeight="false" outlineLevel="0" collapsed="false">
      <c r="A21" s="24" t="n">
        <v>43560</v>
      </c>
      <c r="B21" s="23" t="n">
        <v>55.25</v>
      </c>
      <c r="C21" s="23" t="n">
        <v>55.61</v>
      </c>
      <c r="D21" s="23" t="n">
        <v>55.13</v>
      </c>
      <c r="E21" s="23" t="n">
        <v>55.21</v>
      </c>
      <c r="F21" s="0" t="n">
        <v>13817500</v>
      </c>
    </row>
    <row r="22" customFormat="false" ht="12.8" hidden="false" customHeight="false" outlineLevel="0" collapsed="false">
      <c r="A22" s="24" t="n">
        <v>43563</v>
      </c>
      <c r="B22" s="23" t="n">
        <v>55.2</v>
      </c>
      <c r="C22" s="23" t="n">
        <v>55.56</v>
      </c>
      <c r="D22" s="23" t="n">
        <v>54.79</v>
      </c>
      <c r="E22" s="23" t="n">
        <v>55.49</v>
      </c>
      <c r="F22" s="0" t="n">
        <v>13862800</v>
      </c>
    </row>
    <row r="23" customFormat="false" ht="12.8" hidden="false" customHeight="false" outlineLevel="0" collapsed="false">
      <c r="A23" s="24" t="n">
        <v>43564</v>
      </c>
      <c r="B23" s="23" t="n">
        <v>55.08</v>
      </c>
      <c r="C23" s="23" t="n">
        <v>55.42</v>
      </c>
      <c r="D23" s="23" t="n">
        <v>54.86</v>
      </c>
      <c r="E23" s="23" t="n">
        <v>55.18</v>
      </c>
      <c r="F23" s="0" t="n">
        <v>15508400</v>
      </c>
    </row>
    <row r="24" customFormat="false" ht="12.8" hidden="false" customHeight="false" outlineLevel="0" collapsed="false">
      <c r="A24" s="24" t="n">
        <v>43565</v>
      </c>
      <c r="B24" s="23" t="n">
        <v>55.11</v>
      </c>
      <c r="C24" s="23" t="n">
        <v>55.84</v>
      </c>
      <c r="D24" s="23" t="n">
        <v>55.11</v>
      </c>
      <c r="E24" s="23" t="n">
        <v>55.82</v>
      </c>
      <c r="F24" s="0" t="n">
        <v>13460200</v>
      </c>
    </row>
    <row r="25" customFormat="false" ht="12.8" hidden="false" customHeight="false" outlineLevel="0" collapsed="false">
      <c r="A25" s="24" t="n">
        <v>43566</v>
      </c>
      <c r="B25" s="23" t="n">
        <v>55.93</v>
      </c>
      <c r="C25" s="23" t="n">
        <v>55.95</v>
      </c>
      <c r="D25" s="23" t="n">
        <v>55.31</v>
      </c>
      <c r="E25" s="23" t="n">
        <v>55.6</v>
      </c>
      <c r="F25" s="0" t="n">
        <v>13186000</v>
      </c>
    </row>
    <row r="26" customFormat="false" ht="12.8" hidden="false" customHeight="false" outlineLevel="0" collapsed="false">
      <c r="A26" s="24" t="n">
        <v>43567</v>
      </c>
      <c r="B26" s="23" t="n">
        <v>55.93</v>
      </c>
      <c r="C26" s="23" t="n">
        <v>56.36</v>
      </c>
      <c r="D26" s="23" t="n">
        <v>55.79</v>
      </c>
      <c r="E26" s="23" t="n">
        <v>56.29</v>
      </c>
      <c r="F26" s="0" t="n">
        <v>14331700</v>
      </c>
    </row>
    <row r="27" customFormat="false" ht="12.8" hidden="false" customHeight="false" outlineLevel="0" collapsed="false">
      <c r="A27" s="24" t="n">
        <v>43570</v>
      </c>
      <c r="B27" s="23" t="n">
        <v>56.4</v>
      </c>
      <c r="C27" s="23" t="n">
        <v>56.61</v>
      </c>
      <c r="D27" s="23" t="n">
        <v>56.24</v>
      </c>
      <c r="E27" s="23" t="n">
        <v>56.56</v>
      </c>
      <c r="F27" s="0" t="n">
        <v>12198400</v>
      </c>
    </row>
    <row r="28" customFormat="false" ht="12.8" hidden="false" customHeight="false" outlineLevel="0" collapsed="false">
      <c r="A28" s="24" t="n">
        <v>43571</v>
      </c>
      <c r="B28" s="23" t="n">
        <v>56.62</v>
      </c>
      <c r="C28" s="23" t="n">
        <v>57.53</v>
      </c>
      <c r="D28" s="23" t="n">
        <v>56.61</v>
      </c>
      <c r="E28" s="23" t="n">
        <v>56.95</v>
      </c>
      <c r="F28" s="0" t="n">
        <v>19718300</v>
      </c>
    </row>
    <row r="29" customFormat="false" ht="12.8" hidden="false" customHeight="false" outlineLevel="0" collapsed="false">
      <c r="A29" s="24" t="n">
        <v>43572</v>
      </c>
      <c r="B29" s="23" t="n">
        <v>57.18</v>
      </c>
      <c r="C29" s="23" t="n">
        <v>57.32</v>
      </c>
      <c r="D29" s="23" t="n">
        <v>56.29</v>
      </c>
      <c r="E29" s="23" t="n">
        <v>56.31</v>
      </c>
      <c r="F29" s="0" t="n">
        <v>26093600</v>
      </c>
    </row>
    <row r="30" customFormat="false" ht="12.8" hidden="false" customHeight="false" outlineLevel="0" collapsed="false">
      <c r="A30" s="24" t="n">
        <v>43573</v>
      </c>
      <c r="B30" s="23" t="n">
        <v>56.63</v>
      </c>
      <c r="C30" s="23" t="n">
        <v>56.7</v>
      </c>
      <c r="D30" s="23" t="n">
        <v>56.11</v>
      </c>
      <c r="E30" s="23" t="n">
        <v>56.4</v>
      </c>
      <c r="F30" s="0" t="n">
        <v>18332000</v>
      </c>
    </row>
    <row r="31" customFormat="false" ht="12.8" hidden="false" customHeight="false" outlineLevel="0" collapsed="false">
      <c r="A31" s="24" t="n">
        <v>43577</v>
      </c>
      <c r="B31" s="23" t="n">
        <v>56.16</v>
      </c>
      <c r="C31" s="23" t="n">
        <v>56.6</v>
      </c>
      <c r="D31" s="23" t="n">
        <v>56.1</v>
      </c>
      <c r="E31" s="23" t="n">
        <v>56.34</v>
      </c>
      <c r="F31" s="0" t="n">
        <v>11951500</v>
      </c>
    </row>
    <row r="32" customFormat="false" ht="12.8" hidden="false" customHeight="false" outlineLevel="0" collapsed="false">
      <c r="A32" s="24" t="n">
        <v>43578</v>
      </c>
      <c r="B32" s="23" t="n">
        <v>56.43</v>
      </c>
      <c r="C32" s="23" t="n">
        <v>56.7</v>
      </c>
      <c r="D32" s="23" t="n">
        <v>56.2</v>
      </c>
      <c r="E32" s="23" t="n">
        <v>56.69</v>
      </c>
      <c r="F32" s="0" t="n">
        <v>18796600</v>
      </c>
    </row>
    <row r="33" customFormat="false" ht="12.8" hidden="false" customHeight="false" outlineLevel="0" collapsed="false">
      <c r="A33" s="24" t="n">
        <v>43579</v>
      </c>
      <c r="B33" s="23" t="n">
        <v>56.64</v>
      </c>
      <c r="C33" s="23" t="n">
        <v>57.15</v>
      </c>
      <c r="D33" s="23" t="n">
        <v>56.58</v>
      </c>
      <c r="E33" s="23" t="n">
        <v>56.88</v>
      </c>
      <c r="F33" s="0" t="n">
        <v>13212000</v>
      </c>
    </row>
    <row r="34" customFormat="false" ht="12.8" hidden="false" customHeight="false" outlineLevel="0" collapsed="false">
      <c r="A34" s="24" t="n">
        <v>43580</v>
      </c>
      <c r="B34" s="23" t="n">
        <v>56.46</v>
      </c>
      <c r="C34" s="23" t="n">
        <v>56.78</v>
      </c>
      <c r="D34" s="23" t="n">
        <v>56.01</v>
      </c>
      <c r="E34" s="23" t="n">
        <v>56.33</v>
      </c>
      <c r="F34" s="0" t="n">
        <v>15526900</v>
      </c>
    </row>
    <row r="35" customFormat="false" ht="12.8" hidden="false" customHeight="false" outlineLevel="0" collapsed="false">
      <c r="A35" s="24" t="n">
        <v>43581</v>
      </c>
      <c r="B35" s="23" t="n">
        <v>56.02</v>
      </c>
      <c r="C35" s="23" t="n">
        <v>56.37</v>
      </c>
      <c r="D35" s="23" t="n">
        <v>55.68</v>
      </c>
      <c r="E35" s="23" t="n">
        <v>55.88</v>
      </c>
      <c r="F35" s="0" t="n">
        <v>18010900</v>
      </c>
    </row>
    <row r="36" customFormat="false" ht="12.8" hidden="false" customHeight="false" outlineLevel="0" collapsed="false">
      <c r="A36" s="24" t="n">
        <v>43584</v>
      </c>
      <c r="B36" s="23" t="n">
        <v>55.67</v>
      </c>
      <c r="C36" s="23" t="n">
        <v>56.22</v>
      </c>
      <c r="D36" s="23" t="n">
        <v>55.55</v>
      </c>
      <c r="E36" s="23" t="n">
        <v>56.13</v>
      </c>
      <c r="F36" s="0" t="n">
        <v>16259500</v>
      </c>
    </row>
    <row r="37" customFormat="false" ht="12.8" hidden="false" customHeight="false" outlineLevel="0" collapsed="false">
      <c r="A37" s="24" t="n">
        <v>43585</v>
      </c>
      <c r="B37" s="23" t="n">
        <v>56</v>
      </c>
      <c r="C37" s="23" t="n">
        <v>56.12</v>
      </c>
      <c r="D37" s="23" t="n">
        <v>55.53</v>
      </c>
      <c r="E37" s="23" t="n">
        <v>55.95</v>
      </c>
      <c r="F37" s="0" t="n">
        <v>20846000</v>
      </c>
    </row>
    <row r="38" customFormat="false" ht="12.8" hidden="false" customHeight="false" outlineLevel="0" collapsed="false">
      <c r="A38" s="24" t="n">
        <v>43586</v>
      </c>
      <c r="B38" s="23" t="n">
        <v>56</v>
      </c>
      <c r="C38" s="23" t="n">
        <v>56.35</v>
      </c>
      <c r="D38" s="23" t="n">
        <v>55.51</v>
      </c>
      <c r="E38" s="23" t="n">
        <v>55.58</v>
      </c>
      <c r="F38" s="0" t="n">
        <v>17648500</v>
      </c>
    </row>
    <row r="39" customFormat="false" ht="12.8" hidden="false" customHeight="false" outlineLevel="0" collapsed="false">
      <c r="A39" s="24" t="n">
        <v>43587</v>
      </c>
      <c r="B39" s="23" t="n">
        <v>55.48</v>
      </c>
      <c r="C39" s="23" t="n">
        <v>55.89</v>
      </c>
      <c r="D39" s="23" t="n">
        <v>54.82</v>
      </c>
      <c r="E39" s="23" t="n">
        <v>54.94</v>
      </c>
      <c r="F39" s="0" t="n">
        <v>24220600</v>
      </c>
    </row>
    <row r="40" customFormat="false" ht="12.8" hidden="false" customHeight="false" outlineLevel="0" collapsed="false">
      <c r="A40" s="24" t="n">
        <v>43588</v>
      </c>
      <c r="B40" s="23" t="n">
        <v>54.64</v>
      </c>
      <c r="C40" s="23" t="n">
        <v>54.99</v>
      </c>
      <c r="D40" s="23" t="n">
        <v>54.18</v>
      </c>
      <c r="E40" s="23" t="n">
        <v>54.94</v>
      </c>
      <c r="F40" s="0" t="n">
        <v>26887100</v>
      </c>
    </row>
    <row r="41" customFormat="false" ht="12.8" hidden="false" customHeight="false" outlineLevel="0" collapsed="false">
      <c r="A41" s="24" t="n">
        <v>43591</v>
      </c>
      <c r="B41" s="23" t="n">
        <v>53.86</v>
      </c>
      <c r="C41" s="23" t="n">
        <v>54.76</v>
      </c>
      <c r="D41" s="23" t="n">
        <v>53.56</v>
      </c>
      <c r="E41" s="23" t="n">
        <v>54.59</v>
      </c>
      <c r="F41" s="0" t="n">
        <v>17025900</v>
      </c>
    </row>
    <row r="42" customFormat="false" ht="12.8" hidden="false" customHeight="false" outlineLevel="0" collapsed="false">
      <c r="A42" s="24" t="n">
        <v>43592</v>
      </c>
      <c r="B42" s="23" t="n">
        <v>53.86</v>
      </c>
      <c r="C42" s="23" t="n">
        <v>54.24</v>
      </c>
      <c r="D42" s="23" t="n">
        <v>52.94</v>
      </c>
      <c r="E42" s="23" t="n">
        <v>53.45</v>
      </c>
      <c r="F42" s="0" t="n">
        <v>25289700</v>
      </c>
    </row>
    <row r="43" customFormat="false" ht="12.8" hidden="false" customHeight="false" outlineLevel="0" collapsed="false">
      <c r="A43" s="24" t="n">
        <v>43593</v>
      </c>
      <c r="B43" s="23" t="n">
        <v>53.17</v>
      </c>
      <c r="C43" s="23" t="n">
        <v>53.94</v>
      </c>
      <c r="D43" s="23" t="n">
        <v>53.13</v>
      </c>
      <c r="E43" s="23" t="n">
        <v>53.47</v>
      </c>
      <c r="F43" s="0" t="n">
        <v>21525100</v>
      </c>
    </row>
    <row r="44" customFormat="false" ht="12.8" hidden="false" customHeight="false" outlineLevel="0" collapsed="false">
      <c r="A44" s="24" t="n">
        <v>43594</v>
      </c>
      <c r="B44" s="23" t="n">
        <v>52.82</v>
      </c>
      <c r="C44" s="23" t="n">
        <v>53.21</v>
      </c>
      <c r="D44" s="23" t="n">
        <v>52.23</v>
      </c>
      <c r="E44" s="23" t="n">
        <v>52.92</v>
      </c>
      <c r="F44" s="0" t="n">
        <v>24322800</v>
      </c>
    </row>
    <row r="45" customFormat="false" ht="12.8" hidden="false" customHeight="false" outlineLevel="0" collapsed="false">
      <c r="A45" s="24" t="n">
        <v>43595</v>
      </c>
      <c r="B45" s="23" t="n">
        <v>52.61</v>
      </c>
      <c r="C45" s="23" t="n">
        <v>53.55</v>
      </c>
      <c r="D45" s="23" t="n">
        <v>51.95</v>
      </c>
      <c r="E45" s="23" t="n">
        <v>53.36</v>
      </c>
      <c r="F45" s="0" t="n">
        <v>21795900</v>
      </c>
    </row>
    <row r="46" customFormat="false" ht="12.8" hidden="false" customHeight="false" outlineLevel="0" collapsed="false">
      <c r="A46" s="24" t="n">
        <v>43598</v>
      </c>
      <c r="B46" s="23" t="n">
        <v>51.83</v>
      </c>
      <c r="C46" s="23" t="n">
        <v>52.26</v>
      </c>
      <c r="D46" s="23" t="n">
        <v>51.06</v>
      </c>
      <c r="E46" s="23" t="n">
        <v>51.3</v>
      </c>
      <c r="F46" s="0" t="n">
        <v>28869900</v>
      </c>
    </row>
    <row r="47" customFormat="false" ht="12.8" hidden="false" customHeight="false" outlineLevel="0" collapsed="false">
      <c r="A47" s="24" t="n">
        <v>43599</v>
      </c>
      <c r="B47" s="23" t="n">
        <v>51.45</v>
      </c>
      <c r="C47" s="23" t="n">
        <v>52.44</v>
      </c>
      <c r="D47" s="23" t="n">
        <v>51.38</v>
      </c>
      <c r="E47" s="23" t="n">
        <v>52.02</v>
      </c>
      <c r="F47" s="0" t="n">
        <v>25478300</v>
      </c>
    </row>
    <row r="48" customFormat="false" ht="12.8" hidden="false" customHeight="false" outlineLevel="0" collapsed="false">
      <c r="A48" s="24" t="n">
        <v>43600</v>
      </c>
      <c r="B48" s="23" t="n">
        <v>51.76</v>
      </c>
      <c r="C48" s="23" t="n">
        <v>52.71</v>
      </c>
      <c r="D48" s="23" t="n">
        <v>51.69</v>
      </c>
      <c r="E48" s="23" t="n">
        <v>52.44</v>
      </c>
      <c r="F48" s="0" t="n">
        <v>30577200</v>
      </c>
    </row>
    <row r="49" customFormat="false" ht="12.8" hidden="false" customHeight="false" outlineLevel="0" collapsed="false">
      <c r="A49" s="24" t="n">
        <v>43601</v>
      </c>
      <c r="B49" s="23" t="n">
        <v>54.27</v>
      </c>
      <c r="C49" s="23" t="n">
        <v>56.4</v>
      </c>
      <c r="D49" s="23" t="n">
        <v>54.12</v>
      </c>
      <c r="E49" s="23" t="n">
        <v>55.93</v>
      </c>
      <c r="F49" s="0" t="n">
        <v>46057800</v>
      </c>
    </row>
    <row r="50" customFormat="false" ht="12.8" hidden="false" customHeight="false" outlineLevel="0" collapsed="false">
      <c r="A50" s="24" t="n">
        <v>43602</v>
      </c>
      <c r="B50" s="23" t="n">
        <v>55.78</v>
      </c>
      <c r="C50" s="23" t="n">
        <v>56.83</v>
      </c>
      <c r="D50" s="23" t="n">
        <v>55.52</v>
      </c>
      <c r="E50" s="23" t="n">
        <v>56.35</v>
      </c>
      <c r="F50" s="0" t="n">
        <v>27299300</v>
      </c>
    </row>
    <row r="51" customFormat="false" ht="12.8" hidden="false" customHeight="false" outlineLevel="0" collapsed="false">
      <c r="A51" s="24" t="n">
        <v>43605</v>
      </c>
      <c r="B51" s="23" t="n">
        <v>55.8</v>
      </c>
      <c r="C51" s="23" t="n">
        <v>56.39</v>
      </c>
      <c r="D51" s="23" t="n">
        <v>55.55</v>
      </c>
      <c r="E51" s="23" t="n">
        <v>56.01</v>
      </c>
      <c r="F51" s="0" t="n">
        <v>21004100</v>
      </c>
    </row>
    <row r="52" customFormat="false" ht="12.8" hidden="false" customHeight="false" outlineLevel="0" collapsed="false">
      <c r="A52" s="24" t="n">
        <v>43606</v>
      </c>
      <c r="B52" s="23" t="n">
        <v>56.68</v>
      </c>
      <c r="C52" s="23" t="n">
        <v>56.75</v>
      </c>
      <c r="D52" s="23" t="n">
        <v>56.13</v>
      </c>
      <c r="E52" s="23" t="n">
        <v>56.52</v>
      </c>
      <c r="F52" s="0" t="n">
        <v>18562300</v>
      </c>
    </row>
    <row r="53" customFormat="false" ht="12.8" hidden="false" customHeight="false" outlineLevel="0" collapsed="false">
      <c r="A53" s="24" t="n">
        <v>43607</v>
      </c>
      <c r="B53" s="23" t="n">
        <v>56.22</v>
      </c>
      <c r="C53" s="23" t="n">
        <v>56.3</v>
      </c>
      <c r="D53" s="23" t="n">
        <v>55.67</v>
      </c>
      <c r="E53" s="23" t="n">
        <v>55.69</v>
      </c>
      <c r="F53" s="0" t="n">
        <v>19479200</v>
      </c>
    </row>
    <row r="54" customFormat="false" ht="12.8" hidden="false" customHeight="false" outlineLevel="0" collapsed="false">
      <c r="A54" s="24" t="n">
        <v>43608</v>
      </c>
      <c r="B54" s="23" t="n">
        <v>54.91</v>
      </c>
      <c r="C54" s="23" t="n">
        <v>55.01</v>
      </c>
      <c r="D54" s="23" t="n">
        <v>53.94</v>
      </c>
      <c r="E54" s="23" t="n">
        <v>54.19</v>
      </c>
      <c r="F54" s="0" t="n">
        <v>22734200</v>
      </c>
    </row>
    <row r="55" customFormat="false" ht="12.8" hidden="false" customHeight="false" outlineLevel="0" collapsed="false">
      <c r="A55" s="24" t="n">
        <v>43609</v>
      </c>
      <c r="B55" s="23" t="n">
        <v>54.57</v>
      </c>
      <c r="C55" s="23" t="n">
        <v>54.67</v>
      </c>
      <c r="D55" s="23" t="n">
        <v>54.06</v>
      </c>
      <c r="E55" s="23" t="n">
        <v>54.37</v>
      </c>
      <c r="F55" s="0" t="n">
        <v>13057600</v>
      </c>
    </row>
    <row r="56" customFormat="false" ht="12.8" hidden="false" customHeight="false" outlineLevel="0" collapsed="false">
      <c r="A56" s="24" t="n">
        <v>43613</v>
      </c>
      <c r="B56" s="23" t="n">
        <v>54.74</v>
      </c>
      <c r="C56" s="23" t="n">
        <v>55.03</v>
      </c>
      <c r="D56" s="23" t="n">
        <v>53.82</v>
      </c>
      <c r="E56" s="23" t="n">
        <v>53.93</v>
      </c>
      <c r="F56" s="0" t="n">
        <v>29769200</v>
      </c>
    </row>
    <row r="57" customFormat="false" ht="12.8" hidden="false" customHeight="false" outlineLevel="0" collapsed="false">
      <c r="A57" s="24" t="n">
        <v>43614</v>
      </c>
      <c r="B57" s="23" t="n">
        <v>53.55</v>
      </c>
      <c r="C57" s="23" t="n">
        <v>53.55</v>
      </c>
      <c r="D57" s="23" t="n">
        <v>52.86</v>
      </c>
      <c r="E57" s="23" t="n">
        <v>53.18</v>
      </c>
      <c r="F57" s="0" t="n">
        <v>19762100</v>
      </c>
    </row>
    <row r="58" customFormat="false" ht="12.8" hidden="false" customHeight="false" outlineLevel="0" collapsed="false">
      <c r="A58" s="24" t="n">
        <v>43615</v>
      </c>
      <c r="B58" s="23" t="n">
        <v>53.44</v>
      </c>
      <c r="C58" s="23" t="n">
        <v>53.78</v>
      </c>
      <c r="D58" s="23" t="n">
        <v>53.34</v>
      </c>
      <c r="E58" s="23" t="n">
        <v>53.57</v>
      </c>
      <c r="F58" s="0" t="n">
        <v>12954300</v>
      </c>
    </row>
    <row r="59" customFormat="false" ht="12.8" hidden="false" customHeight="false" outlineLevel="0" collapsed="false">
      <c r="A59" s="24" t="n">
        <v>43616</v>
      </c>
      <c r="B59" s="23" t="n">
        <v>52.79</v>
      </c>
      <c r="C59" s="23" t="n">
        <v>52.88</v>
      </c>
      <c r="D59" s="23" t="n">
        <v>52.01</v>
      </c>
      <c r="E59" s="23" t="n">
        <v>52.03</v>
      </c>
      <c r="F59" s="0" t="n">
        <v>20480400</v>
      </c>
    </row>
    <row r="60" customFormat="false" ht="12.8" hidden="false" customHeight="false" outlineLevel="0" collapsed="false">
      <c r="A60" s="24" t="n">
        <v>43619</v>
      </c>
      <c r="B60" s="23" t="n">
        <v>52.05</v>
      </c>
      <c r="C60" s="23" t="n">
        <v>52.57</v>
      </c>
      <c r="D60" s="23" t="n">
        <v>51.49</v>
      </c>
      <c r="E60" s="23" t="n">
        <v>51.78</v>
      </c>
      <c r="F60" s="0" t="n">
        <v>22380500</v>
      </c>
    </row>
    <row r="61" customFormat="false" ht="12.8" hidden="false" customHeight="false" outlineLevel="0" collapsed="false">
      <c r="A61" s="24" t="n">
        <v>43620</v>
      </c>
      <c r="B61" s="23" t="n">
        <v>52.48</v>
      </c>
      <c r="C61" s="23" t="n">
        <v>53.64</v>
      </c>
      <c r="D61" s="23" t="n">
        <v>52.41</v>
      </c>
      <c r="E61" s="23" t="n">
        <v>53.23</v>
      </c>
      <c r="F61" s="0" t="n">
        <v>21689300</v>
      </c>
    </row>
    <row r="62" customFormat="false" ht="12.8" hidden="false" customHeight="false" outlineLevel="0" collapsed="false">
      <c r="A62" s="24" t="n">
        <v>43621</v>
      </c>
      <c r="B62" s="23" t="n">
        <v>53.85</v>
      </c>
      <c r="C62" s="23" t="n">
        <v>54.79</v>
      </c>
      <c r="D62" s="23" t="n">
        <v>53.75</v>
      </c>
      <c r="E62" s="23" t="n">
        <v>54.75</v>
      </c>
      <c r="F62" s="0" t="n">
        <v>22521900</v>
      </c>
    </row>
    <row r="63" customFormat="false" ht="12.8" hidden="false" customHeight="false" outlineLevel="0" collapsed="false">
      <c r="A63" s="24" t="n">
        <v>43622</v>
      </c>
      <c r="B63" s="23" t="n">
        <v>54.89</v>
      </c>
      <c r="C63" s="23" t="n">
        <v>55.3</v>
      </c>
      <c r="D63" s="23" t="n">
        <v>54.21</v>
      </c>
      <c r="E63" s="23" t="n">
        <v>55.1</v>
      </c>
      <c r="F63" s="0" t="n">
        <v>15927300</v>
      </c>
    </row>
    <row r="64" customFormat="false" ht="12.8" hidden="false" customHeight="false" outlineLevel="0" collapsed="false">
      <c r="A64" s="24" t="n">
        <v>43623</v>
      </c>
      <c r="B64" s="23" t="n">
        <v>55.41</v>
      </c>
      <c r="C64" s="23" t="n">
        <v>56.3</v>
      </c>
      <c r="D64" s="23" t="n">
        <v>55.03</v>
      </c>
      <c r="E64" s="23" t="n">
        <v>55.93</v>
      </c>
      <c r="F64" s="0" t="n">
        <v>17394900</v>
      </c>
    </row>
    <row r="65" customFormat="false" ht="12.8" hidden="false" customHeight="false" outlineLevel="0" collapsed="false">
      <c r="A65" s="24" t="n">
        <v>43626</v>
      </c>
      <c r="B65" s="23" t="n">
        <v>56.14</v>
      </c>
      <c r="C65" s="23" t="n">
        <v>56.65</v>
      </c>
      <c r="D65" s="23" t="n">
        <v>55.96</v>
      </c>
      <c r="E65" s="23" t="n">
        <v>56.42</v>
      </c>
      <c r="F65" s="0" t="n">
        <v>16871000</v>
      </c>
    </row>
    <row r="66" customFormat="false" ht="12.8" hidden="false" customHeight="false" outlineLevel="0" collapsed="false">
      <c r="A66" s="24" t="n">
        <v>43627</v>
      </c>
      <c r="B66" s="23" t="n">
        <v>56.74</v>
      </c>
      <c r="C66" s="23" t="n">
        <v>57.56</v>
      </c>
      <c r="D66" s="23" t="n">
        <v>56.73</v>
      </c>
      <c r="E66" s="23" t="n">
        <v>57.11</v>
      </c>
      <c r="F66" s="0" t="n">
        <v>26723700</v>
      </c>
    </row>
    <row r="67" customFormat="false" ht="12.8" hidden="false" customHeight="false" outlineLevel="0" collapsed="false">
      <c r="A67" s="24" t="n">
        <v>43628</v>
      </c>
      <c r="B67" s="23" t="n">
        <v>56.05</v>
      </c>
      <c r="C67" s="23" t="n">
        <v>56.59</v>
      </c>
      <c r="D67" s="23" t="n">
        <v>55.65</v>
      </c>
      <c r="E67" s="23" t="n">
        <v>55.86</v>
      </c>
      <c r="F67" s="0" t="n">
        <v>23183000</v>
      </c>
    </row>
    <row r="68" customFormat="false" ht="12.8" hidden="false" customHeight="false" outlineLevel="0" collapsed="false">
      <c r="A68" s="24" t="n">
        <v>43629</v>
      </c>
      <c r="B68" s="23" t="n">
        <v>55.92</v>
      </c>
      <c r="C68" s="23" t="n">
        <v>56.27</v>
      </c>
      <c r="D68" s="23" t="n">
        <v>55.78</v>
      </c>
      <c r="E68" s="23" t="n">
        <v>56.17</v>
      </c>
      <c r="F68" s="0" t="n">
        <v>15785300</v>
      </c>
    </row>
    <row r="69" customFormat="false" ht="12.8" hidden="false" customHeight="false" outlineLevel="0" collapsed="false">
      <c r="A69" s="24" t="n">
        <v>43630</v>
      </c>
      <c r="B69" s="23" t="n">
        <v>55.99</v>
      </c>
      <c r="C69" s="23" t="n">
        <v>56.02</v>
      </c>
      <c r="D69" s="23" t="n">
        <v>54.66</v>
      </c>
      <c r="E69" s="23" t="n">
        <v>54.75</v>
      </c>
      <c r="F69" s="0" t="n">
        <v>22530500</v>
      </c>
    </row>
    <row r="70" customFormat="false" ht="12.8" hidden="false" customHeight="false" outlineLevel="0" collapsed="false">
      <c r="A70" s="24" t="n">
        <v>43633</v>
      </c>
      <c r="B70" s="23" t="n">
        <v>54.99</v>
      </c>
      <c r="C70" s="23" t="n">
        <v>55.47</v>
      </c>
      <c r="D70" s="23" t="n">
        <v>54.86</v>
      </c>
      <c r="E70" s="23" t="n">
        <v>55.4</v>
      </c>
      <c r="F70" s="0" t="n">
        <v>20392600</v>
      </c>
    </row>
    <row r="71" customFormat="false" ht="12.8" hidden="false" customHeight="false" outlineLevel="0" collapsed="false">
      <c r="A71" s="24" t="n">
        <v>43634</v>
      </c>
      <c r="B71" s="23" t="n">
        <v>56.07</v>
      </c>
      <c r="C71" s="23" t="n">
        <v>56.65</v>
      </c>
      <c r="D71" s="23" t="n">
        <v>55.75</v>
      </c>
      <c r="E71" s="23" t="n">
        <v>56.05</v>
      </c>
      <c r="F71" s="0" t="n">
        <v>21173200</v>
      </c>
    </row>
    <row r="72" customFormat="false" ht="12.8" hidden="false" customHeight="false" outlineLevel="0" collapsed="false">
      <c r="A72" s="24" t="n">
        <v>43635</v>
      </c>
      <c r="B72" s="23" t="n">
        <v>56.04</v>
      </c>
      <c r="C72" s="23" t="n">
        <v>56.37</v>
      </c>
      <c r="D72" s="23" t="n">
        <v>55.78</v>
      </c>
      <c r="E72" s="23" t="n">
        <v>56.13</v>
      </c>
      <c r="F72" s="0" t="n">
        <v>21096300</v>
      </c>
    </row>
    <row r="73" customFormat="false" ht="12.8" hidden="false" customHeight="false" outlineLevel="0" collapsed="false">
      <c r="A73" s="24" t="n">
        <v>43636</v>
      </c>
      <c r="B73" s="23" t="n">
        <v>57</v>
      </c>
      <c r="C73" s="23" t="n">
        <v>57.54</v>
      </c>
      <c r="D73" s="23" t="n">
        <v>56.68</v>
      </c>
      <c r="E73" s="23" t="n">
        <v>57.41</v>
      </c>
      <c r="F73" s="0" t="n">
        <v>20969800</v>
      </c>
    </row>
    <row r="74" customFormat="false" ht="12.8" hidden="false" customHeight="false" outlineLevel="0" collapsed="false">
      <c r="A74" s="24" t="n">
        <v>43637</v>
      </c>
      <c r="B74" s="23" t="n">
        <v>57.41</v>
      </c>
      <c r="C74" s="23" t="n">
        <v>58.15</v>
      </c>
      <c r="D74" s="23" t="n">
        <v>56.98</v>
      </c>
      <c r="E74" s="23" t="n">
        <v>57.03</v>
      </c>
      <c r="F74" s="0" t="n">
        <v>57588800</v>
      </c>
    </row>
    <row r="75" customFormat="false" ht="12.8" hidden="false" customHeight="false" outlineLevel="0" collapsed="false">
      <c r="A75" s="24" t="n">
        <v>43640</v>
      </c>
      <c r="B75" s="23" t="n">
        <v>57.25</v>
      </c>
      <c r="C75" s="23" t="n">
        <v>57.29</v>
      </c>
      <c r="D75" s="23" t="n">
        <v>56.69</v>
      </c>
      <c r="E75" s="23" t="n">
        <v>57.18</v>
      </c>
      <c r="F75" s="0" t="n">
        <v>17794100</v>
      </c>
    </row>
    <row r="76" customFormat="false" ht="12.8" hidden="false" customHeight="false" outlineLevel="0" collapsed="false">
      <c r="A76" s="24" t="n">
        <v>43641</v>
      </c>
      <c r="B76" s="23" t="n">
        <v>57.06</v>
      </c>
      <c r="C76" s="23" t="n">
        <v>57.2</v>
      </c>
      <c r="D76" s="23" t="n">
        <v>56.01</v>
      </c>
      <c r="E76" s="23" t="n">
        <v>56.08</v>
      </c>
      <c r="F76" s="0" t="n">
        <v>25520600</v>
      </c>
    </row>
    <row r="77" customFormat="false" ht="12.8" hidden="false" customHeight="false" outlineLevel="0" collapsed="false">
      <c r="A77" s="24" t="n">
        <v>43642</v>
      </c>
      <c r="B77" s="23" t="n">
        <v>56.54</v>
      </c>
      <c r="C77" s="23" t="n">
        <v>57.05</v>
      </c>
      <c r="D77" s="23" t="n">
        <v>56.36</v>
      </c>
      <c r="E77" s="23" t="n">
        <v>56.6</v>
      </c>
      <c r="F77" s="0" t="n">
        <v>19286100</v>
      </c>
    </row>
    <row r="78" customFormat="false" ht="12.8" hidden="false" customHeight="false" outlineLevel="0" collapsed="false">
      <c r="A78" s="24" t="n">
        <v>43643</v>
      </c>
      <c r="B78" s="23" t="n">
        <v>56.94</v>
      </c>
      <c r="C78" s="23" t="n">
        <v>57.25</v>
      </c>
      <c r="D78" s="23" t="n">
        <v>55.47</v>
      </c>
      <c r="E78" s="23" t="n">
        <v>55.73</v>
      </c>
      <c r="F78" s="0" t="n">
        <v>23959900</v>
      </c>
    </row>
    <row r="79" customFormat="false" ht="12.8" hidden="false" customHeight="false" outlineLevel="0" collapsed="false">
      <c r="A79" s="24" t="n">
        <v>43644</v>
      </c>
      <c r="B79" s="23" t="n">
        <v>55.91</v>
      </c>
      <c r="C79" s="23" t="n">
        <v>55.98</v>
      </c>
      <c r="D79" s="23" t="n">
        <v>54.03</v>
      </c>
      <c r="E79" s="23" t="n">
        <v>54.73</v>
      </c>
      <c r="F79" s="0" t="n">
        <v>103123400</v>
      </c>
    </row>
    <row r="80" customFormat="false" ht="12.8" hidden="false" customHeight="false" outlineLevel="0" collapsed="false">
      <c r="A80" s="24" t="n">
        <v>43647</v>
      </c>
      <c r="B80" s="23" t="n">
        <v>55.26</v>
      </c>
      <c r="C80" s="23" t="n">
        <v>55.35</v>
      </c>
      <c r="D80" s="23" t="n">
        <v>54.23</v>
      </c>
      <c r="E80" s="23" t="n">
        <v>54.74</v>
      </c>
      <c r="F80" s="0" t="n">
        <v>28410000</v>
      </c>
    </row>
    <row r="81" customFormat="false" ht="12.8" hidden="false" customHeight="false" outlineLevel="0" collapsed="false">
      <c r="A81" s="24" t="n">
        <v>43648</v>
      </c>
      <c r="B81" s="23" t="n">
        <v>54.83</v>
      </c>
      <c r="C81" s="23" t="n">
        <v>55.92</v>
      </c>
      <c r="D81" s="23" t="n">
        <v>54.78</v>
      </c>
      <c r="E81" s="23" t="n">
        <v>55.81</v>
      </c>
      <c r="F81" s="0" t="n">
        <v>20307100</v>
      </c>
    </row>
    <row r="82" customFormat="false" ht="12.8" hidden="false" customHeight="false" outlineLevel="0" collapsed="false">
      <c r="A82" s="24" t="n">
        <v>43649</v>
      </c>
      <c r="B82" s="23" t="n">
        <v>55.77</v>
      </c>
      <c r="C82" s="23" t="n">
        <v>56.54</v>
      </c>
      <c r="D82" s="23" t="n">
        <v>55.54</v>
      </c>
      <c r="E82" s="23" t="n">
        <v>56.48</v>
      </c>
      <c r="F82" s="0" t="n">
        <v>13866800</v>
      </c>
    </row>
    <row r="83" customFormat="false" ht="12.8" hidden="false" customHeight="false" outlineLevel="0" collapsed="false">
      <c r="A83" s="24" t="n">
        <v>43651</v>
      </c>
      <c r="B83" s="23" t="n">
        <v>56</v>
      </c>
      <c r="C83" s="23" t="n">
        <v>56.73</v>
      </c>
      <c r="D83" s="23" t="n">
        <v>55.71</v>
      </c>
      <c r="E83" s="23" t="n">
        <v>56.6</v>
      </c>
      <c r="F83" s="0" t="n">
        <v>14273900</v>
      </c>
    </row>
    <row r="84" customFormat="false" ht="12.8" hidden="false" customHeight="false" outlineLevel="0" collapsed="false">
      <c r="A84" s="24" t="n">
        <v>43654</v>
      </c>
      <c r="B84" s="23" t="n">
        <v>56.25</v>
      </c>
      <c r="C84" s="23" t="n">
        <v>56.48</v>
      </c>
      <c r="D84" s="23" t="n">
        <v>55.96</v>
      </c>
      <c r="E84" s="23" t="n">
        <v>56.19</v>
      </c>
      <c r="F84" s="0" t="n">
        <v>15835100</v>
      </c>
    </row>
    <row r="85" customFormat="false" ht="12.8" hidden="false" customHeight="false" outlineLevel="0" collapsed="false">
      <c r="A85" s="24" t="n">
        <v>43655</v>
      </c>
      <c r="B85" s="23" t="n">
        <v>56.37</v>
      </c>
      <c r="C85" s="23" t="n">
        <v>56.69</v>
      </c>
      <c r="D85" s="23" t="n">
        <v>56.04</v>
      </c>
      <c r="E85" s="23" t="n">
        <v>56.34</v>
      </c>
      <c r="F85" s="0" t="n">
        <v>19564000</v>
      </c>
    </row>
    <row r="86" customFormat="false" ht="12.8" hidden="false" customHeight="false" outlineLevel="0" collapsed="false">
      <c r="A86" s="24" t="n">
        <v>43656</v>
      </c>
      <c r="B86" s="23" t="n">
        <v>56.69</v>
      </c>
      <c r="C86" s="23" t="n">
        <v>57.65</v>
      </c>
      <c r="D86" s="23" t="n">
        <v>56.6</v>
      </c>
      <c r="E86" s="23" t="n">
        <v>57.13</v>
      </c>
      <c r="F86" s="0" t="n">
        <v>19362600</v>
      </c>
    </row>
    <row r="87" customFormat="false" ht="12.8" hidden="false" customHeight="false" outlineLevel="0" collapsed="false">
      <c r="A87" s="24" t="n">
        <v>43657</v>
      </c>
      <c r="B87" s="23" t="n">
        <v>57.37</v>
      </c>
      <c r="C87" s="23" t="n">
        <v>57.62</v>
      </c>
      <c r="D87" s="23" t="n">
        <v>56.92</v>
      </c>
      <c r="E87" s="23" t="n">
        <v>57.3</v>
      </c>
      <c r="F87" s="0" t="n">
        <v>15994600</v>
      </c>
    </row>
    <row r="88" customFormat="false" ht="12.8" hidden="false" customHeight="false" outlineLevel="0" collapsed="false">
      <c r="A88" s="24" t="n">
        <v>43658</v>
      </c>
      <c r="B88" s="23" t="n">
        <v>57.58</v>
      </c>
      <c r="C88" s="23" t="n">
        <v>57.99</v>
      </c>
      <c r="D88" s="23" t="n">
        <v>57.57</v>
      </c>
      <c r="E88" s="23" t="n">
        <v>57.95</v>
      </c>
      <c r="F88" s="0" t="n">
        <v>13660400</v>
      </c>
    </row>
    <row r="89" customFormat="false" ht="12.8" hidden="false" customHeight="false" outlineLevel="0" collapsed="false">
      <c r="A89" s="24" t="n">
        <v>43661</v>
      </c>
      <c r="B89" s="23" t="n">
        <v>58</v>
      </c>
      <c r="C89" s="23" t="n">
        <v>58.23</v>
      </c>
      <c r="D89" s="23" t="n">
        <v>57.87</v>
      </c>
      <c r="E89" s="23" t="n">
        <v>58.05</v>
      </c>
      <c r="F89" s="0" t="n">
        <v>8809700</v>
      </c>
    </row>
    <row r="90" customFormat="false" ht="12.8" hidden="false" customHeight="false" outlineLevel="0" collapsed="false">
      <c r="A90" s="24" t="n">
        <v>43662</v>
      </c>
      <c r="B90" s="23" t="n">
        <v>58.13</v>
      </c>
      <c r="C90" s="23" t="n">
        <v>58.26</v>
      </c>
      <c r="D90" s="23" t="n">
        <v>57.46</v>
      </c>
      <c r="E90" s="23" t="n">
        <v>57.62</v>
      </c>
      <c r="F90" s="0" t="n">
        <v>11501100</v>
      </c>
    </row>
    <row r="91" customFormat="false" ht="12.8" hidden="false" customHeight="false" outlineLevel="0" collapsed="false">
      <c r="A91" s="24" t="n">
        <v>43663</v>
      </c>
      <c r="B91" s="23" t="n">
        <v>57.57</v>
      </c>
      <c r="C91" s="23" t="n">
        <v>57.79</v>
      </c>
      <c r="D91" s="23" t="n">
        <v>57.19</v>
      </c>
      <c r="E91" s="23" t="n">
        <v>57.21</v>
      </c>
      <c r="F91" s="0" t="n">
        <v>9266900</v>
      </c>
    </row>
    <row r="92" customFormat="false" ht="12.8" hidden="false" customHeight="false" outlineLevel="0" collapsed="false">
      <c r="A92" s="24" t="n">
        <v>43664</v>
      </c>
      <c r="B92" s="23" t="n">
        <v>57.05</v>
      </c>
      <c r="C92" s="23" t="n">
        <v>57.79</v>
      </c>
      <c r="D92" s="23" t="n">
        <v>56.9</v>
      </c>
      <c r="E92" s="23" t="n">
        <v>57.74</v>
      </c>
      <c r="F92" s="0" t="n">
        <v>10287400</v>
      </c>
    </row>
    <row r="93" customFormat="false" ht="12.8" hidden="false" customHeight="false" outlineLevel="0" collapsed="false">
      <c r="A93" s="24" t="n">
        <v>43665</v>
      </c>
      <c r="B93" s="23" t="n">
        <v>57.81</v>
      </c>
      <c r="C93" s="23" t="n">
        <v>58.07</v>
      </c>
      <c r="D93" s="23" t="n">
        <v>57.32</v>
      </c>
      <c r="E93" s="23" t="n">
        <v>57.36</v>
      </c>
      <c r="F93" s="0" t="n">
        <v>13882400</v>
      </c>
    </row>
    <row r="94" customFormat="false" ht="12.8" hidden="false" customHeight="false" outlineLevel="0" collapsed="false">
      <c r="A94" s="24" t="n">
        <v>43668</v>
      </c>
      <c r="B94" s="23" t="n">
        <v>57.46</v>
      </c>
      <c r="C94" s="23" t="n">
        <v>58.01</v>
      </c>
      <c r="D94" s="23" t="n">
        <v>57.37</v>
      </c>
      <c r="E94" s="23" t="n">
        <v>57.73</v>
      </c>
      <c r="F94" s="0" t="n">
        <v>10485600</v>
      </c>
    </row>
    <row r="95" customFormat="false" ht="12.8" hidden="false" customHeight="false" outlineLevel="0" collapsed="false">
      <c r="A95" s="24" t="n">
        <v>43669</v>
      </c>
      <c r="B95" s="23" t="n">
        <v>58.06</v>
      </c>
      <c r="C95" s="23" t="n">
        <v>58.1</v>
      </c>
      <c r="D95" s="23" t="n">
        <v>57.48</v>
      </c>
      <c r="E95" s="23" t="n">
        <v>57.71</v>
      </c>
      <c r="F95" s="0" t="n">
        <v>12692200</v>
      </c>
    </row>
    <row r="96" customFormat="false" ht="12.8" hidden="false" customHeight="false" outlineLevel="0" collapsed="false">
      <c r="A96" s="24" t="n">
        <v>43670</v>
      </c>
      <c r="B96" s="23" t="n">
        <v>57.58</v>
      </c>
      <c r="C96" s="23" t="n">
        <v>57.68</v>
      </c>
      <c r="D96" s="23" t="n">
        <v>57.11</v>
      </c>
      <c r="E96" s="23" t="n">
        <v>57.23</v>
      </c>
      <c r="F96" s="0" t="n">
        <v>18177000</v>
      </c>
    </row>
    <row r="97" customFormat="false" ht="12.8" hidden="false" customHeight="false" outlineLevel="0" collapsed="false">
      <c r="A97" s="24" t="n">
        <v>43671</v>
      </c>
      <c r="B97" s="23" t="n">
        <v>57.36</v>
      </c>
      <c r="C97" s="23" t="n">
        <v>57.5</v>
      </c>
      <c r="D97" s="23" t="n">
        <v>56.37</v>
      </c>
      <c r="E97" s="23" t="n">
        <v>56.62</v>
      </c>
      <c r="F97" s="0" t="n">
        <v>15127200</v>
      </c>
    </row>
    <row r="98" customFormat="false" ht="12.8" hidden="false" customHeight="false" outlineLevel="0" collapsed="false">
      <c r="A98" s="24" t="n">
        <v>43672</v>
      </c>
      <c r="B98" s="23" t="n">
        <v>56.68</v>
      </c>
      <c r="C98" s="23" t="n">
        <v>56.84</v>
      </c>
      <c r="D98" s="23" t="n">
        <v>56.37</v>
      </c>
      <c r="E98" s="23" t="n">
        <v>56.53</v>
      </c>
      <c r="F98" s="0" t="n">
        <v>15243000</v>
      </c>
    </row>
    <row r="99" customFormat="false" ht="12.8" hidden="false" customHeight="false" outlineLevel="0" collapsed="false">
      <c r="A99" s="24" t="n">
        <v>43675</v>
      </c>
      <c r="B99" s="23" t="n">
        <v>56.69</v>
      </c>
      <c r="C99" s="23" t="n">
        <v>57.15</v>
      </c>
      <c r="D99" s="23" t="n">
        <v>56.54</v>
      </c>
      <c r="E99" s="23" t="n">
        <v>56.93</v>
      </c>
      <c r="F99" s="0" t="n">
        <v>12051100</v>
      </c>
    </row>
    <row r="100" customFormat="false" ht="12.8" hidden="false" customHeight="false" outlineLevel="0" collapsed="false">
      <c r="A100" s="24" t="n">
        <v>43676</v>
      </c>
      <c r="B100" s="23" t="n">
        <v>56.85</v>
      </c>
      <c r="C100" s="23" t="n">
        <v>56.9</v>
      </c>
      <c r="D100" s="23" t="n">
        <v>56.35</v>
      </c>
      <c r="E100" s="23" t="n">
        <v>56.47</v>
      </c>
      <c r="F100" s="0" t="n">
        <v>9623400</v>
      </c>
    </row>
    <row r="101" customFormat="false" ht="12.8" hidden="false" customHeight="false" outlineLevel="0" collapsed="false">
      <c r="A101" s="24" t="n">
        <v>43677</v>
      </c>
      <c r="B101" s="23" t="n">
        <v>56.33</v>
      </c>
      <c r="C101" s="23" t="n">
        <v>56.83</v>
      </c>
      <c r="D101" s="23" t="n">
        <v>54.9</v>
      </c>
      <c r="E101" s="23" t="n">
        <v>55.4</v>
      </c>
      <c r="F101" s="0" t="n">
        <v>17441200</v>
      </c>
    </row>
    <row r="102" customFormat="false" ht="12.8" hidden="false" customHeight="false" outlineLevel="0" collapsed="false">
      <c r="A102" s="24" t="n">
        <v>43678</v>
      </c>
      <c r="B102" s="23" t="n">
        <v>55.84</v>
      </c>
      <c r="C102" s="23" t="n">
        <v>56.89</v>
      </c>
      <c r="D102" s="23" t="n">
        <v>55.16</v>
      </c>
      <c r="E102" s="23" t="n">
        <v>55.39</v>
      </c>
      <c r="F102" s="0" t="n">
        <v>19020600</v>
      </c>
    </row>
    <row r="103" customFormat="false" ht="12.8" hidden="false" customHeight="false" outlineLevel="0" collapsed="false">
      <c r="A103" s="24" t="n">
        <v>43679</v>
      </c>
      <c r="B103" s="23" t="n">
        <v>54.22</v>
      </c>
      <c r="C103" s="23" t="n">
        <v>54.32</v>
      </c>
      <c r="D103" s="23" t="n">
        <v>52.58</v>
      </c>
      <c r="E103" s="23" t="n">
        <v>53.25</v>
      </c>
      <c r="F103" s="0" t="n">
        <v>29021900</v>
      </c>
    </row>
    <row r="104" customFormat="false" ht="12.8" hidden="false" customHeight="false" outlineLevel="0" collapsed="false">
      <c r="A104" s="24" t="n">
        <v>43682</v>
      </c>
      <c r="B104" s="23" t="n">
        <v>52.39</v>
      </c>
      <c r="C104" s="23" t="n">
        <v>52.54</v>
      </c>
      <c r="D104" s="23" t="n">
        <v>50.94</v>
      </c>
      <c r="E104" s="23" t="n">
        <v>51.37</v>
      </c>
      <c r="F104" s="0" t="n">
        <v>29931800</v>
      </c>
    </row>
    <row r="105" customFormat="false" ht="12.8" hidden="false" customHeight="false" outlineLevel="0" collapsed="false">
      <c r="A105" s="24" t="n">
        <v>43683</v>
      </c>
      <c r="B105" s="23" t="n">
        <v>51.95</v>
      </c>
      <c r="C105" s="23" t="n">
        <v>52.73</v>
      </c>
      <c r="D105" s="23" t="n">
        <v>51.6</v>
      </c>
      <c r="E105" s="23" t="n">
        <v>52.6</v>
      </c>
      <c r="F105" s="0" t="n">
        <v>20708400</v>
      </c>
    </row>
    <row r="106" customFormat="false" ht="12.8" hidden="false" customHeight="false" outlineLevel="0" collapsed="false">
      <c r="A106" s="24" t="n">
        <v>43684</v>
      </c>
      <c r="B106" s="23" t="n">
        <v>51.83</v>
      </c>
      <c r="C106" s="23" t="n">
        <v>52.49</v>
      </c>
      <c r="D106" s="23" t="n">
        <v>51.21</v>
      </c>
      <c r="E106" s="23" t="n">
        <v>52.34</v>
      </c>
      <c r="F106" s="0" t="n">
        <v>24128600</v>
      </c>
    </row>
    <row r="107" customFormat="false" ht="12.8" hidden="false" customHeight="false" outlineLevel="0" collapsed="false">
      <c r="A107" s="24" t="n">
        <v>43685</v>
      </c>
      <c r="B107" s="23" t="n">
        <v>52.79</v>
      </c>
      <c r="C107" s="23" t="n">
        <v>53.36</v>
      </c>
      <c r="D107" s="23" t="n">
        <v>52.59</v>
      </c>
      <c r="E107" s="23" t="n">
        <v>53.16</v>
      </c>
      <c r="F107" s="0" t="n">
        <v>26093500</v>
      </c>
    </row>
    <row r="108" customFormat="false" ht="12.8" hidden="false" customHeight="false" outlineLevel="0" collapsed="false">
      <c r="A108" s="24" t="n">
        <v>43686</v>
      </c>
      <c r="B108" s="23" t="n">
        <v>52.78</v>
      </c>
      <c r="C108" s="23" t="n">
        <v>52.87</v>
      </c>
      <c r="D108" s="23" t="n">
        <v>52.04</v>
      </c>
      <c r="E108" s="23" t="n">
        <v>52.43</v>
      </c>
      <c r="F108" s="0" t="n">
        <v>17425000</v>
      </c>
    </row>
    <row r="109" customFormat="false" ht="12.8" hidden="false" customHeight="false" outlineLevel="0" collapsed="false">
      <c r="A109" s="24" t="n">
        <v>43689</v>
      </c>
      <c r="B109" s="23" t="n">
        <v>52.27</v>
      </c>
      <c r="C109" s="23" t="n">
        <v>52.36</v>
      </c>
      <c r="D109" s="23" t="n">
        <v>51.34</v>
      </c>
      <c r="E109" s="23" t="n">
        <v>51.54</v>
      </c>
      <c r="F109" s="0" t="n">
        <v>16388300</v>
      </c>
    </row>
    <row r="110" customFormat="false" ht="12.8" hidden="false" customHeight="false" outlineLevel="0" collapsed="false">
      <c r="A110" s="24" t="n">
        <v>43690</v>
      </c>
      <c r="B110" s="23" t="n">
        <v>51.47</v>
      </c>
      <c r="C110" s="23" t="n">
        <v>53.07</v>
      </c>
      <c r="D110" s="23" t="n">
        <v>51.2</v>
      </c>
      <c r="E110" s="23" t="n">
        <v>52.72</v>
      </c>
      <c r="F110" s="0" t="n">
        <v>21499500</v>
      </c>
    </row>
    <row r="111" customFormat="false" ht="12.8" hidden="false" customHeight="false" outlineLevel="0" collapsed="false">
      <c r="A111" s="24" t="n">
        <v>43691</v>
      </c>
      <c r="B111" s="23" t="n">
        <v>52.12</v>
      </c>
      <c r="C111" s="23" t="n">
        <v>52.12</v>
      </c>
      <c r="D111" s="23" t="n">
        <v>50.13</v>
      </c>
      <c r="E111" s="23" t="n">
        <v>50.61</v>
      </c>
      <c r="F111" s="0" t="n">
        <v>28688100</v>
      </c>
    </row>
    <row r="112" customFormat="false" ht="12.8" hidden="false" customHeight="false" outlineLevel="0" collapsed="false">
      <c r="A112" s="24" t="n">
        <v>43692</v>
      </c>
      <c r="B112" s="23" t="n">
        <v>47.36</v>
      </c>
      <c r="C112" s="23" t="n">
        <v>47.94</v>
      </c>
      <c r="D112" s="23" t="n">
        <v>46</v>
      </c>
      <c r="E112" s="23" t="n">
        <v>46.25</v>
      </c>
      <c r="F112" s="0" t="n">
        <v>61129100</v>
      </c>
    </row>
    <row r="113" customFormat="false" ht="12.8" hidden="false" customHeight="false" outlineLevel="0" collapsed="false">
      <c r="A113" s="24" t="n">
        <v>43693</v>
      </c>
      <c r="B113" s="23" t="n">
        <v>46.42</v>
      </c>
      <c r="C113" s="23" t="n">
        <v>47.36</v>
      </c>
      <c r="D113" s="23" t="n">
        <v>46.4</v>
      </c>
      <c r="E113" s="23" t="n">
        <v>46.96</v>
      </c>
      <c r="F113" s="0" t="n">
        <v>24471800</v>
      </c>
    </row>
    <row r="114" customFormat="false" ht="12.8" hidden="false" customHeight="false" outlineLevel="0" collapsed="false">
      <c r="A114" s="24" t="n">
        <v>43696</v>
      </c>
      <c r="B114" s="23" t="n">
        <v>47.9</v>
      </c>
      <c r="C114" s="23" t="n">
        <v>48.6</v>
      </c>
      <c r="D114" s="23" t="n">
        <v>47.49</v>
      </c>
      <c r="E114" s="23" t="n">
        <v>48.5</v>
      </c>
      <c r="F114" s="0" t="n">
        <v>26384800</v>
      </c>
    </row>
    <row r="115" customFormat="false" ht="12.8" hidden="false" customHeight="false" outlineLevel="0" collapsed="false">
      <c r="A115" s="24" t="n">
        <v>43697</v>
      </c>
      <c r="B115" s="23" t="n">
        <v>48.54</v>
      </c>
      <c r="C115" s="23" t="n">
        <v>48.59</v>
      </c>
      <c r="D115" s="23" t="n">
        <v>47.92</v>
      </c>
      <c r="E115" s="23" t="n">
        <v>47.93</v>
      </c>
      <c r="F115" s="0" t="n">
        <v>18201600</v>
      </c>
    </row>
    <row r="116" customFormat="false" ht="12.8" hidden="false" customHeight="false" outlineLevel="0" collapsed="false">
      <c r="A116" s="24" t="n">
        <v>43698</v>
      </c>
      <c r="B116" s="23" t="n">
        <v>48.5</v>
      </c>
      <c r="C116" s="23" t="n">
        <v>48.93</v>
      </c>
      <c r="D116" s="23" t="n">
        <v>48.36</v>
      </c>
      <c r="E116" s="23" t="n">
        <v>48.77</v>
      </c>
      <c r="F116" s="0" t="n">
        <v>18365400</v>
      </c>
    </row>
    <row r="117" customFormat="false" ht="12.8" hidden="false" customHeight="false" outlineLevel="0" collapsed="false">
      <c r="A117" s="24" t="n">
        <v>43699</v>
      </c>
      <c r="B117" s="23" t="n">
        <v>49.24</v>
      </c>
      <c r="C117" s="23" t="n">
        <v>49.33</v>
      </c>
      <c r="D117" s="23" t="n">
        <v>47.94</v>
      </c>
      <c r="E117" s="23" t="n">
        <v>48.18</v>
      </c>
      <c r="F117" s="0" t="n">
        <v>21515100</v>
      </c>
    </row>
    <row r="118" customFormat="false" ht="12.8" hidden="false" customHeight="false" outlineLevel="0" collapsed="false">
      <c r="A118" s="24" t="n">
        <v>43700</v>
      </c>
      <c r="B118" s="23" t="n">
        <v>47.9</v>
      </c>
      <c r="C118" s="23" t="n">
        <v>48.52</v>
      </c>
      <c r="D118" s="23" t="n">
        <v>46.43</v>
      </c>
      <c r="E118" s="23" t="n">
        <v>46.61</v>
      </c>
      <c r="F118" s="0" t="n">
        <v>25871100</v>
      </c>
    </row>
    <row r="119" customFormat="false" ht="12.8" hidden="false" customHeight="false" outlineLevel="0" collapsed="false">
      <c r="A119" s="24" t="n">
        <v>43703</v>
      </c>
      <c r="B119" s="23" t="n">
        <v>47.05</v>
      </c>
      <c r="C119" s="23" t="n">
        <v>47.27</v>
      </c>
      <c r="D119" s="23" t="n">
        <v>46.67</v>
      </c>
      <c r="E119" s="23" t="n">
        <v>47.1</v>
      </c>
      <c r="F119" s="0" t="n">
        <v>14820100</v>
      </c>
    </row>
    <row r="120" customFormat="false" ht="12.8" hidden="false" customHeight="false" outlineLevel="0" collapsed="false">
      <c r="A120" s="24" t="n">
        <v>43704</v>
      </c>
      <c r="B120" s="23" t="n">
        <v>47.54</v>
      </c>
      <c r="C120" s="23" t="n">
        <v>47.65</v>
      </c>
      <c r="D120" s="23" t="n">
        <v>46.69</v>
      </c>
      <c r="E120" s="23" t="n">
        <v>46.79</v>
      </c>
      <c r="F120" s="0" t="n">
        <v>20859000</v>
      </c>
    </row>
    <row r="121" customFormat="false" ht="12.8" hidden="false" customHeight="false" outlineLevel="0" collapsed="false">
      <c r="A121" s="24" t="n">
        <v>43705</v>
      </c>
      <c r="B121" s="23" t="n">
        <v>46.53</v>
      </c>
      <c r="C121" s="23" t="n">
        <v>46.96</v>
      </c>
      <c r="D121" s="23" t="n">
        <v>46.24</v>
      </c>
      <c r="E121" s="23" t="n">
        <v>46.87</v>
      </c>
      <c r="F121" s="0" t="n">
        <v>11187600</v>
      </c>
    </row>
    <row r="122" customFormat="false" ht="12.8" hidden="false" customHeight="false" outlineLevel="0" collapsed="false">
      <c r="A122" s="24" t="n">
        <v>43706</v>
      </c>
      <c r="B122" s="23" t="n">
        <v>47.59</v>
      </c>
      <c r="C122" s="23" t="n">
        <v>47.91</v>
      </c>
      <c r="D122" s="23" t="n">
        <v>47.11</v>
      </c>
      <c r="E122" s="23" t="n">
        <v>47.27</v>
      </c>
      <c r="F122" s="0" t="n">
        <v>14733400</v>
      </c>
    </row>
    <row r="123" customFormat="false" ht="12.8" hidden="false" customHeight="false" outlineLevel="0" collapsed="false">
      <c r="A123" s="24" t="n">
        <v>43707</v>
      </c>
      <c r="B123" s="23" t="n">
        <v>47.52</v>
      </c>
      <c r="C123" s="23" t="n">
        <v>47.57</v>
      </c>
      <c r="D123" s="23" t="n">
        <v>46.55</v>
      </c>
      <c r="E123" s="23" t="n">
        <v>46.81</v>
      </c>
      <c r="F123" s="0" t="n">
        <v>19248400</v>
      </c>
    </row>
    <row r="124" customFormat="false" ht="12.8" hidden="false" customHeight="false" outlineLevel="0" collapsed="false">
      <c r="A124" s="24" t="n">
        <v>43711</v>
      </c>
      <c r="B124" s="23" t="n">
        <v>46.63</v>
      </c>
      <c r="C124" s="23" t="n">
        <v>46.97</v>
      </c>
      <c r="D124" s="23" t="n">
        <v>46.2</v>
      </c>
      <c r="E124" s="23" t="n">
        <v>46.5</v>
      </c>
      <c r="F124" s="0" t="n">
        <v>17009400</v>
      </c>
    </row>
    <row r="125" customFormat="false" ht="12.8" hidden="false" customHeight="false" outlineLevel="0" collapsed="false">
      <c r="A125" s="24" t="n">
        <v>43712</v>
      </c>
      <c r="B125" s="23" t="n">
        <v>47.02</v>
      </c>
      <c r="C125" s="23" t="n">
        <v>47.41</v>
      </c>
      <c r="D125" s="23" t="n">
        <v>46.89</v>
      </c>
      <c r="E125" s="23" t="n">
        <v>47.32</v>
      </c>
      <c r="F125" s="0" t="n">
        <v>13691300</v>
      </c>
    </row>
    <row r="126" customFormat="false" ht="12.8" hidden="false" customHeight="false" outlineLevel="0" collapsed="false">
      <c r="A126" s="24" t="n">
        <v>43713</v>
      </c>
      <c r="B126" s="23" t="n">
        <v>48.02</v>
      </c>
      <c r="C126" s="23" t="n">
        <v>48.71</v>
      </c>
      <c r="D126" s="23" t="n">
        <v>47.78</v>
      </c>
      <c r="E126" s="23" t="n">
        <v>48.42</v>
      </c>
      <c r="F126" s="0" t="n">
        <v>18434200</v>
      </c>
    </row>
    <row r="127" customFormat="false" ht="12.8" hidden="false" customHeight="false" outlineLevel="0" collapsed="false">
      <c r="A127" s="24" t="n">
        <v>43714</v>
      </c>
      <c r="B127" s="23" t="n">
        <v>48.65</v>
      </c>
      <c r="C127" s="23" t="n">
        <v>48.99</v>
      </c>
      <c r="D127" s="23" t="n">
        <v>48.27</v>
      </c>
      <c r="E127" s="23" t="n">
        <v>48.84</v>
      </c>
      <c r="F127" s="0" t="n">
        <v>17939100</v>
      </c>
    </row>
    <row r="128" customFormat="false" ht="12.8" hidden="false" customHeight="false" outlineLevel="0" collapsed="false">
      <c r="A128" s="24" t="n">
        <v>43717</v>
      </c>
      <c r="B128" s="23" t="n">
        <v>48.97</v>
      </c>
      <c r="C128" s="23" t="n">
        <v>49.01</v>
      </c>
      <c r="D128" s="23" t="n">
        <v>48.46</v>
      </c>
      <c r="E128" s="23" t="n">
        <v>48.58</v>
      </c>
      <c r="F128" s="0" t="n">
        <v>21175100</v>
      </c>
    </row>
    <row r="129" customFormat="false" ht="12.8" hidden="false" customHeight="false" outlineLevel="0" collapsed="false">
      <c r="A129" s="24" t="n">
        <v>43718</v>
      </c>
      <c r="B129" s="23" t="n">
        <v>48.57</v>
      </c>
      <c r="C129" s="23" t="n">
        <v>49.35</v>
      </c>
      <c r="D129" s="23" t="n">
        <v>47.95</v>
      </c>
      <c r="E129" s="23" t="n">
        <v>49.21</v>
      </c>
      <c r="F129" s="0" t="n">
        <v>16119200</v>
      </c>
    </row>
    <row r="130" customFormat="false" ht="12.8" hidden="false" customHeight="false" outlineLevel="0" collapsed="false">
      <c r="A130" s="24" t="n">
        <v>43719</v>
      </c>
      <c r="B130" s="23" t="n">
        <v>49.95</v>
      </c>
      <c r="C130" s="23" t="n">
        <v>50.07</v>
      </c>
      <c r="D130" s="23" t="n">
        <v>49.33</v>
      </c>
      <c r="E130" s="23" t="n">
        <v>50.03</v>
      </c>
      <c r="F130" s="0" t="n">
        <v>18656000</v>
      </c>
    </row>
    <row r="131" customFormat="false" ht="12.8" hidden="false" customHeight="false" outlineLevel="0" collapsed="false">
      <c r="A131" s="24" t="n">
        <v>43720</v>
      </c>
      <c r="B131" s="23" t="n">
        <v>50.28</v>
      </c>
      <c r="C131" s="23" t="n">
        <v>50.3</v>
      </c>
      <c r="D131" s="23" t="n">
        <v>49.41</v>
      </c>
      <c r="E131" s="23" t="n">
        <v>49.93</v>
      </c>
      <c r="F131" s="0" t="n">
        <v>16546700</v>
      </c>
    </row>
    <row r="132" customFormat="false" ht="12.8" hidden="false" customHeight="false" outlineLevel="0" collapsed="false">
      <c r="A132" s="24" t="n">
        <v>43721</v>
      </c>
      <c r="B132" s="23" t="n">
        <v>50.01</v>
      </c>
      <c r="C132" s="23" t="n">
        <v>50.22</v>
      </c>
      <c r="D132" s="23" t="n">
        <v>49.76</v>
      </c>
      <c r="E132" s="23" t="n">
        <v>50.03</v>
      </c>
      <c r="F132" s="0" t="n">
        <v>15867800</v>
      </c>
    </row>
    <row r="133" customFormat="false" ht="12.8" hidden="false" customHeight="false" outlineLevel="0" collapsed="false">
      <c r="A133" s="24" t="n">
        <v>43724</v>
      </c>
      <c r="B133" s="23" t="n">
        <v>49.8</v>
      </c>
      <c r="C133" s="23" t="n">
        <v>50.18</v>
      </c>
      <c r="D133" s="23" t="n">
        <v>49.79</v>
      </c>
      <c r="E133" s="23" t="n">
        <v>49.96</v>
      </c>
      <c r="F133" s="0" t="n">
        <v>13025600</v>
      </c>
    </row>
    <row r="134" customFormat="false" ht="12.8" hidden="false" customHeight="false" outlineLevel="0" collapsed="false">
      <c r="A134" s="24" t="n">
        <v>43725</v>
      </c>
      <c r="B134" s="23" t="n">
        <v>49.98</v>
      </c>
      <c r="C134" s="23" t="n">
        <v>50.02</v>
      </c>
      <c r="D134" s="23" t="n">
        <v>49.18</v>
      </c>
      <c r="E134" s="23" t="n">
        <v>49.41</v>
      </c>
      <c r="F134" s="0" t="n">
        <v>16070600</v>
      </c>
    </row>
    <row r="135" customFormat="false" ht="12.8" hidden="false" customHeight="false" outlineLevel="0" collapsed="false">
      <c r="A135" s="24" t="n">
        <v>43726</v>
      </c>
      <c r="B135" s="23" t="n">
        <v>49.47</v>
      </c>
      <c r="C135" s="23" t="n">
        <v>49.74</v>
      </c>
      <c r="D135" s="23" t="n">
        <v>48.78</v>
      </c>
      <c r="E135" s="23" t="n">
        <v>49.34</v>
      </c>
      <c r="F135" s="0" t="n">
        <v>12563800</v>
      </c>
    </row>
    <row r="136" customFormat="false" ht="12.8" hidden="false" customHeight="false" outlineLevel="0" collapsed="false">
      <c r="A136" s="24" t="n">
        <v>43727</v>
      </c>
      <c r="B136" s="23" t="n">
        <v>49.35</v>
      </c>
      <c r="C136" s="23" t="n">
        <v>49.92</v>
      </c>
      <c r="D136" s="23" t="n">
        <v>49.04</v>
      </c>
      <c r="E136" s="23" t="n">
        <v>49.19</v>
      </c>
      <c r="F136" s="0" t="n">
        <v>15349400</v>
      </c>
    </row>
    <row r="137" customFormat="false" ht="12.8" hidden="false" customHeight="false" outlineLevel="0" collapsed="false">
      <c r="A137" s="24" t="n">
        <v>43728</v>
      </c>
      <c r="B137" s="23" t="n">
        <v>49.29</v>
      </c>
      <c r="C137" s="23" t="n">
        <v>49.87</v>
      </c>
      <c r="D137" s="23" t="n">
        <v>48.87</v>
      </c>
      <c r="E137" s="23" t="n">
        <v>49.6</v>
      </c>
      <c r="F137" s="0" t="n">
        <v>48301300</v>
      </c>
    </row>
    <row r="138" customFormat="false" ht="12.8" hidden="false" customHeight="false" outlineLevel="0" collapsed="false">
      <c r="A138" s="24" t="n">
        <v>43731</v>
      </c>
      <c r="B138" s="23" t="n">
        <v>49.66</v>
      </c>
      <c r="C138" s="23" t="n">
        <v>49.75</v>
      </c>
      <c r="D138" s="23" t="n">
        <v>49.28</v>
      </c>
      <c r="E138" s="23" t="n">
        <v>49.42</v>
      </c>
      <c r="F138" s="0" t="n">
        <v>16450000</v>
      </c>
    </row>
    <row r="139" customFormat="false" ht="12.8" hidden="false" customHeight="false" outlineLevel="0" collapsed="false">
      <c r="A139" s="24" t="n">
        <v>43732</v>
      </c>
      <c r="B139" s="23" t="n">
        <v>49.75</v>
      </c>
      <c r="C139" s="23" t="n">
        <v>50.2</v>
      </c>
      <c r="D139" s="23" t="n">
        <v>48.93</v>
      </c>
      <c r="E139" s="23" t="n">
        <v>49.12</v>
      </c>
      <c r="F139" s="0" t="n">
        <v>26717200</v>
      </c>
    </row>
    <row r="140" customFormat="false" ht="12.8" hidden="false" customHeight="false" outlineLevel="0" collapsed="false">
      <c r="A140" s="24" t="n">
        <v>43733</v>
      </c>
      <c r="B140" s="23" t="n">
        <v>49.05</v>
      </c>
      <c r="C140" s="23" t="n">
        <v>49.77</v>
      </c>
      <c r="D140" s="23" t="n">
        <v>48.58</v>
      </c>
      <c r="E140" s="23" t="n">
        <v>49.61</v>
      </c>
      <c r="F140" s="0" t="n">
        <v>14013500</v>
      </c>
    </row>
    <row r="141" customFormat="false" ht="12.8" hidden="false" customHeight="false" outlineLevel="0" collapsed="false">
      <c r="A141" s="24" t="n">
        <v>43734</v>
      </c>
      <c r="B141" s="23" t="n">
        <v>49.43</v>
      </c>
      <c r="C141" s="23" t="n">
        <v>49.49</v>
      </c>
      <c r="D141" s="23" t="n">
        <v>48.26</v>
      </c>
      <c r="E141" s="23" t="n">
        <v>48.83</v>
      </c>
      <c r="F141" s="0" t="n">
        <v>20172900</v>
      </c>
    </row>
    <row r="142" customFormat="false" ht="12.8" hidden="false" customHeight="false" outlineLevel="0" collapsed="false">
      <c r="A142" s="24" t="n">
        <v>43735</v>
      </c>
      <c r="B142" s="23" t="n">
        <v>49</v>
      </c>
      <c r="C142" s="23" t="n">
        <v>49.47</v>
      </c>
      <c r="D142" s="23" t="n">
        <v>48.6</v>
      </c>
      <c r="E142" s="23" t="n">
        <v>48.84</v>
      </c>
      <c r="F142" s="0" t="n">
        <v>16065300</v>
      </c>
    </row>
    <row r="143" customFormat="false" ht="12.8" hidden="false" customHeight="false" outlineLevel="0" collapsed="false">
      <c r="A143" s="24" t="n">
        <v>43738</v>
      </c>
      <c r="B143" s="23" t="n">
        <v>48.95</v>
      </c>
      <c r="C143" s="23" t="n">
        <v>49.66</v>
      </c>
      <c r="D143" s="23" t="n">
        <v>48.95</v>
      </c>
      <c r="E143" s="23" t="n">
        <v>49.41</v>
      </c>
      <c r="F143" s="0" t="n">
        <v>14903600</v>
      </c>
    </row>
    <row r="144" customFormat="false" ht="12.8" hidden="false" customHeight="false" outlineLevel="0" collapsed="false">
      <c r="A144" s="24" t="n">
        <v>43739</v>
      </c>
      <c r="B144" s="23" t="n">
        <v>49.65</v>
      </c>
      <c r="C144" s="23" t="n">
        <v>49.87</v>
      </c>
      <c r="D144" s="23" t="n">
        <v>47.36</v>
      </c>
      <c r="E144" s="23" t="n">
        <v>47.74</v>
      </c>
      <c r="F144" s="0" t="n">
        <v>24185600</v>
      </c>
    </row>
    <row r="145" customFormat="false" ht="12.8" hidden="false" customHeight="false" outlineLevel="0" collapsed="false">
      <c r="A145" s="24" t="n">
        <v>43740</v>
      </c>
      <c r="B145" s="23" t="n">
        <v>47.35</v>
      </c>
      <c r="C145" s="23" t="n">
        <v>47.38</v>
      </c>
      <c r="D145" s="23" t="n">
        <v>46.01</v>
      </c>
      <c r="E145" s="23" t="n">
        <v>46.56</v>
      </c>
      <c r="F145" s="0" t="n">
        <v>30722400</v>
      </c>
    </row>
    <row r="146" customFormat="false" ht="12.8" hidden="false" customHeight="false" outlineLevel="0" collapsed="false">
      <c r="A146" s="24" t="n">
        <v>43741</v>
      </c>
      <c r="B146" s="23" t="n">
        <v>46.32</v>
      </c>
      <c r="C146" s="23" t="n">
        <v>47.08</v>
      </c>
      <c r="D146" s="23" t="n">
        <v>45.7</v>
      </c>
      <c r="E146" s="23" t="n">
        <v>47.06</v>
      </c>
      <c r="F146" s="0" t="n">
        <v>15915500</v>
      </c>
    </row>
    <row r="147" customFormat="false" ht="12.8" hidden="false" customHeight="false" outlineLevel="0" collapsed="false">
      <c r="A147" s="24" t="n">
        <v>43742</v>
      </c>
      <c r="B147" s="23" t="n">
        <v>47.25</v>
      </c>
      <c r="C147" s="23" t="n">
        <v>47.63</v>
      </c>
      <c r="D147" s="23" t="n">
        <v>46.95</v>
      </c>
      <c r="E147" s="23" t="n">
        <v>47.52</v>
      </c>
      <c r="F147" s="0" t="n">
        <v>16718800</v>
      </c>
    </row>
    <row r="148" customFormat="false" ht="12.8" hidden="false" customHeight="false" outlineLevel="0" collapsed="false">
      <c r="A148" s="24" t="n">
        <v>43745</v>
      </c>
      <c r="B148" s="23" t="n">
        <v>47.47</v>
      </c>
      <c r="C148" s="23" t="n">
        <v>48.13</v>
      </c>
      <c r="D148" s="23" t="n">
        <v>47.32</v>
      </c>
      <c r="E148" s="23" t="n">
        <v>47.77</v>
      </c>
      <c r="F148" s="0" t="n">
        <v>14625200</v>
      </c>
    </row>
    <row r="149" customFormat="false" ht="12.8" hidden="false" customHeight="false" outlineLevel="0" collapsed="false">
      <c r="A149" s="24" t="n">
        <v>43746</v>
      </c>
      <c r="B149" s="23" t="n">
        <v>47.5</v>
      </c>
      <c r="C149" s="23" t="n">
        <v>47.54</v>
      </c>
      <c r="D149" s="23" t="n">
        <v>46.35</v>
      </c>
      <c r="E149" s="23" t="n">
        <v>46.39</v>
      </c>
      <c r="F149" s="0" t="n">
        <v>23022400</v>
      </c>
    </row>
    <row r="150" customFormat="false" ht="12.8" hidden="false" customHeight="false" outlineLevel="0" collapsed="false">
      <c r="A150" s="24" t="n">
        <v>43747</v>
      </c>
      <c r="B150" s="23" t="n">
        <v>46.92</v>
      </c>
      <c r="C150" s="23" t="n">
        <v>47.17</v>
      </c>
      <c r="D150" s="23" t="n">
        <v>46.66</v>
      </c>
      <c r="E150" s="23" t="n">
        <v>46.84</v>
      </c>
      <c r="F150" s="0" t="n">
        <v>16768600</v>
      </c>
    </row>
    <row r="151" customFormat="false" ht="12.8" hidden="false" customHeight="false" outlineLevel="0" collapsed="false">
      <c r="A151" s="24" t="n">
        <v>43748</v>
      </c>
      <c r="B151" s="23" t="n">
        <v>46.05</v>
      </c>
      <c r="C151" s="23" t="n">
        <v>46.23</v>
      </c>
      <c r="D151" s="23" t="n">
        <v>45.55</v>
      </c>
      <c r="E151" s="23" t="n">
        <v>46.15</v>
      </c>
      <c r="F151" s="0" t="n">
        <v>24698500</v>
      </c>
    </row>
    <row r="152" customFormat="false" ht="12.8" hidden="false" customHeight="false" outlineLevel="0" collapsed="false">
      <c r="A152" s="24" t="n">
        <v>43749</v>
      </c>
      <c r="B152" s="23" t="n">
        <v>46.67</v>
      </c>
      <c r="C152" s="23" t="n">
        <v>47.3</v>
      </c>
      <c r="D152" s="23" t="n">
        <v>46.46</v>
      </c>
      <c r="E152" s="23" t="n">
        <v>46.56</v>
      </c>
      <c r="F152" s="0" t="n">
        <v>25153600</v>
      </c>
    </row>
    <row r="153" customFormat="false" ht="12.8" hidden="false" customHeight="false" outlineLevel="0" collapsed="false">
      <c r="A153" s="24" t="n">
        <v>43752</v>
      </c>
      <c r="B153" s="23" t="n">
        <v>46.55</v>
      </c>
      <c r="C153" s="23" t="n">
        <v>46.55</v>
      </c>
      <c r="D153" s="23" t="n">
        <v>46</v>
      </c>
      <c r="E153" s="23" t="n">
        <v>46.05</v>
      </c>
      <c r="F153" s="0" t="n">
        <v>15076900</v>
      </c>
    </row>
    <row r="154" customFormat="false" ht="12.8" hidden="false" customHeight="false" outlineLevel="0" collapsed="false">
      <c r="A154" s="24" t="n">
        <v>43753</v>
      </c>
      <c r="B154" s="23" t="n">
        <v>46.25</v>
      </c>
      <c r="C154" s="23" t="n">
        <v>46.58</v>
      </c>
      <c r="D154" s="23" t="n">
        <v>46.04</v>
      </c>
      <c r="E154" s="23" t="n">
        <v>46.36</v>
      </c>
      <c r="F154" s="0" t="n">
        <v>17008970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  <Company>Prestige Brands Inc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2014-10-27T02:15:47Z</dcterms:created>
  <dc:creator>JishB;craftodyne@hotmail.com</dc:creator>
  <dc:description/>
  <dc:language>en-US</dc:language>
  <cp:lastModifiedBy/>
  <dcterms:modified xsi:type="dcterms:W3CDTF">2022-10-28T23:04:48Z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Prestige Brands Inc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