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mpts" sheetId="1" r:id="rId4"/>
    <sheet state="visible" name="Corpora" sheetId="2" r:id="rId5"/>
    <sheet state="visible" name="Exp1-Parte1 e 2 Hum" sheetId="3" r:id="rId6"/>
    <sheet state="visible" name="Exp2-Parte1  Auto" sheetId="4" r:id="rId7"/>
    <sheet state="hidden" name="Exp2-v1" sheetId="5" r:id="rId8"/>
    <sheet state="visible" name="Exp2-Parte2 Auto" sheetId="6" r:id="rId9"/>
    <sheet state="visible" name="Exp3-Parte2 Comb" sheetId="7" r:id="rId10"/>
    <sheet state="visible" name="Analise CNHAC" sheetId="8" r:id="rId11"/>
    <sheet state="visible" name="Analise NotasA3" sheetId="9" r:id="rId12"/>
    <sheet state="hidden" name="Página5" sheetId="10" r:id="rId13"/>
  </sheets>
  <definedNames/>
  <calcPr/>
</workbook>
</file>

<file path=xl/sharedStrings.xml><?xml version="1.0" encoding="utf-8"?>
<sst xmlns="http://schemas.openxmlformats.org/spreadsheetml/2006/main" count="2020" uniqueCount="819">
  <si>
    <t>Prompt 1 - Analisar texto original - v1</t>
  </si>
  <si>
    <t>Considerar para a tarefa a seguir somente o texto que está entre #### e ####.
####
"&lt;TEXTO&gt;"
####
Tarefa: Você é um assistente útil responsável pela análise de coerência semântica de textos. Sua tarefa é analisar um texto seguindo os passos abaixo:
Passo 1. Apresente a fonte e a autoria do texto acima.
Passo 2. Considerando a fonte e autoria do passo 1, apresente um verbo no infinitivo que represente o objetivo central do texto.
Passo 3. Considere que sinônimos são palavras semânticamente próximas. Apresente 5 (cinco) verbos sinônimos do verbo no infinitivo apresentado no passo 2.
Passo 4. Agora, atribua uma nota para os verbos sinônimos apresentados no passo 3, considerando a coerência deles com o verbo do objetivo da autoria apresentado no passo 2. Atribua notas de 1 a 10, sendo 1 (um) para o verbo menos coerente e 10 (dez) para o mais coerentes.
Resposta:</t>
  </si>
  <si>
    <t>Utilizar o verbo do passo 2 do prompt1 para alimentar &lt;VERBO&gt; do passo1 do prompt 2</t>
  </si>
  <si>
    <t>Prompt 2 - Analisar resumo automatizado - v2</t>
  </si>
  <si>
    <r>
      <rPr>
        <rFont val="Arial"/>
        <color theme="1"/>
      </rPr>
      <t>Considerar para a tarefa a seguir somente o texto que está entre #### e ####.
####
"&lt;TEXTO&gt;"
####
Tarefa: Você é um assistente útil responsável pela análise de coerência semântica de textos. Sua tarefa é analisar um texto seguindo os passos abaixo:
Passo 1. Liste a ocorrência do verbo</t>
    </r>
    <r>
      <rPr>
        <rFont val="Arial"/>
        <b/>
        <color theme="1"/>
      </rPr>
      <t xml:space="preserve"> &lt;VERBO&gt; </t>
    </r>
    <r>
      <rPr>
        <rFont val="Arial"/>
        <color theme="1"/>
      </rPr>
      <t>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r>
  </si>
  <si>
    <t>Prompt 3 - Analisar resumo de forma combinada</t>
  </si>
  <si>
    <r>
      <rPr>
        <rFont val="Arial"/>
        <color theme="1"/>
      </rPr>
      <t>Considerar para a tarefa a seguir somente o texto que está entre #### e ####.
####
"&lt;TEXTO&gt;"
####
Tarefa: Você é um assistente útil responsável pela análise de coerência semântica de textos. Sua tarefa é analisar um texto seguindo os passos abaixo:
Passo 1. Liste a ocorrência dos verbos</t>
    </r>
    <r>
      <rPr>
        <rFont val="Arial"/>
        <b/>
        <color theme="1"/>
      </rPr>
      <t xml:space="preserve"> &lt;LISTA_VERBOS&gt;</t>
    </r>
    <r>
      <rPr>
        <rFont val="Arial"/>
        <color theme="1"/>
      </rPr>
      <t>.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r>
  </si>
  <si>
    <t>Texto base</t>
  </si>
  <si>
    <t>id</t>
  </si>
  <si>
    <t>titulo</t>
  </si>
  <si>
    <t>documento</t>
  </si>
  <si>
    <t>Agrotóxicos são detectados em cera e mel de abelha</t>
  </si>
  <si>
    <t>Desde o início dos anos 2000, mais de 1 bilhão de abelhas morreram no Brasil. As causas estão relacionadas à expansão das monoculturas, que utilizam massivamente os agrotóxicos. Os impactos da mortandade são preocupantes, pois esses insetos polinizam cerca de 70% de todas as plantas do planeta e, também, facilitam a produção agrícola, sendo até mesmo indispensáveis para alguns cultivos, como o de mamão. Tendo em vista a importância das abelhas para o equilíbrio do ecossistema, a química e pesquisadora Ana Paula de Souza, do Centro Pluridisciplinar de Pesquisas Químicas, Biológicas e Agrícolas (CPBQA) da Unicamp, analisou a presença dos agrotóxicos no mel e na cera, em sua tese de doutorado, defendida na Faculdade de Engenharia de Alimentos (FEA). Os produtos apícolas, segundo a pesquisadora, são bioindicadores da contaminação. Analisar diretamente as abelhas é difícil devido ao seu pequeno tamanho – elas pesam cerca de um décimo de grama. Das 40 amostras de mel analisadas, seis apresentaram resíduos do herbicida glifosato acima do limite legal permitido. Nas ceras, foram detectados um ou mais agrotóxicos em 90% das amostras. A pesquisa foi realizada com o mel e a cera das abelhas Apis melífera L., conhecidas como abelhas africanizadas ou abelhas comuns. O orientador foi o professor da FEA, Felix Reyes, com coorientação da coordenadora da Divisão de Química Analítica do CPQBA, Nádia Rodrigues. O interesse pelo tema surgiu frente à preocupação com a morte massiva das abelhas no Brasil, fenômeno que também ocorre na Europa e nos Estados Unidos, bem como pela relevância desses insetos na polinização de plantações. A pesquisadora destaca também que o mel é um alimento saudável, bastante utilizado na alimentação de crianças e na composição de xaropes. Diante disso, determinar se há contaminação torna-se, ainda, mais importante. Já no caso das ceras, a pesquisadora destaca que elas são muito utilizadas na indústria de cosméticos, como batons e cremes faciais. Para evitar que os agrotóxicos permaneçam afetando a população de abelhas e a biodiversidade, a pesquisadora recomenda que as práticas agrícolas sejam submetidas a um controle mais adequado quanto ao uso desses produtos. Liana Coll, Jornal da Unicamp, 2023.</t>
  </si>
  <si>
    <t xml:space="preserve">Verbos que identicam o objetivo central do texto identificado por 5 avaliadores humanos:
- apresentar
- destacar
- explicar
- informar
</t>
  </si>
  <si>
    <t>Texto resumos</t>
  </si>
  <si>
    <t>O texto “Agrotóxicos são detectados em cera e mel de abelha”, de Liana Coll, em Jornal da unicamp, de 07 a 20 de agosto de 2023, informa que mais de 1 bilhão de abelhas morreram no Brasil desde o início dos anos 2000, fenômeno que também ocorreu na Europa e nos Estados Unidos. Como causa de tal quadro, o informativo traz a expansão das monoculturas, que utilizam agrotóxicos. nesse viés, a matéria acrescenta que os impactos das mortes são preocupantes, pois abelhas polinizam 70% de todas as plantas do mundo. Por essa razão, a pesquisadora Ana Paula de Souza, da unicamp, analisou em sua tese de doutorado a presença de agrotóxicos no mel e na cera, que são indicadores de contaminação, no mel, de 40 amostras, seis apresentaram resíduos de herbicidas que ultrapassa o limite legal Na cera, havia um ou mais agrotóxicos em 90% das amostras. Por fim, o texto se conclui com a recomendação da pesquisadora de que haja um maior controle das práticas agrícolas quanto ao uso desses produtos.</t>
  </si>
  <si>
    <t>-</t>
  </si>
  <si>
    <t>No texto, "Agrotóxico são detectados em cera e mel de abelha", de Liana Coll que foi postado no jornal da Unicamp, a pesquisadora Ana Paula de Souza resolveu buscar amostras de mel e cera de abelhas, uma tentativa de explicar o alto número de mortes das abelhas dos últimos 24 anos. Analisando as amostras, a química notou a presença de agrotóxicos nas ceras e mel, o que pode indicar a causa da morte de tantas abelhas. Uma das preocupações de Ana Paula é que, a maioria das pessoas não sabem a importância das abelhas para o nosso dia a dia, o que dificulta ainda mais a sua preservação.</t>
  </si>
  <si>
    <t>Um estudo recente referente a "Agrotóxicos são dectados em cera e mel de abelha", realizado por Ana Paula de Souza Unicamp, de 07 a 20 de Agosto de 2023, revelou que a cera e o mel produzidos pelas abelhas Apis mellifera L. Estão contaminados por agrotóxicos, sendo bioindicadores da poluição ambiental. Das 40 amostras de mel analisadas, seis continham resíduos de glifosato acima dos limites legais, enquanto 90% das amostras de cera continham um ou mais agrotóxicos. A reutilização da cera contaminada ao longo dos anos, causa um risco para a saúde das abelhas, aumentando a exposição à contaminação. É importante que haja regulamentação rigorosa, para assim garantir a segurança dos alimentos e também proteger as abelhas, pois esses insetos polinizam cerca de 70% das plantas do planeta e, também, simplificam a produção agrícola.</t>
  </si>
  <si>
    <t>O texto "Agrotóxicos são detectados em cera e mel de abelha", publicado no jornal da Unicamp e escrito por Liana Coll, aborda a tese de Ana Paula de Souza. Segundo ele, a pesquisa foi motivada pela grande morte de abelhas, que para a autora está relacionado a expansão de monoculturas com agrotóxicos, e foi realizada em cera e mel devido  a dificuldade de se analisar insetos, além disso, Coll afirma que as abelhas são importantes para o ecossistema ao passo que realizam 70% das polinizações. A pesquisa, segundo a notícia, aponta  presença de herbicidas, além do limite legal, em 15% das mostras de mel e de agrotóxicos em 90% das ceras analisadas. Isso é destacado como um problema, visto que, para a pesquisadora, esses produtos são importantes em diversas áreas causando contaminação da população. Diante disso, segundo o texto, a pesquisadora recomenda uma maior fiscalização de práticas agrícolas como solução à problemática.</t>
  </si>
  <si>
    <t>Na notícia “Agrotóxicos são detectados em cera de mel de abelha” a jornalista Liana Coll aponta, no Jornal da UNICAMP, de agosto de 2023, sobre a morte de mais de 1 bilhão de abelhas no Brasil, devido ao uso massivo de agrotóxicos. A jornalista também descreve a importância desses insetos, que são responsáveis por 70% da polinização do planeta, além de ser indispensável para o cultivo de algumas frutas. Em sua tese de doutorado Ana Paula de Souza, química e pesquisadora, expõem a presença de agrotóxicos na cera e no mel de abelhas. Esses produtos apícolas são bioindicadores da vida desses insetos, onde foram encontrados mais de um tipo de agroquímico na maioria das amostras, além de 15% das mesmas estarem acima do permitido. Além disso, Paula de Sousa destaca que determinar a contratação é muito importante, devido aos diversos usos do mel e da cera de abelha, como medicamentos, alimentação e cosméticos. Ademais, para evitar que a população de abelhas e a biodiversidade sejam afetadas, Ana recomenda que haja um maior controle sobre o uso de produtos agrícolas.</t>
  </si>
  <si>
    <t>Em jornal da UNICAMP, Liana coll apresenta um artigo discorrendo sobre o quanto as abelhas estão sendo afetadas pelo uso indiscriminado de agrotóxicos. A autora, exemplifica o quanto nos últimos anos a mortalidade das principais colonizadores, as abelhas, é preocupante no âmbito ecológico, em razão da análise de bioindicadores, como mel e cera, que apresentam altos índices de pesticidas. Segundo Liana coll, pesquisas realizadas pela pesquisadora Ana Paula da UNICAMP, demonstram o quanto o mel e a cera da abelha da espécie Apis melífera L, o tipo mais comum , apresentam agrotóxicos em seus compostos. A pesquisadora, afirma a grande importância dos alimentos da origem da espécie Apis melífera, ressaltou o alto índice do consumo de produtos que possuem o mel, sendo algo alarmante a suas contaminações, podendo afetar diretamente a população.</t>
  </si>
  <si>
    <t>A jornalista da Unicamp, Liana Coll, apresenta o texto: Agrotóxicos são detectados em cera e mel de abelha, pautado na tese da doutora Ana Paula de Souza. O citado problema foi descoberto após o questionamento da morte de mais de 1 bilhão de abelhas, os insetos que são responsáveis pela polinização de mais da metade das plantas e em alguns casos de forma exclusiva. Nessa análise, foram feitos testes com abelhas popularmente chamadas de comuns e como resultado obtiveram que em 90% das ceras têm a existência de pelo menos 1 pesticida e a presença acima do permitido esteve presente no mel. No estudo, foi apontado como possível causador da morte; a monocultura, forma essa de agricultura que depende do uso excessivo de agrotóxicos. Levando em consideração a presença de produtos apícolas na indústria alimentícia, farmacêutica e cosmética, a pesquisadora expressa sua preocupação e recomenda o controle mais severo das práticas que utilizam dos agroquímicos.</t>
  </si>
  <si>
    <t>No texto "Agrotóxicos são detectados em mel e abelha", pública em 2023 por Luciana Coll, no jornal da Unicamp, apresenta-se que morreram 1 bilhão de abelhas no Brasil, consequência relacionada com o uso de agrotóxicos na monocultura. Segunda a autora, tal impacto preocupa, já que cerca de 70% das plantas do planeta são polinizadas por elas. Advindo disso, a pesquisadora Ana Paula de Souza, através da sua tese de mestrado na Unicamp, analisou amostras de mel e cera e concluiu que os produtor seriam bioindicadores da contaminação. A pesquisa realizada com produtos apícolas de abelhas comuns, mostraram que 90% das amostras possuíam os agrotóxicos. Segunda a pesquisadora, o interesse pelo tema surgiu quanto a morte massiva das abelhas no Brasil e sua importância na polinização. Diante disso, a química recomendou um controle mais adequado quanto ao uso de pesticidas.</t>
  </si>
  <si>
    <t>Liana Coll publicou um texto expositivo (Jornal Unicamp, 2023) intitulado “Agrotóxicos são detectados em cera e mel de abelha”. O estudo foi realizado  por Ana Paula de Souza, química e pesquisadora da Unicamp, o  texto aborda o preocupante aumento no índice de morte de abelhas, e o risco para elas. O estudo analisou as abelhas comuns. Coll apresenta a  pesquisa de Ana Souza que ressalta o papel fundamental das abelhas na polinização e no cultivo de alimentos. Nas análises de amostras de produtos apícolas, foi possível detectar a presença de agrotóxicos. No mel de 40 amostras, seis tinham resíduos herbicidas acima da média. O focou nos apícolas , consumidos diretamente pela população. A motivação para a pesquisa se baseia na importância das abelhas para a polinização e na preocupação com a saúde pública devido à contaminação de alimentos. A  pesquisadora por fim recomenda a adoção de práticas agrícolas mais sustentáveis e o uso racional de agrotóxicos para proteger as abelhas e a saúde humana.</t>
  </si>
  <si>
    <t>No texto “Agrotóxicos são detectados em cera e mel de abelha”, publicado em 2023 no Jornal da Unicamp, Liana Coll informa que mais de 1 bilhão de abelhas morreram no Brasil desde o início dos anos 2000 relacionada com a expansão da monocultura que utiliza agrotóxicos. Dessa forma, a autora destaca a preocupação com a mortalidade, visto que cerca de 70% das abelhas polinizam todas as plantas do mundo. Tendo isso em vista a pesquisadora Ana Paula de Souza trouxe em sua tese de doutorado a presença de agrotóxicos no mel e na cera. Os resultados da pesquisadora apontaram que 90% das amostras de cera estavam contaminadas e 15% dos exemplares de mel apresentaram mais resíduos de herbicida do que o permitido. Com isso, Souza recomenda um maior controle de produtos agrotóxicos.</t>
  </si>
  <si>
    <t>Agrotóxicos são detectados em cera de mel de abelha. A pesquisa realizada pela química e pesquisadora Ana Paula de Souza tem como objeto de analise o mel e cera produzidos por abelhas comuns. Tal estudo se iniciou com a recolha das mais de 1 bilhão de mortes de abelhas registradas desde os anos 2000 só no Brasil. Tendo evidenciado a importância das abelhas para o controle do meio ambiente e para os mercados de alimentos e cosméticos, a química expõe que em 40 amostras de mel, 6 estão infectadas, e no caso da cera temos 90% de amostras apontando presença de pesticidas. Portanto, a pesquisadora recomenda o uso controlado dos agroquímicos na apicultura.</t>
  </si>
  <si>
    <t xml:space="preserve">No texto “Agrotóxicos são detectados em cera e mel de abelhas”, publicado em 2023 no Jornal da Unicamp, Liana Coll destaca que bilhões de abelhas estão morrendo pelo excessivo uso de agrotóxicos nas monoculturas do Brasil. Esses insetos possuem papel fundamental para o ecossistema, pois são esses que polinizam as plantas e auxiliam na produção campestre. A doutoranda Ana Paula Souza da Unicamp realizou uma pesquisa com o mel e cera das abelhas comuns, Apis melífera L. Na pesquisa é possível identificar a presença de pesticidas no mel, consumido em xaropes e na alimentação infantil, e na cera que é utilizada em cosméticos. Essa análise é de grande importância a população, pois, além de causar danos aos insetos, os pesticidas causam graves prejuízos a sociedade e ao meio ambiente. Sendo assim, Souza recomenda aos cultivadores o controle desses produtos nas monoculturas. </t>
  </si>
  <si>
    <t>O texto de Liana Coll, em Jornal da Unicamp de 07 a 20 de agosto de 2023 apresenta que no início dos anos 2000 mais de 1 bilhão de abelhas morreram no Brasil, situação também registrada no Europa e nos Estados Unidos. As causas se devem a expansão da monocultura e a alta utilização de agrotóxicos, gerando preocupação, pois cerca de 70% de todas as plantas são polimizadas por esses insetos. A química e pesquisadora Ana Paula de Souza do (CPBQA) da Unicamp, identificou a presença de agrotóxicos no mel e cera das abelhas, bioindicadores de contaminação. A análise realizada na cera apresentou um ou mais agrotóxicos em 90% das amostras. O orientador foi o professor da FEA, Felix Rayes juntamente a coorientação da coordenadora da Divisão Química Analítica do CPQBA, Nádia Rodrigues. A pesquisadora destaca a utilização do mel nas indústrias e pontua a importância de identificar contaminações. A mesma recomenda a submissão das práticas agrícolas e o seu controle adequado para evitar que os agrotóxicos permaneçam afetando a biodiversidade e a população das abelhas.</t>
  </si>
  <si>
    <t>Na pesquisa "agrotóxicos em cera e mel de abelha", publicada em 2023 no jornal da Unicamp, Liana coll, retrata o aumento de mortes das abelhas nos últimos anos, causada pelo uso excessivo de agrotóxicos em monoculturas. A pesquisadora e química Ana Paula de Souza, realizou uma pesquisa com o mel e a cera de abelhas comuns, notando grande presença de pesticidas, o que gerou preocupação, já que as abelhas são responsáveis em média por 70% da polinização em todo o mundo. Souza recomenda que aja uma fiscalização mais controlada no que com cerne a atividade agrícola.</t>
  </si>
  <si>
    <t xml:space="preserve">No texto "Agrotóxicos são detectados em cera e mel de abelhas", de Liana Coll, publicado no Jornal da UNICAMP, de 07 a 20 de agosto de 2023, expõe que devido à expansão da monocultura, que utiliza agrotóxicos, cerca de mais de 1 bilhão de abelhas morreram no Brasil. Esse número é preocupante, pois os insetos polinizam 70% de todas as plantas do planeta. Diante disso, a pesquisadora Ana Paula de Souza, examinou a presença dos agrotóxicos no mel e na cera das abelhas comuns, por serem bioindicadores de contaminação. Os resultados apresentam 90% das amostras contaminadas com agrotóxico. A motivação pelo tema surgiu devido o aumento das mortes das abelhas no Brasil, Europa e nos Estados Unidos, e pela importância dos produtos apícolas. A pesquisadora recomenda que seja controlado o uso de agrotóxicos. </t>
  </si>
  <si>
    <t>Uma pesquisa feita pela pesquisadora Ana Paula de Souza da Universidade Unicamp, contatou que no período de (2000-2023), foi aferido aproximadamente 1 bilhão de abelhas mortas do tipo comum, no Brasil. Ademais, foi dito por Ana que a morte dos animais deve-se a   grande utilização dos agrotóxicos em grandes latifúndios. Por conseguinte ocasiona danos a população de operárias(abelhas), elas sendo responsáveis p3la a maior parte dos polinizadores do mundo. Isso podendo causar elevados prejuízos à produção de alimentos agrícolas do país, além de deixar o mel contaminado com substâncias tóxicas.</t>
  </si>
  <si>
    <t>No texto ""Agrotóxicos são detectados em cera e mel de abelha"", publicado no jornal da Unicampi, em agosto de 2023, expõem o fato de que por uso excessivo de pesticidas, mais de 1 bilhão de abelhas morreram no Brasil, no começo dos anos 2000, o que gera uma preocupação porque esses insetos ajudam na agricultura e polinizam 70% das plantas da Terra. Sabendo o quão importante as abelhas são para haver equilíbrio no ecossistema, a pesquisadora Ana Paula de Souza analisou o mel das abelhas africanas, e relatou que 6 de 40 amostras analisadas excediam o limite máximo de herbicida glifosfato. Essa preocupação se consolidou frente sua relevância para a polinização das plantações. Como o mel é um alimento inserido na dieta de muitas pessoas e crianças, saber se há uma contaminação, se torna uma prioridade, assim como no caso da cera que é utilizada na indústria de cosméticos. Por fim, para evitar esse problema que os agrotóxicos causam nas abelhas e em sua biodiversidade, Souza recomenda que haja um controle mais rigoroso em relação ao uso desses pesticidas nas práticas agrícolas.</t>
  </si>
  <si>
    <t>No texto "Agrotóxicos são detectados em cera e mel de abelha", publicado em 2023 no Jornal da Unicamp, Diana Coll expõe a pesquisa realizada pela química Ana Paula de Souza, em sua tese de doutorado. Analisando produtos apícolas, bioindicadores da contaminação das abelhas, foi possível detectar que 15% das amostras de mel continham resíduos de herbicida acima do limite permitido e 90% das amostras de cera apresentaram um ou mais pesticidas. Essa análise foi incentivada pela preocupação com a morte massiva das abelhas africanas, conhecidas como comuns, no Brasil, além da importância delas para a polinização de plantações e produção agrícola. Souza também destaca o uso de mel em xaropes e da cera na indústria de cosméticos, tornando ainda mais relevante determinar se há ou não a contaminação. Para evitar que agrotóxicos continuem afetando a biodiversidade, a pesquisadora recomenda um controle mais adequado desses produtos nas práticas agrícolas.</t>
  </si>
  <si>
    <t>No texto retirado do jornal sobre ”Agrotóxicos são detectados em cera e mel de abelha”, observa-se um aumento nas mortes das apícolas sendo ocasionado pela utilização em excesso de agrotóxicos. Este impacto acarreta uma mudança instantânea do ecossistema, pois esses animais cuidam de 70% da polinização das plantas. Assim a pesquisadora Ana Paula de Souza da Unicamp, verificou nas abelhas Apis melífera L., chamadas como abelhas comuns, um grande número de agrotóxicos em sua cera e mel, diante das mostras 90% estavam nestas condições. Ela destaca que deve-se haver uma fiscalização rígida sobre agricultura e seus inseticidas, porque isto pode destruir a biodiversidade do mundo.</t>
  </si>
  <si>
    <t>Na notícia publicada no jornal da Unicamp, " Agrotóxicos são identificados em cera e mel de abelha', Liana Coll descreve e discorre sobre a pesquisa de doutorado de Ana Paula de Souza. Assim problematiza que, desde o início do século XXI, já morreram mais de 1 bilhão de abelhas apenas no Brasil e dentre as diversas causas, a monocultura e seu uso desenfreado de agrotóxicos são os principais responsáveis. O impacto é preocupante, pois a maior parte de toda polinização vegetal provém delas, além de seu papel no cultivo artificial, como em mamoeiros. Para mediar a quantidade de agrotóxicos encontrados, foram utilizados o mel e a cera como bioindicadores, logo que é muito difícil analisar as "Apis meliferas" (abelha comum) dado tamanho e peso muito pequeno, ademais, os produtos apícolas refletem sua alimentação. Após isso foram contatados os tóxicos acima do recomendável em 15 e 90% respectivamente referido ao mel e cera, que são manipulados desde produtos farmacêuticos e alimentícios à cosméticos. Diante disso, a contaminação humana torna-se consequência. Por fim, a pesquisadora recomenda maior regulamentação das práticas agrícolas para evitar maiores desastres ambientais.</t>
  </si>
  <si>
    <t>Na notícia “Agrotóxicos são detectados em cera e mel de abelhas”, publicado entre 07 e 20 de agosto de 2023 no jornal da UNICAMP, pela autora Liana Coll, onde aborda a tese de doutorado da química e pesquisadora Ana Paula de Souza. Sua pesquisa foi realizada na Faculdade de Engenharia Alimentar (FEA), onde analisou o mel e cera das abelhas Apis Malifera L, já que analisar as próprias abelhas seria muito difícil devido ao seu tamanho, das 40 amostras de mel analisadas 6 apresentam mais agrotóxicos do que o permitido e nas ceras 90% das amostras estavam infectadas. Em sua tese a cientista relaciona essa presença a expansão da monocultura e ao uso massivo de agrotóxicos e se deu inicio diante da preocupação com a grande quantidade de morte de abelhas no Brasil, Europa e Estados Unidos, frente aos resultados das pesquisas a cientista recomenda que as praticas agrícolas sejam mais rigorosamente controladas.</t>
  </si>
  <si>
    <t>A mortandade de abelhas é preocupante pois são necessárias para a polinização de diversas plantas e cultivou, porém este problema está cada vez maior, tanto no Brasil quanto em outros países por conta do alto uso de agrotóxicos. Foram verificados pela pesquisadora Ana Paula de Souza do CPBQA da Unicamp altos índices dessas substâncias, tanto no mel, quanto na cera das abelhas, ela, junto com seus coordenadores pretendem determinar se há contaminação nesses itens. Para evitar esses problemas, a pesquisadora recomenda que haja o controle dessas práticas para que ocorra o equilíbrio.</t>
  </si>
  <si>
    <t>No texto "Agrotóxicos são detectados em cera e mel de abelha", publicado em 2023 no Jornal da Unicamp, Liana Coll expõe o risco da utilização de agrotóxicos para a vida das abelhas. A autora destaca a preocupação com a mortandade das abelhas, contando com mais de um bilhão de mortes desde um pouco antes do início do século XXI. Além desse fato, Coll apresenta uma pesquisa de doutorado feita por Ana Paula de Souza, em que ela encontra agrotóxicos no mel e na cera da abelha em grandes quantidades, o que indica que a qualidade de vida do próprio inseto pode estar em risco. A pesquisadora demonstra, ainda, que as abelhas são polinizadoras indispensáveis, por exemplo, no cultivo de mamão. Portanto, a química explicita que a contaminação por agrotóxicos afeta as abelhas e indica um risco para a biodiversidade. Com isso, ela conclui que o uso desses produtos deve ser contido adequadamente.</t>
  </si>
  <si>
    <t xml:space="preserve">No texto escrito por Liana Coll, "Agrotóxicos  são detectados em cera e mel de abelha", publicado no Jornal da UNICAMP, explana como o uso intensivo de agrotóxicos está relacionado à contaminação de produtos apícolas. As principais questões ligadas ao tema incluem a saúde das abelhas, a qualidade dos produtos e os impactos na cadeia alimentar. O interesse em pesquisas acadêmicas pelo assunto se deu pela preocupação com a morte massiva de abelhas no Brasil, Europa e Estados Unidos por conta da relevância desses insetos na polinização de plantações. A contaminação do mel e da cera podem prejudicar a saúde humana e comprometer a segurança alimentar, além de afetar a biodiversidade e os ecossistemas.	</t>
  </si>
  <si>
    <t>Planilha Experimento 1 - Avaliação humana</t>
  </si>
  <si>
    <t>Parte 1 -Texto base</t>
  </si>
  <si>
    <t>Parte 1</t>
  </si>
  <si>
    <t>Desde o início dos anos 2000, mais de 1 bilhão de abelhas morreram no Brasil. As causas estão relacionadas à expansão das monoculturas, que utilizam massivamente os agrotóxicos. Os impactos da mortandade são preocupantes, pois esses insetos polinizam cerca de 70% de todas as plantas do planeta e, também, facilitam a produção agrícola, sendo até mesmo indispensáveis para alguns cultivos, como o de mamão. Tendo em vista a importância das abelhas para o equilíbrio do ecossistema, a química e pesquisadora Ana Paula de Souza, do Centro Pluridisciplinar de Pesquisas Químicas, Biológicas e Agrícolas (CPBQA) da Unicamp, analisou a presença dos agrotóxicos no mel e na cera, em sua tese de doutorado, defendida na Faculdade de Engenharia de Alimentos (FEA). Os produtos apícolas, segundo a pesquisadora, são bioindicadores da contaminação. Analisar diretamente as abelhas é difícil devido ao seu pequeno tamanho – elas pesam cerca de um décimo de grama. Das 40 amostras de mel analisadas, seis apresentaram resíduos do herbicida glifosato acima do limite legal permitido. Nas ceras, foram detectados um ou mais agrotóxicos em 90% das amostras. A pesquisa foi realizada com o mel e a cera das abelhas Apis melífera L., conhecidas como abelhas africanizadas ou abelhas comuns. O orientador foi o professor da FEA, Felix Reyes, com coorientação da coordenadora da Divisão de Química Analítica do CPQBA, Nádia Rodrigues. O interesse pelo tema surgiu frente à preocupação com a morte massiva das abelhas no Brasil, fenômeno que também ocorre na Europa e nos Estados Unidos, bem como pela relevância desses insetos na polinização de plantações. A pesquisadora destaca também que o mel é um alimento saudável, bastante utilizado na alimentação de crianças e na composição de xaropes. Diante disso, determinar se há contaminação torna-se, ainda, mais importante. Já no caso das ceras, a pesquisadora destaca que elas são muito utilizadas na indústria de cosméticos, como batons e cremes faciais. Para evitar que os agrotóxicos permaneçam afetando a população de abelhas e a biodiversidade, a pesquisadora recomenda que as práticas agrícolas sejam submetidas a um controle mais adequado quanto ao uso desses produtos. Liana Coll, Jornal da Unicamp, 2023</t>
  </si>
  <si>
    <t>Parte 2 - Texto resumo</t>
  </si>
  <si>
    <t>Resumos</t>
  </si>
  <si>
    <t xml:space="preserve">Avaliação humana dos resumos. </t>
  </si>
  <si>
    <t>Avaliador 1</t>
  </si>
  <si>
    <t>Avaliador 2</t>
  </si>
  <si>
    <t xml:space="preserve">Avaliador 3 </t>
  </si>
  <si>
    <t>Estatísticas das medidas de tendência central da nota do texto.</t>
  </si>
  <si>
    <t>Avaliador 3</t>
  </si>
  <si>
    <t>Média</t>
  </si>
  <si>
    <t>Moda</t>
  </si>
  <si>
    <t>Desvio Padrão</t>
  </si>
  <si>
    <t>Quartil 1 (Mínimo)</t>
  </si>
  <si>
    <t>Quartil 2</t>
  </si>
  <si>
    <t>Quartil 3 (Mediana)</t>
  </si>
  <si>
    <t>Quartil 4</t>
  </si>
  <si>
    <t>Quartil 5 (Máximo)</t>
  </si>
  <si>
    <t>Coeficiente de Pearson</t>
  </si>
  <si>
    <t>Valor próximo de 1: Indica uma forte concordância entre os avaliadores. Ou seja, quando um avaliador atribui uma nota alta, o outro avaliador também tende a atribuir uma nota alta.</t>
  </si>
  <si>
    <t>Valor próximo de -1: Indica uma forte discordância entre as avaliações. Neste caso, quando um avaliador atribui uma nota alta, e o outro avaliador tende a atribuir uma nota baixa.</t>
  </si>
  <si>
    <t>Valor próximo de 0: Indica uma ausência de correlação, ou seja, não há relação linear entre as duas avaliações.</t>
  </si>
  <si>
    <t>Planilha Experimento 2 - Avaliação automática</t>
  </si>
  <si>
    <t>Parte 1 - Texto base</t>
  </si>
  <si>
    <t>Prompt 1 - Analisar texto original de forma automatizada - v1</t>
  </si>
  <si>
    <t>Parametrização</t>
  </si>
  <si>
    <t>Temperatura 0.75
Max Tokens = 800
Top P = 0.9</t>
  </si>
  <si>
    <t>Temperatura 0.7
Max Tokens = 2048
Top P = 1</t>
  </si>
  <si>
    <t>?</t>
  </si>
  <si>
    <t>https://medium.com/@robmoraisjr/parameters-the-secret-power-to-have-more-control-of-chatgpt-d84b9af8e852#id_token=eyJhbGciOiJSUzI1NiIsImtpZCI6ImMzYWJlNDEzYjIyNjhhZTk3NjQ1OGM4MmMxNTE3OTU0N2U5NzUyN2UiLCJ0eXAiOiJKV1QifQ.eyJpc3MiOiJodHRwczovL2FjY291bnRzLmdvb2dsZS5jb20iLCJhenAiOiIyMTYyOTYwMzU4MzQtazFrNnFlMDYwczJ0cDJhMmphbTRsamRjbXMwMHN0dGcuYXBwcy5nb29nbGV1c2VyY29udGVudC5jb20iLCJhdWQiOiIyMTYyOTYwMzU4MzQtazFrNnFlMDYwczJ0cDJhMmphbTRsamRjbXMwMHN0dGcuYXBwcy5nb29nbGV1c2VyY29udGVudC5jb20iLCJzdWIiOiIxMDQ3MjM5NjI2MDMzOTMzODg1OTkiLCJlbWFpbCI6Im9zbWFyLm9saXZlaXJhLmJyYXpAZ21haWwuY29tIiwiZW1haWxfdmVyaWZpZWQiOnRydWUsIm5iZiI6MTcxODgzNjY2NSwibmFtZSI6Ik9zbWFyIE9saXZlaXJhIEJyYXogSnVuaW9yIiwicGljdHVyZSI6Imh0dHBzOi8vbGgzLmdvb2dsZXVzZXJjb250ZW50LmNvbS9hL0FDZzhvY0pvRVc1RzlqcVdXY0lqek5BQmh1RnU5cTR4enpKWVJpd1pyd3RXUi1UcGxSUGJzRFoySGc9czk2LWMiLCJnaXZlbl9uYW1lIjoiT3NtYXIiLCJmYW1pbHlfbmFtZSI6Ik9saXZlaXJhIEJyYXogSnVuaW9yIiwiaWF0IjoxNzE4ODM2OTY1LCJleHAiOjE3MTg4NDA1NjUsImp0aSI6IjM1ZjBjNTczYTU1MDBjZDkxNDcxOTM5ZGQyMWIxNzRjNDAyMDRkODUifQ.mK7QuulOhkz7B0Y1O5dS9hcLJDc6i4u0ujkpUpPJ1HwOkmW2wQXlNp4MwR-xvhkZU5UpGcYGvC3rF5OenXl5ZyJ0VrghqypvueoYaUhD-dpWBer0zMhSSfqSMZu_04B1-IIwArF91YkTp_8yR7hdlqcd67_y0WCvOdBt-fRJQj2QYS6JVURyPJlbftA_VWB100Ls9DhZANfRLOD2HYltoIff2mqZiLne86q0WnNl1U0DUBNN45kq5sj17cqCRuYu5enMWnCWmirxA9MbwmsLGsUYQ-M-yeNLlzLjjRu5yZSd0rCLVdyAtPHRZJpYpgvxBA1-hmtZp7toU046lzhK-Q</t>
  </si>
  <si>
    <t>Tabela: Verbos identificados</t>
  </si>
  <si>
    <t>LLM</t>
  </si>
  <si>
    <t>LLaMA-3.1 70B Instruct</t>
  </si>
  <si>
    <t>https://huggingface.co/meta-llama/Llama-3.1-70B-Instruct</t>
  </si>
  <si>
    <t>GPT 3.5</t>
  </si>
  <si>
    <t>https://chatgpt.com/</t>
  </si>
  <si>
    <t>Gemini</t>
  </si>
  <si>
    <t>https://gemini.google.com/</t>
  </si>
  <si>
    <t>Sabiá-3</t>
  </si>
  <si>
    <t>https://www.maritaca.ai/</t>
  </si>
  <si>
    <t>Passo 1. Verbo principal</t>
  </si>
  <si>
    <t>analisar</t>
  </si>
  <si>
    <t>informar</t>
  </si>
  <si>
    <t>alertar</t>
  </si>
  <si>
    <t>Tabela: Resposta completa do prompt submetido ao LLM</t>
  </si>
  <si>
    <t>Prompts submetidos</t>
  </si>
  <si>
    <t>Respostas LLaMA-3.1 70B</t>
  </si>
  <si>
    <t>Respostas GPT 3.5</t>
  </si>
  <si>
    <t>Respostas Gemini</t>
  </si>
  <si>
    <t>Respostas Sabiá-3</t>
  </si>
  <si>
    <t>#1
Considerar para a tarefa a seguir somente o texto que está entre #### e ####.
####
"Desde o início dos anos 2000, mais de 1 bilhão de abelhas morreram no Brasil. As causas estão relacionadas à expansão das monoculturas, que utilizam massivamente os agrotóxicos. Os impactos da mortandade são preocupantes, pois esses insetos polinizam cerca de 70% de todas as plantas do planeta e, também, facilitam a produção agrícola, sendo até mesmo indispensáveis para alguns cultivos, como o de mamão. Tendo em vista a importância das abelhas para o equilíbrio do ecossistema, a química e pesquisadora Ana Paula de Souza, do Centro Pluridisciplinar de Pesquisas Químicas, Biológicas e Agrícolas (CPBQA) da Unicamp, analisou a presença dos agrotóxicos no mel e na cera, em sua tese de doutorado, defendida na Faculdade de Engenharia de Alimentos (FEA). Os produtos apícolas, segundo a pesquisadora, são bioindicadores da contaminação. Analisar diretamente as abelhas é difícil devido ao seu pequeno tamanho – elas pesam cerca de um décimo de grama. Das 40 amostras de mel analisadas, seis apresentaram resíduos do herbicida glifosato acima do limite legal permitido. Nas ceras, foram detectados um ou mais agrotóxicos em 90% das amostras. A pesquisa foi realizada com o mel e a cera das abelhas Apis melífera L., conhecidas como abelhas africanizadas ou abelhas comuns. O orientador foi o professor da FEA, Felix Reyes, com coorientação da coordenadora da Divisão de Química Analítica do CPQBA, Nádia Rodrigues. O interesse pelo tema surgiu frente à preocupação com a morte massiva das abelhas no Brasil, fenômeno que também ocorre na Europa e nos Estados Unidos, bem como pela relevância desses insetos na polinização de plantações. A pesquisadora destaca também que o mel é um alimento saudável, bastante utilizado na alimentação de crianças e na composição de xaropes. Diante disso, determinar se há contaminação torna-se, ainda, mais importante. Já no caso das ceras, a pesquisadora destaca que elas são muito utilizadas na indústria de cosméticos, como batons e cremes faciais. Para evitar que os agrotóxicos permaneçam afetando a população de abelhas e a biodiversidade, a pesquisadora recomenda que as práticas agrícolas sejam submetidas a um controle mais adequado quanto ao uso desses produtos. Liana Coll, Jornal da Unicamp, 2023"
####
Tarefa: Você é um assistente útil responsável pela análise de coerência semântica de textos. Sua tarefa é analisar um texto seguindo os passos abaixo:
Passo 1. Apresente a fonte e a autoria do texto acima.
Passo 2. Considerando a fonte e autoria do passo 1, apresente um verbo no infinitivo que represente o objetivo central do texto.
Passo 3. Considere que sinônimos são palavras semânticamente próximas. Apresente 5 (cinco) verbos sinônimos do verbo no infinitivo apresentado no passo 2.
Passo 4. Agora, atribua uma nota para os verbos sinônimos apresentados no passo 3, considerando a coerência deles com o verbo do objetivo da autoria apresentado no passo 2. Atribua notas de 1 a 10, sendo 1 (um) para o verbo menos coerente e 10 (dez) para o mais coerentes.
Resposta:</t>
  </si>
  <si>
    <t>Passo 1: A fonte do texto é o Jornal da Unicamp e a autoria é de Liana Coll.
Passo 2: O verbo no infinitivo que representa o objetivo central do texto é "analisar".
Passo 3: Aqui estão 5 verbos sinônimos do verbo "analisar": 
- Investigar
- Examinar
- Avaliar
- Verificar
- Discutir
Passo 4: Aqui estão as notas de coerência para os verbos sinônimos, considerando a coerência deles com o verbo "analisar" no contexto do texto:
- Investigar: 8
- Examinar: 9
- Avaliar: 7
- Verificar: 8
- Discutir: 4</t>
  </si>
  <si>
    <t>**Passo 1:** A fonte do texto é o *Jornal da Unicamp* e a autoria é de *Liana Coll*.
**Passo 2:** O verbo no infinitivo que representa o objetivo central do texto é *analisar*.
**Passo 3:** Cinco verbos sinônimos de *analisar*:
1. Examinar
2. Investigar
3. Estudar
4. Avaliar
5. Verificar
**Passo 4:** Notas de coerência dos verbos sinônimos com o objetivo da autoria (verbo "analisar"):
1. **Examinar** - Nota 9 (Muito próximo em contexto e profundidade ao sentido de análise detalhada dos contaminantes.)
2. **Investigar** - Nota 8 (Bastante coerente, sugere pesquisa aprofundada, mas com leve conotação exploratória.)
3. **Estudar** - Nota 7 (Relevante e coerente; menos específico em relação à prática analítica detalhada.)
4. **Avaliar** - Nota 6 (Próximo, mas mais amplo, podendo implicar julgamento além de análise técnica.)
5. **Verificar** - Nota 5 (Embora próximo, é menos profundo e pode ser apenas um passo inicial em uma análise mais complexa.)</t>
  </si>
  <si>
    <t xml:space="preserve">## Análise da Coerência Semântica do Texto
### Passo 1: Fonte e Autoria
O texto é um artigo de jornal intitulado "Liana Coll, Jornal da Unicamp, 2023". A autora é Liana Coll, e a publicação foi feita no Jornal da Unicamp, um veículo de comunicação da Universidade Estadual de Campinas.
### Passo 2: Objetivo Central do Texto
Considerando a fonte (Jornal da Unicamp) e a autoria (Liana Coll), o objetivo central do texto é **informar** sobre um estudo científico que investiga a contaminação de mel e cera por agrotóxicos e seus impactos na população de abelhas.
### Passo 3: Verbos Sinônimos para o Objetivo Central
1. Divulgar
2. Noticiar
3. Apresentar
4. Denunciar
5. Analisar
### Passo 4: Avaliação da Coerência dos Verbos Sinônimos
* **Divulgar (8):** É um verbo coerente, pois o texto tem como objetivo principal divulgar os resultados de uma pesquisa científica para um público mais amplo.
* **Noticiar (9):** Muito coerente, pois o texto traz uma notícia sobre um estudo recente e seus resultados.
* **Apresentar (7):** Coerente, pois o texto apresenta os resultados de uma pesquisa, os métodos utilizados e as conclusões.
* **Denunciar (5):** Menos coerente, pois embora o texto aponte um problema (a contaminação por agrotóxicos), o objetivo principal não é denunciar, mas sim informar sobre um estudo.
* **Analisar (6):** Parcialmente coerente, pois o texto apresenta uma análise de um estudo, mas não é o objetivo central.
**Justificativa:** Os verbos "divulgar", "noticiar" e "apresentar" são os mais coerentes com o objetivo do texto, pois capturam a ideia de comunicar os resultados de uma pesquisa científica para um público não especializado. O verbo "denunciar" é menos adequado, pois o texto não tem um tom acusatório, e sim informativo. O verbo "analisar" é parcialmente coerente, pois o texto apresenta uma análise de um estudo, mas não é o foco principal.
**Conclusão:** O objetivo principal do texto é **informar** sobre um estudo científico que investiga a contaminação de mel e cera por agrotóxicos e seus impactos na população de abelhas. Os verbos "divulgar", "noticiar" e "apresentar" são os que melhor representam essa intenção.
</t>
  </si>
  <si>
    <t>Passo 1. A fonte do texto é o Jornal da Unicamp e a autoria é de Liana Coll.
Passo 2. O objetivo central do texto é "alertar".
Passo 3. Cinco verbos sinônimos de "alertar" são: informar, advertir, avisar, conscientizar e prevenir.
Passo 4. Atribuindo notas para os verbos sinônimos em relação à coerência com o objetivo central do texto:
- Informar: 9
- Advertir: 8
- Avisar: 8
- Conscientizar: 10
- Prevenir: 9
Essas notas refletem a coerência de cada verbo com o objetivo central do texto, que é alertar sobre os impactos negativos dos agrotóxicos nas abelhas e no meio ambiente. "Conscientizar" recebe a nota máxima por ser o verbo que mais se alinha com o objetivo de promover uma reflexão e mudança de atitude em relação ao uso de agrotóxicos.</t>
  </si>
  <si>
    <t xml:space="preserve">Geração dos prompts </t>
  </si>
  <si>
    <t>Documento/Prompt</t>
  </si>
  <si>
    <t xml:space="preserve">
Considerar para a tarefa a seguir somente o texto que está entre #### e ####.
####
"&lt;TEXTO&gt;"
####
Tarefa: Você é um assistente útil responsável pela análise de coerência semântica de textos. Sua tarefa é analisar um texto seguindo os passos abaixo:
Passo 1. Apresente a fonte e a autoria do texto acima.
Passo 2. Considerando a fonte e autoria do passo 1, apresente um verbo no infinitivo que represente o objetivo central do texto.
Passo 3. Considere que sinônimos são palavras semânticamente próximas. Apresente 5 (cinco) verbos sinônimos do verbo no infinitivo apresentado no passo 2.
Passo 4. Agora, atribua uma nota para os verbos sinônimos apresentados no passo 3, considerando a coerência deles com o verbo do objetivo da autoria apresentado no passo 2. Atribua notas de 1 a 10, sendo 1 (um) para o verbo menos coerente e 10 (dez) para o mais coerentes.
Resposta:</t>
  </si>
  <si>
    <t xml:space="preserve">Planilha Experimento 2 v1 - Avaliação automática do textos do resumo </t>
  </si>
  <si>
    <t>Prompt 2 - Analisar resumo - v1</t>
  </si>
  <si>
    <t>Considerar para a tarefa a seguir somente o texto que está entre #### e ####.
####
"&lt;TEXTO&gt;"
####
Tarefa: Você é um assistente útil responsável pela análise de coerência semântica de textos. Sua tarefa é analisar um texto seguindo os passos abaixo:
Passo 1. Liste a ocorrência dos verbos analisar, informar e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</si>
  <si>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A lista de verbos e formada pelo resultado do passo 2 dos 4 llms, portanto é utilizado um mesmo prompt.</t>
  </si>
  <si>
    <t>Tabela: Nota verbos e Nota texto</t>
  </si>
  <si>
    <t>LLaMA-3 70B</t>
  </si>
  <si>
    <t>https://huggingface.co/chat/</t>
  </si>
  <si>
    <t>Nota verbos</t>
  </si>
  <si>
    <t>Nota texto</t>
  </si>
  <si>
    <t xml:space="preserve">Média aritmética da nota do texto </t>
  </si>
  <si>
    <t xml:space="preserve">-  Analisar: 8,0 
-  Informar: 9,0 
-   Recomendação (sinônimo de "alertar"): 8,5 </t>
  </si>
  <si>
    <t>- Informar: 10.0 
- Acrescentar: 9.5
- Analisar: 10.0
- Concluir: 9.0</t>
  </si>
  <si>
    <t>- Analisar: 9.0
- Informar: 8.0
- Alertar: 7.0</t>
  </si>
  <si>
    <t xml:space="preserve">- Informar: 7.0 
- Analisar: 9.0 
- Alertar: 6.0 </t>
  </si>
  <si>
    <t xml:space="preserve">- Analisando - 10.0
- Notou - 10.0 </t>
  </si>
  <si>
    <t>- Analisar (analisando): 9.0 
- Informar (implícito em "não sabem a importância"): 8.0 
- Alertar (implícito na preocupação da pesquisadora): 7.5</t>
  </si>
  <si>
    <t>- Analisar (Analisou, notou): 9.0</t>
  </si>
  <si>
    <t>- analisando: 10.0
- informar: 8.0</t>
  </si>
  <si>
    <t xml:space="preserve">1. analisadas (analisar) - 9.0
2. revelou (informar) - 9.0
3. causa (alertar) - 7.0
4. aumentando (alertar) - 8.0
5. garantir (informar) - 8.0
6. proteger (informar) - 9.0
7. polinizam (informar) - 9.0
8. simplificam (informar) - 8.0
</t>
  </si>
  <si>
    <t>- Revelou: 10.0 
- Analisadas: 9.0</t>
  </si>
  <si>
    <t>- Analisar: 9.0 
- Informar: 8.5 
- Alertar: 9.5</t>
  </si>
  <si>
    <t xml:space="preserve">- Analisar: 10.0 
- Informar: 9.0 
- Alertar: 8.0 </t>
  </si>
  <si>
    <t xml:space="preserve">- analisar: 8,0 </t>
  </si>
  <si>
    <t>- Analisar: 8.0 
- Informar (afirmar): 8.5
- Alertar (recomendar): 9.0</t>
  </si>
  <si>
    <t>- Analisar: 10
- Informar: 10
- Alertar: 9</t>
  </si>
  <si>
    <t xml:space="preserve">- Analisar: 8.0 
- Alertar: 7.0 </t>
  </si>
  <si>
    <t>- Aponta: 9,0
- Descreve: 8,5
- Expõem: 8,5
- Destacam: 8,5
- Determinar: 8,0
- Recomenda: 8,0</t>
  </si>
  <si>
    <t>- descreve: 8.0 
- expõem: 9.0
- destaca:– 7.5
- recomenda: 9.0</t>
  </si>
  <si>
    <t>- Informar: "aponta", "descreve", "expõem" e "destaca": 9,0</t>
  </si>
  <si>
    <t xml:space="preserve">- aponta: 7.0
- descreve: 8.0
- expõem: 7.0
- destaca: 8.0
- recomenda: 8.0
</t>
  </si>
  <si>
    <t>- discorrendo (analisar) - 9.0
- exemplifica (informar) - 8.5
- demonstram (informar) - 9.5
- ressaltou (informar) - 8.0
- afirma (informar) - 8.0
- alertar (afetar) - 7.0</t>
  </si>
  <si>
    <t>- Analisar: 9.0
- Afirmar: 8.0
- Ressaltar: 8.0 
- Demonstrar: 9.0
- Exemplificar: 8.0</t>
  </si>
  <si>
    <t>- Analisar: 9.0 
- Informar: 8.5
- Alertar: 9.0</t>
  </si>
  <si>
    <t>- apresenta: 8.0
- exemplifica: 7.0
- discorrendo: 7.5
- analisar: 8.0
- demonstram: 8.0
- afirma: 8.0
- ressaltou: 7.5
- afetar: 8.0</t>
  </si>
  <si>
    <t xml:space="preserve">- apresenta 9.0
- descoberto 8.0
- questionamento 6.0
- obtiveram 8.0
- apontado 9.0
- expressa 8.0
- recomenda 9.0
</t>
  </si>
  <si>
    <t>- Analisar: 9.0 
- Informar: 7.0 
- Alertar: 8.0</t>
  </si>
  <si>
    <t xml:space="preserve">- Foram feitos testes: 9.0
- Apresenta o texto: 8.0 
- Foi descoberto: 9.0
- Foi apontado: 8.0
- Expressa sua preocupação: 9.0
- Recomenda: 10.0 </t>
  </si>
  <si>
    <t>- detectados: 8.0
- descoberto: 7.0
- questionamento: 6.0
- feitos: 8.0
- obtiveram: 7.0
- apontado: 8.0
- recomenda: 9.0
- expressa: 7.0
- recomenda: 9.0
- utilizam: 8.0</t>
  </si>
  <si>
    <t>- Apresenta-se: 9.0 
- Analisou: 9.5
- Preocupa: 8.0 
- Mostraram: 8.5 
- Recomendou: 9.5</t>
  </si>
  <si>
    <t xml:space="preserve">- Analisar: 9.0  
- Informar (apresentar): 8.0  
- Alertar (preocupar) - 7.0  </t>
  </si>
  <si>
    <t xml:space="preserve">- "analisa" (analisar): 8.0
- "informa" (informar): 7.0
- "preocupa" (alertar): 6.0
- "recomendou" (alertar): 8.0
</t>
  </si>
  <si>
    <t>- analisou: 8.0 
- apresenta: 9.0
- ressalta: 9.5
- detectar: 8.5
- recomenda: 9.0</t>
  </si>
  <si>
    <t xml:space="preserve">- Analisar: 9.0  
- Informar: 8.0  
- Alertar: 9.5  </t>
  </si>
  <si>
    <t xml:space="preserve">- analisou: 9.0
- aborda: 8.0
- ressalta: 7.0
- detectar: 8.0
- consumidos: 7.0
- recomenda: 9.0
</t>
  </si>
  <si>
    <t xml:space="preserve">- informar: 9.0
- alertar: 9.0.
</t>
  </si>
  <si>
    <t xml:space="preserve">- Informar: 9.0
- Alertar (destacar a preocupação): 8.0
- Analisar: 6.0
</t>
  </si>
  <si>
    <t xml:space="preserve">- Analisar: 10.0 
- Informar: 9.0
- Alertar: 8.0 </t>
  </si>
  <si>
    <t>- informa: 8.0
- destaca: 9.0
- apontaram: 7.5
- recomenda: 9.5</t>
  </si>
  <si>
    <t xml:space="preserve">- analise: 8.0
- tem: 4.0 
- iniciou: 2.0 
- evidenciado: 8.0 
- expõe: 9.0
- recomenda: 10.0 </t>
  </si>
  <si>
    <t>- analisar: 10.0 
- recomendar: 9.0</t>
  </si>
  <si>
    <t>- Analisar:  10
- Informar (expõe):  9
- Alertar (implicito):  8</t>
  </si>
  <si>
    <t xml:space="preserve">- analisar: 10.0
- recomendar: 9.0
</t>
  </si>
  <si>
    <t>- destacar: 8 
- realizar: 7 
- identificar: 9
- causar: 8
- auxiliar: 8
- recomendar: 8
- destaca: 8</t>
  </si>
  <si>
    <t xml:space="preserve">- Analisar:  8.0  
</t>
  </si>
  <si>
    <t>- Identificar/Analisar: 9,0 
- Destaca/Informar: 8,0
- Recomenda: 7,0
- Alertar (implícito): 9,0</t>
  </si>
  <si>
    <t>- realizou uma pesquisa (sinônimo de analisar): 8.0 
- identificar (sinônimo de analisar): 8.0</t>
  </si>
  <si>
    <t>- Apresenta: 8.0 
- Identificou: 9.0
- Destaca: 8.5
- Pontua: 8.0
- Recomenda: 9.0</t>
  </si>
  <si>
    <t xml:space="preserve">- Analisar (análise): 8.0 
- Informar: 7.0
- Alertar (preocupação): 9.0
</t>
  </si>
  <si>
    <t xml:space="preserve">- Identificou: 9.0 
- Apresenta, destaca, pontua: 8.0 
- Gerando preocupação, recomenda: 9.0 </t>
  </si>
  <si>
    <t>- morreu (de morrer): 9.0
- registrada (de registrar): 9.0
- gerando (de gerar): 8.0
- polinizadas (de polinizar): 9.0
- identificou (de identificar): 9.0
- apresentou (de apresentar): 8.0
- realizada (de realizar): 8.0
- apresentou (de apresentar): 8.0
- destaca (de destacar): 9.0
- pontua (de pontuar): 9.0
- recomenda (de recomendar): 9.0
- submissão (de submeter): 7.0
- controlado (de controlar): 8.0
- evitar (de evitar): 9.0
- afetando (de afetar): 8.0</t>
  </si>
  <si>
    <t>- retrata: 8.0
- notando: 9.0
- recomenda: 9.5</t>
  </si>
  <si>
    <t>- Analisar: 8.0
- Informar: 7.0
- Alertar: 9.0</t>
  </si>
  <si>
    <t>- retrata (informar): 8,0 
- notando (informar): 7,0
- gerou preocupação (alertar): 9,0</t>
  </si>
  <si>
    <t xml:space="preserve">- retrata: 8.0 
- realizou: 9.0
- notando: 7.0
- gerou: 6.0
- recomenda: 10.0 
</t>
  </si>
  <si>
    <t>- Expor: 8,0
- Examinar: 9,0
- Apresentar: 8,5
- Recomendar: 9,5</t>
  </si>
  <si>
    <t>- analisar: 9.0
- informar: 8.0
- alertar: 9.0</t>
  </si>
  <si>
    <t xml:space="preserve">- examinou: 9,0
- expõe: 8,0
- apresenta: 8,0
- surgiu: 7,0
- preocupante: 8,0
- recomenda: 9,0
</t>
  </si>
  <si>
    <t xml:space="preserve">- analisou (analisar): 10.0
- expõe (informar): 10.0
- recomenda (alertar): 9.0
</t>
  </si>
  <si>
    <t xml:space="preserve">- aferido (analisar) - 8.0 
- contatou (informar) - 9.0 
- foi dito (informar) - 9.0 
- ocasiona (alertar) - 8.0 
- causar (alertar) - 8.0 
- deixar (alertar) - 8.0 
</t>
  </si>
  <si>
    <t xml:space="preserve">- Aferir: 8.0
- Dizer: 7.0
- Ocasionar: 9.0  </t>
  </si>
  <si>
    <t>- "contatou que" e "foi dito por Ana: 9,0</t>
  </si>
  <si>
    <t>- Analisou: 8,0
- Relatou: 9,0
- Excediam: 8,5
- Sabendo: 6,0
- Tornar: 7,0
- Recomenda: 9,0</t>
  </si>
  <si>
    <t xml:space="preserve">- Analisar: 9.0
- Informar: 8.0
- Alertar: 7.0 </t>
  </si>
  <si>
    <t>- Analisar: 9,0
- Informar: 8,5
- Alertar: (implícito) 9,0</t>
  </si>
  <si>
    <t>- analysou: 10.0
- saber: 8.0</t>
  </si>
  <si>
    <t>- analisando: 9,5
- expõe: 9,0
- destacar: 9,0
- recomenda: 9,5</t>
  </si>
  <si>
    <t xml:space="preserve">- Analisar: 9.0  
- Informar: 1.0  
- Alertar: 8.0  
</t>
  </si>
  <si>
    <t>- Analisar: 10.0
- Informar: 9.0 
- Alertar: 8.0</t>
  </si>
  <si>
    <t>- analisar (analisando): 10.0
- detectar (detectou): 9.0
- apresentar (apresentaram): 8.0
- incentivar (incentivada): 7.0
- destacar (destaca): 6.0
- recomendar (recomenda): 5.0</t>
  </si>
  <si>
    <t xml:space="preserve">- observa-se: 8,0;
- utilizando: 5,0;
- acarreta: 8,0;
- cuidam: 7,0;
- verificou: 9,0;
- destaca: 9,0;
- haver: 4,0;
- destruir: 8,0.
</t>
  </si>
  <si>
    <t xml:space="preserve">- Analisar: 1.0  
- Informar: 1.0  
- Alertar: 7.0  </t>
  </si>
  <si>
    <t>- Analisar:  10
- Informar:  9
- Alertar:  10</t>
  </si>
  <si>
    <t>- detectados (detectar): 8.0 
- observa-se (observar): 9.0 
- acarreta (acarretar): 9.0 
- cuidam (cuidar): 8.0
- verificou (verificar): 9.0
- estavam (estar): 8.0
- destaca (destacar): 9.0
- deve-se haver (dever haver): 8.0
- pode destruir (destruir): 9.0</t>
  </si>
  <si>
    <t>- Analisar: 8.0
- Descrever: 9.0
- Discutir: 8.0
- Problematizar: 9.0
- Recomendar: 10.0</t>
  </si>
  <si>
    <t>- Analisar (identificar, verificar, examinar): 9.0
- Informar (descrever, discorrer, problematizar, contatar, recomendar): 8.5
- Alertar: 9.0</t>
  </si>
  <si>
    <t>- analisar: 10.0 
- informar: 8.0 
- alertar: 7.0</t>
  </si>
  <si>
    <t>- analisou: 9.0 
- aborda: 8.0
- foi realizada: 7.0
- relaciona: 9.0
- recomenda: 9.0</t>
  </si>
  <si>
    <t>- analisar: 9.0
- analisou: 9.0
- relaciona: 8.0
- recomenda: 8.0
- alertar: 7.0</t>
  </si>
  <si>
    <t>- Analisar: 10
- Informar: 8
- Alertar: 7</t>
  </si>
  <si>
    <t>- analisou: 8.0
- relaciona: 9.0
- recomenda: 7.0
- preocupação: 6.0</t>
  </si>
  <si>
    <t>- Foram verificados: 8,0 
- Pretendem: 8,5
- Recomenda: 9,0</t>
  </si>
  <si>
    <t xml:space="preserve">- Determinar: 8.0  
- Recomendar: 9.0  
</t>
  </si>
  <si>
    <t xml:space="preserve">- Informar: 9.0
- Alertar: 8.0 
</t>
  </si>
  <si>
    <t xml:space="preserve">- Foram verificados: 8.0 
- pretendem determinar: 7.0
- recomenda: 9.0 
</t>
  </si>
  <si>
    <t>- Expor: 8,0
- Destacar: 9,0
- Apresentar: 8,5
- Demonstrar: 9,5
- Concluir: 9,0</t>
  </si>
  <si>
    <t>- "expõe" (informar): 8.0
- "destaca" (alertar): 7.0</t>
  </si>
  <si>
    <t>- Expõe: 8.0 
- Apresenta: 7.5
- Demonstra: 9.0
- Indica: 8.5
- Destaca: 7.0</t>
  </si>
  <si>
    <t>- "Analisar" (implícito): 9.0
- "Informar" (implícito): 8.0
- "Alertar" (explícito): 10.0</t>
  </si>
  <si>
    <t xml:space="preserve">- explana: 10.0 </t>
  </si>
  <si>
    <t>- analisar: 8.0
- informar: 9.0
- alertar: 8.5</t>
  </si>
  <si>
    <t xml:space="preserve">- Explana: 9.0 
- Prejudicar, comprometer, afetar: 8.0
</t>
  </si>
  <si>
    <t>- explana: 8.0 (bom para informar)
- está relacionado: 7.0 (bom para analisar)
- incluem: 8.0 (bom para informar)
- se deu: 7.0 (bom para informar)
- preocupação com: 6.0 (bom para alertar)
- pode prejudicar: 9.0 (excelente para analisar)
- comprometer: 9.0 (excelente para analisar)
- afetar: 9.0 (excelente para analisar)</t>
  </si>
  <si>
    <t>LLaMA</t>
  </si>
  <si>
    <t>Sabiá 3</t>
  </si>
  <si>
    <t>Valor próximo de 1: Indica uma forte concordância entre as avaliações humana e automatizada. Ou seja, quando um avaliador humano atribui uma nota alta, o sistema automatizado também tende a atribuir uma nota alta.</t>
  </si>
  <si>
    <t>Valor próximo de -1: Indica uma forte discordância entre as avaliações. Neste caso, quando um avaliador humano atribui uma nota alta, o sistema automatizado tende a atribuir uma nota baixa.</t>
  </si>
  <si>
    <t>Respostas LLaMA-3 70B</t>
  </si>
  <si>
    <t>#1
Considerar para a tarefa a seguir somente o texto que está entre #### e ####.
####
"O texto “Agrotóxicos são detectados em cera e mel de abelha”, de Liana Coll, em Jornal da unicamp, de 07 a 20 de agosto de 2023, informa que mais de 1 bilhão de abelhas morreram no Brasil desde o início dos anos 2000, fenômeno que também ocorreu na Europa e nos Estados Unidos. Como causa de tal quadro, o informativo traz a expansão das monoculturas, que utilizam agrotóxicos. nesse viés, a matéria acrescenta que os impactos das mortes são preocupantes, pois abelhas polinizam 70% de todas as plantas do mundo. Por essa razão, a pesquisadora Ana Paula de Souza, da unicamp, analisou em sua tese de doutorado a presença de agrotóxicos no mel e na cera, que são indicadores de contaminação, no mel, de 40 amostras, seis apresentaram resíduos de herbicidas que ultrapassa o limite legal Na cera, havia um ou mais agrotóxicos em 90% das amostras. Por fim, o texto se conclui com a recomendação da pesquisadora de que haja um maior controle das práticas agrícolas quanto ao uso desses produtos."
####
Tarefa: Você é um assistente útil responsável pela análise de coerência semântica de textos. Sua tarefa é analisar um texto seguindo os passos abaixo:
Passo 1. Liste a ocorrência dos verbos analisar, informar e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</si>
  <si>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Os verbos "analisar", "informar" e "alertar" ou seus sinônimos no texto são:
*   Analisar: "analisou" (1 ocorrência)
*   Informar: "informa" (1 ocorrência)
*   Alertar: não há ocorrência explícita, mas o verbo "recomendação" pode ser considerado um sinônimo, pois há um alerta implícito sobre a necessidade de controle das práticas agrícolas (1 ocorrência)
Passo 2:
Atribuição de notas para os verbos listados:
*   Analisar: 8,0 (o verbo está bem utilizado no contexto da pesquisa e da análise de dados)
*   Informar: 9,0 (o verbo está bem utilizado para apresentar informações sobre o fenômeno das mortes de abelhas)
*   Recomendação (sinônimo de "alertar"): 8,5 (o verbo está bem utilizado para apresentar uma conclusão e uma recomendação baseada nos resultados da pesquisa)
Passo 3:
Nota do texto:
Considerando as notas dos verbos, atribuo uma nota 8,8 ao texto. O texto apresenta uma boa coerência semântica, com verbos bem utilizados no contexto da pesquisa e da apresentação de informações. A nota alta se deve à clareza e à objetividade do texto em apresentar os resultados da pesquisa e as consequências das mortes de abelhas.</t>
  </si>
  <si>
    <t>**Passo 1**: O texto apresenta os seguintes verbos relacionados a "analisar", "informar" e "alertar", ou seus sinônimos:
- **Informar**: "O texto [...] informa que mais de 1 bilhão de abelhas morreram no Brasil desde o início dos anos 2000."
- **Acrescentar** (sinônimo de "informar"): "A matéria acrescenta que os impactos das mortes são preocupantes [...]"
- **Analisar**: "A pesquisadora Ana Paula de Souza [...] analisou em sua tese de doutorado a presença de agrotóxicos no mel e na cera."
- **Concluir** (sinônimo de "informar/alertar"): "Por fim, o texto se conclui com a recomendação da pesquisadora [...]"
**Passo 2**: Notas atribuídas para cada verbo, considerando coerência semântica:
- **Informar**: Nota 10.0 – o verbo "informar" é adequado e bem posicionado para apresentar o conteúdo.
- **Acrescentar**: Nota 9.5 – embora seja um verbo menos direto que "informar", é utilizado de maneira coerente para trazer informações adicionais.
- **Analisar**: Nota 10.0 – o verbo descreve uma ação objetiva e científica no contexto da pesquisa.
- **Concluir**: Nota 9.0 – "concluir" sintetiza o conteúdo, alinhando-se à função de relatar uma recomendação final.
**Passo 3**: Nota para o texto:
A coerência semântica entre os verbos é elevada, pois todos eles são empregados de maneira adequada para descrever ações de análise, comunicação de informações e recomendações. Portanto, a nota atribuída ao texto é **9.5**.</t>
  </si>
  <si>
    <t xml:space="preserve">## Análise de Coerência Semântica
### Passo 1: Listagem de Verbos
**Verbos e Sinônimos:**
* **Analisar:** Analisou (forma verbal conjugada)
* **Informar:** Informa, traz, acrescenta
* **Alertar:** Não há ocorrência direta ou sinônimos explícitos
### Passo 2: Atribuição de Notas
Considerando a coerência semântica dos verbos no contexto do texto e a sua relevância para a temática abordada, atribuímos as seguintes notas:
* **Analisar:** 9.0 - A ação de analisar a presença de agrotóxicos no mel e na cera é diretamente relacionada ao objetivo da pesquisa e à busca por evidências da contaminação. A nota é alta devido à coerência com a temática central.
* **Informar:** 8.0 - Os verbos "informa", "traz" e "acrescenta" são utilizados de forma coerente para apresentar dados e informações sobre o problema da contaminação por agrotóxicos e seus impactos. A nota é ligeiramente inferior à de "analisar" devido à natureza mais descritiva desses verbos.
* **Alertar:** Não houve ocorrência direta. No entanto, o texto como um todo apresenta um caráter alarmante ao destacar os problemas causados pela utilização de agrotóxicos e seus impactos na saúde das abelhas e na produção de alimentos. Poderia ser atribuída uma nota estimada de 7.0, considerando a intenção implícita de alertar sobre a gravidade da situação.
### Passo 3: Nota Final para o Texto
Considerando as notas atribuídas aos verbos e a coerência geral do texto, atribuímos uma nota final de **8.5**. O texto demonstra uma boa coerência semântica, utilizando verbos que se relacionam de forma lógica com a temática central. A ausência de um verbo explicitamente relacionado ao ato de alertar diminui ligeiramente a nota, mas a intenção de alertar é clara no contexto geral do texto.
**Justificativa:**
A nota final reflete a qualidade da escrita e a organização das ideias. O texto utiliza uma linguagem clara e objetiva, com verbos que expressam a ação de pesquisar, analisar e informar de forma coerente. A escolha dos verbos contribui para a construção de um texto informativo e persuasivo, que busca conscientizar o leitor sobre a importância da questão.
**Observações:**
* A ausência do verbo "alertar" de forma explícita poderia ser compensada com o uso de adjetivos ou expressões que enfatizassem a gravidade da situação, como "preocupante", "alarmante" ou "urgente".
* A inclusão de dados mais específicos sobre os tipos de agrotóxicos encontrados e seus efeitos nas abelhas poderia fortalecer a argumentação e aumentar a credibilidade do texto.
* A sugestão de soluções para o problema, como o desenvolvimento de práticas agrícolas mais sustentáveis, poderia enriquecer o texto e torná-lo mais completo.
**Conclusão:**
O texto apresenta uma boa coerência semântica e cumpre o objetivo de informar sobre a contaminação por agrotóxicos e seus impactos na saúde das abelhas. A análise dos verbos demonstra a importância da escolha lexical para a construção de um texto coeso e eficaz.
</t>
  </si>
  <si>
    <t>Passo 1: Listagem dos verbos e sinônimos:
- informar
- analisar
- alertar
Passo 2: Avaliação da coerência semântica dos verbos:
- Informar: 7.0 (informar é um verbo muito utilizado para descrever o ato de fornecer informações, o que é coerente com o contexto do texto, que é informativo.)
- Analisar: 9.0 (analisar é um verbo que se encaixa bem no contexto de pesquisa científica e estudo de amostras, o que é muito pertinente ao texto.)
- Alertar: 6.0 (alertar é um verbo que implica uma ação de aviso ou advertência. No contexto do texto, embora o tom possa ser de alerta sobre os impactos dos agrotóxicos, o verbo não é utilizado diretamente no texto fornecido.)
Passo 3: Nota geral para o texto:
Considerando as notas atribuídas aos verbos, a coerência semântica do texto pode ser avaliada com uma nota de 7.5. Isso reflete um bom uso dos verbos em relação ao contexto geral do texto, com um equilíbrio entre a informação científica e a potencial necessidade de ação ou alerta sobre a situação descrita.</t>
  </si>
  <si>
    <t>#2
Considerar para a tarefa a seguir somente o texto que está entre #### e ####.
####
"No texto, "Agrotóxico são detectados em cera e mel de abelha", de Liana Coll que foi postado no jornal da Unicamp, a pesquisadora Ana Paula de Souza resolveu buscar amostras de mel e cera de abelhas, uma tentativa de explicar o alto número de mortes das abelhas dos últimos 24 anos. Analisando as amostras, a química notou a presença de agrotóxicos nas ceras e mel, o que pode indicar a causa da morte de tantas abelhas. Uma das preocupações de Ana Paula é que, a maioria das pessoas não sabem a importância das abelhas para o nosso dia a dia, o que dificulta ainda mais a sua preservação."
####
Tarefa: Você é um assistente útil responsável pela análise de coerência semântica de textos. Sua tarefa é analisar um texto seguindo os passos abaixo:
Passo 1. Liste a ocorrência dos verbos analisar, informar e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</si>
  <si>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   "analisando" (ocorre 1 vez) - sinônimo para analisar.
*   "notou" (ocorre 1 vez) -  sinônimo para informar.
Passo 2: 
*   Analisando - 10.0 (o verbo está coerente com o contexto, pois está sendo usado para descrever a tarefa de examinar as amostras de mel e cera de abelhas).
*   Notou - 10.0 (o verbo está coerente com o contexto, pois está sendo usado para descrever a descoberta da presença de agrotóxicos nas ceras e mel).
Passo 3: 
*   Nota do texto: 10.0 (o texto apresenta coerência semântica entre os verbos, que estão sendo usados de forma apropriada para descrever a ação de analisar e informar).</t>
  </si>
  <si>
    <t>**Passo 1:**  
Ocorrência dos verbos:  
- "Analisar" (analisando)  
- "Informar" (implícito na expressão "não sabem a importância")  
- "Alertar" (não está explicitamente presente, mas implícito na preocupação da pesquisadora em relação à falta de conhecimento sobre a importância das abelhas)
**Passo 2:**  
Notas dos verbos:
- Analisar (analisando): 9.0 – O verbo "analisar" é bem utilizado e está em coerência com o contexto da pesquisa científica.
- Informar (implícito em "não sabem a importância"): 8.0 – Embora não esteja explicitamente dito, está bem encaixado para explicar a preocupação em informar o público.
- Alertar (implícito na preocupação da pesquisadora): 7.5 – Existe um tom de alerta, ainda que indireto, na preocupação expressa pela pesquisadora.
**Passo 3:**  
Nota para o texto: 8.5 – O texto é semanticamente coerente, apresenta os verbos e sinônimos de maneira coesa ao propósito investigativo e informativo. A nota se reflete na presença de elementos de análise e comunicação de informação, ainda que o alerta não esteja explicitamente abordado.</t>
  </si>
  <si>
    <t xml:space="preserve">## Análise de Coerência Semântica
### Passo 1: Listagem de Verbos e Sinônimos
* **Analisar:** Analisou, notou
* **Informar:** Não há ocorrência direta ou sinônimos.
* **Alertar:** Não há ocorrência direta ou sinônimos.
### Passo 2: Atribuição de Notas aos Verbos
* **Analisar (Analisou, notou):** Nota 9.0. Os verbos "analisar" e "notar" são altamente coerentes com o contexto científico da pesquisa, onde a pesquisadora utiliza métodos analíticos para identificar a presença de agrotóxicos nas amostras.
* **Informar:** Não há ocorrência.
* **Alertar:** Não há ocorrência.
### Passo 3: Nota Final para o Texto
Dada a alta coerência do verbo "analisar" com o contexto, e a ausência de incoerências significativas em relação aos outros verbos, atribui-se ao texto a nota **9.0**. O texto demonstra uma clara relação entre a ação de analisar as amostras e o objetivo da pesquisa, que é investigar a causa da morte das abelhas.
**Justificativa:** A escolha da nota 9.0 se justifica pela forte presença do verbo "analisar" em um contexto científico, onde a análise de dados é fundamental para a construção de conhecimento. A ausência de outros verbos como "informar" e "alertar" não compromete significativamente a coerência do texto, uma vez que o foco principal é a descrição da pesquisa e seus resultados.
**Considerações Adicionais:**
* **Conexão entre os Verbos:** Os verbos "analisar" e "notar" estabelecem uma relação de causa e efeito, indicando que a ação de analisar as amostras levou à descoberta da presença de agrotóxicos.
* **Contexto Científico:** O texto se insere em um contexto científico, onde a utilização de verbos como "analisar" é esperada e contribui para a construção de um argumento sólido.
* **Objetivo do Texto:** O objetivo principal do texto é informar sobre uma pesquisa científica, e o verbo "analisar" cumpre essa função de maneira eficiente.
**Conclusão:** O texto apresenta uma alta coerência semântica, especialmente no que diz respeito ao uso do verbo "analisar". A escolha da nota 9.0 reflete a qualidade da escrita e a clareza com que a pesquisa é apresentada.
</t>
  </si>
  <si>
    <t>Passo 1. No texto fornecido, os verbos analisar e informar aparecem em suas formas derivadas: "analisando" e "informar", respectivamente. O verbo alertar ou seus sinônimos não aparecem no texto.
Passo 2. Avaliando a coerência semântica entre os verbos "analisando" e "informar", podemos atribuir as seguintes notas:
- "analisando": 10.0, pois o verbo está diretamente relacionado à ação de estudar e investigar as amostras de mel e cera de abelhas, o que é central no contexto do texto.
- "informar": 8.0, pois embora o verbo esteja relacionado à importância de conscientizar as pessoas sobre a importância das abelhas, ele não é o foco principal do texto, que é a análise das amostras e a descoberta dos agrotóxicos.
Passo 3. Considerando as notas dos verbos do passo 2, a nota atribuída ao texto é 9.0. Isso reflete uma alta coerência semântica, já que o texto é claro e bem estruturado, com foco na análise científica e na importância da conscientização sobre a preservação das abelhas.</t>
  </si>
  <si>
    <t>#3
Considerar para a tarefa a seguir somente o texto que está entre #### e ####.
####
"Um estudo recente referente a "Agrotóxicos são dectados em cera e mel de abelha", realizado por Ana Paula de Souza Unicamp, de 07 a 20 de Agosto de 2023, revelou que a cera e o mel produzidos pelas abelhas Apis mellifera L. Estão contaminados por agrotóxicos, sendo bioindicadores da poluição ambiental. Das 40 amostras de mel analisadas, seis continham resíduos de glifosato acima dos limites legais, enquanto 90% das amostras de cera continham um ou mais agrotóxicos. A reutilização da cera contaminada ao longo dos anos, causa um risco para a saúde das abelhas, aumentando a exposição à contaminação. É importante que haja regulamentação rigorosa, para assim garantir a segurança dos alimentos e também proteger as abelhas, pois esses insetos polinizam cerca de 70% das plantas do planeta e, também, simplificam a produção agrícola."
####
Tarefa: Você é um assistente útil responsável pela análise de coerência semântica de textos. Sua tarefa é analisar um texto seguindo os passos abaixo:
Passo 1. Liste a ocorrência dos verbos analisar, informar e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</si>
  <si>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1. analisadas (analisar)
2. revelou (informar)
3. causa (alertar)
4. aumentando (alertar)
5. garantir (informar)
6. proteger (informar)
7. polinizam (informar)
8. simplificam (informar)
Passo 2:
1. analisadas (analisar) - 9.0
2. revelou (informar) - 9.0
3. causa (alertar) - 7.0
4. aumentando (alertar) - 8.0
5. garantir (informar) - 8.0
6. proteger (informar) - 9.0
7. polinizam (informar) - 9.0
8. simplificam (informar) - 8.0
Passo 3: 8.5</t>
  </si>
  <si>
    <t>**Passo 1:** No trecho fornecido, encontramos os verbos e sinônimos relevantes:
- "revelou" (sinônimo de "informar")
- "analisadas" (sinônimo de "analisar")
- "alertar" não foi explicitamente usado no texto, mas pode ser implícito no contexto ao mencionar a "importância da regulamentação rigorosa".
**Passo 2:** Atribuição de notas de coerência semântica entre os verbos:
- **Revelou**: Nota 10.0 - O uso de "revelou" transmite de forma clara a descoberta e apresentação dos resultados do estudo, sendo coerente com o contexto informativo e cientificamente fundamentado.
- **Analisadas**: Nota 9.0 - "Analisadas" é apropriado ao contexto do estudo, indicando o exame técnico das amostras. Embora eficaz, não é tão forte quanto "revelou" na ideia de comunicar uma descoberta.
**Passo 3:** Com base nas notas dos verbos, a coerência semântica do texto é alta, apresentando uma sequência clara e lógica dos verbos dentro do contexto de um estudo científico. O texto transmite as descobertas com clareza e estrutura adequada.
**Nota do texto:** 9.5</t>
  </si>
  <si>
    <t xml:space="preserve">## Análise de Coerência Semântica
**Texto:** 
&gt; "Um estudo recente referente a "Agrotóxicos são dectados em cera e mel de abelha", realizado por Ana Paula de Souza Unicamp, de 07 a 20 de Agosto de 2023, revelou que a cera e o mel produzidos pelas abelhas Apis mellifera L. Estão contaminados por agrotóxicos, sendo bioindicadores da poluição ambiental. Das 40 amostras de mel analisadas, seis continham resíduos de glifosato acima dos limites legais, enquanto 90% das amostras de cera continham um ou mais agrotóxicos. A reutilização da cera contaminada ao longo dos anos, causa um risco para a saúde das abelhas, aumentando a exposição à contaminação. É importante que haja regulamentação rigorosa, para assim garantir a segurança dos alimentos e também proteger as abelhas, pois esses insetos polinizam cerca de 70% das plantas do planeta e, também, simplificam a produção agrícola."
**Passo 1: Ocorrência de verbos e sinônimos**
* **Analisar:** "Um estudo recente **referente a** "Agrotóxicos são dectados em cera e mel de abelha", **realizado** por Ana Paula de Souza Unicamp, de 07 a 20 de Agosto de 2023, **revelou** que a cera e o mel produzidos pelas abelhas Apis mellifera L. **Estão contaminados** por agrotóxicos"
* **Informar:** "**revelou** que a cera e o mel produzidos pelas abelhas Apis mellifera L. **Estão contaminados** por agrotóxicos, **sendo bioindicadores** da poluição ambiental. Das 40 amostras de mel **analisadas**, seis continham resíduos de glifosato acima dos limites legais, enquanto 90% das amostras de cera **continham** um ou mais agrotóxicos."
* **Alertar:** "A reutilização da cera contaminada ao longo dos anos, **causa** um risco para a saúde das abelhas, **aumentando** a exposição à contaminação. **É importante que haja** regulamentação rigorosa, para **assim garantir** a segurança dos alimentos e **também proteger** as abelhas"
**Passo 2: Atribuição de notas**
A atribuição de notas é um tanto subjetiva, pois depende da interpretação do avaliador. No entanto, considerando a coerência semântica dos verbos no contexto do texto, podemos atribuir as seguintes notas:
* **Analisar:** 9.0 - Os verbos "referente a", "realizado", "revelou" e "estão contaminados" se encaixam perfeitamente no contexto de um estudo científico, demonstrando uma análise rigorosa dos dados.
* **Informar:** 8.5 - Os verbos "revelou", "sendo bioindicadores", "analisadas" e "continham" transmitem informações claras e concisas sobre os resultados do estudo.
* **Alertar:** 9.5 - Os verbos "causa", "aumentando", "é importante que haja", "garantir" e "proteger" expressam claramente os riscos da contaminação e a necessidade de medidas protetivas, gerando um alerta ao leitor.
**Passo 3: Nota final para o texto**
Considerando as notas atribuídas aos verbos e a coerência geral do texto, podemos atribuir uma nota final de **9,3**. O texto apresenta uma coerência semântica muito alta, utilizando verbos que se encaixam perfeitamente no contexto de um estudo científico e que transmitem informações claras e relevantes sobre a contaminação por agrotóxicos e seus impactos.
**Justificativa:**
A alta nota se justifica pela clara relação entre os verbos e o tema do texto. A sequência de verbos demonstra um fluxo lógico de informações, desde a apresentação do estudo até a conclusão sobre os riscos e a necessidade de medidas protetivas. A escolha dos verbos contribui para a objetividade e a clareza do texto, tornando-o eficaz na comunicação da informação.
**Observações:**
* A atribuição de notas é um processo subjetivo e pode variar de acordo com a perspectiva do avaliador.
* Outros elementos linguísticos, além dos verbos, também contribuem para a coerência semântica do texto, como a escolha de palavras, a organização das ideias e a utilização de conectivos.
* A análise da coerência semântica é uma ferramenta importante para avaliar a qualidade de um texto e identificar possíveis incoerências ou ambiguidades.
**Conclusão:**
O texto apresentado demonstra uma alta coerência semântica, utilizando verbos que se encaixam perfeitamente no contexto e que transmitem informações claras e relevantes. A análise realizada demonstra a importância da escolha adequada dos verbos para garantir a eficácia da comunicação.
</t>
  </si>
  <si>
    <t>Passo 1: No texto fornecido, identificamos os seguintes verbos ou seus sinônimos:
- Analisar: "Das 40 amostras de mel analisadas..."
- Informar: "revelou" (embora não seja um sinônimo direto de informar, está relacionado à transmissão de informação)
- Alertar: Não há um verbo explícito de alerta, mas a ideia de alerta está implícita em "aumentando a exposição à contaminação" e "É importante que haja regulamentação rigorosa".
Passo 2: Considerando a coerência semântica entre os verbos listados:
- Analisar: 10.0 (este verbo é central para o contexto do estudo e está diretamente relacionado ao processo de pesquisa mencionado no texto)
- Informar: 9.0 (a revelação de resultados está intrinsecamente ligada à transmissão de informações, embora a palavra "informar" não seja usada diretamente)
- Alertar: 8.0 (a ideia de alerta está presente de forma implícita, mas não é expressa por um verbo específico, o que diminui ligeiramente a coerência)
Passo 3: Considerando as notas dos verbos do passo 2, atribuiria ao texto uma nota de 9.0. O texto é coerente e bem estruturado, com informações claras e um propósito informativo e de alerta implícito, apoiado por dados analíticos. A ausência de um verbo específico de alerta não compromete significativamente a coerência geral do texto.</t>
  </si>
  <si>
    <t>#4
Considerar para a tarefa a seguir somente o texto que está entre #### e ####.
####
"O texto "Agrotóxicos são detectados em cera e mel de abelha", publicado no jornal da Unicamp e escrito por Liana Coll, aborda a tese de Ana Paula de Souza. Segundo ele, a pesquisa foi motivada pela grande morte de abelhas, que para a autora está relacionado a expansão de monoculturas com agrotóxicos, e foi realizada em cera e mel devido  a dificuldade de se analisar insetos, além disso, Coll afirma que as abelhas são importantes para o ecossistema ao passo que realizam 70% das polinizações. A pesquisa, segundo a notícia, aponta  presença de herbicidas, além do limite legal, em 15% das mostras de mel e de agrotóxicos em 90% das ceras analisadas. Isso é destacado como um problema, visto que, para a pesquisadora, esses produtos são importantes em diversas áreas causando contaminação da população. Diante disso, segundo o texto, a pesquisadora recomenda uma maior fiscalização de práticas agrícolas como solução à problemática."
####
Tarefa: Você é um assistente útil responsável pela análise de coerência semântica de textos. Sua tarefa é analisar um texto seguindo os passos abaixo:
Passo 1. Liste a ocorrência dos verbos analisar, informar e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</si>
  <si>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   analisar: "analisar insetos", "analisadas" em "90% das ceras analisadas" 
*   informar: não há ocorrência do verbo "informar" ou sinônimos no texto.
*   alertar: não há ocorrência do verbo "alertar" ou sinônimos no texto.
Passo 2: 
*   analisar: 8,0 
Passo 3: 
*   Nota do texto: 8,0</t>
  </si>
  <si>
    <t>Passo 1. Ocorrência dos verbos "analisar," "informar" e "alertar" (ou sinônimos):
- Analisar: "dificuldade de se analisar insetos"
- Informar (sinônimo: afirmar): "Coll afirma que as abelhas são importantes para o ecossistema"
- Alertar (sinônimo: recomendar): "a pesquisadora recomenda uma maior fiscalização de práticas agrícolas como solução à problemática."
Passo 2. Notas para os verbos listados:
- Analisar: 8.0 — o uso do verbo está adequado no contexto de pesquisa e estudo de insetos.
- Informar (afirmar): 8.5 — usado corretamente para transmitir uma informação relevante sobre o ecossistema.
- Alertar (recomendar): 9.0 — "recomendar" é utilizado de forma coerente, indicando uma sugestão fundamentada para solucionar o problema discutido.
Passo 3. Nota para o texto:
Com base nas notas dos verbos, o texto apresenta uma boa coerência semântica, sendo claro e apropriado na escolha das palavras para transmitir as ideias. Nota final: **8.5**.</t>
  </si>
  <si>
    <t xml:space="preserve">## Análise de Coerência Semântica
### Passo 1: Ocorrência de Verbos e Sinônimos
* **Analisar:** Ocorre no contexto da pesquisa, onde a autora analisou a presença de agrotóxicos em cera e mel.
* **Informar:** O texto tem como objetivo principal informar sobre a pesquisa e seus resultados.
* **Alertar:** O texto alerta para os problemas causados pela presença de agrotóxicos nos produtos apícolas e para a importância das abelhas no ecossistema.
### Passo 2: Atribuição de Notas
* **Analisar:** Nota 10. O verbo "analisar" é utilizado de forma coerente com o contexto científico da pesquisa.
* **Informar:** Nota 10. O texto cumpre a função de informar sobre a pesquisa de forma clara e objetiva.
* **Alertar:** Nota 9. O alerta sobre os problemas causados pelos agrotóxicos é coerente com os resultados da pesquisa, porém poderia ser mais explícito em relação aos riscos para a saúde humana.
### Passo 3: Nota Final para o Texto
Considerando as notas atribuídas aos verbos e a coerência geral do texto, atribuo a nota **9,5**. O texto apresenta uma boa coerência semântica, utilizando os verbos de forma adequada e transmitindo a informação de forma clara. A única ressalva é que o alerta sobre os riscos para a saúde humana poderia ser mais explícito.
**Justificativa:**
* A alta nota se justifica pela clara relação entre os verbos e o conteúdo do texto. A pesquisa é apresentada como uma análise, os resultados são informados de forma objetiva e o autor alerta para os problemas encontrados.
* A pequena redução na nota se deve à falta de maior detalhamento sobre os riscos para a saúde humana, apesar de a pesquisa apontar para a contaminação de alimentos.
**Conclusão:**
O texto apresenta uma boa estrutura e coerência semântica, sendo eficaz na transmissão da informação sobre a pesquisa e seus resultados. 
**Sugestões para Melhoria:**
* **Detalhar os riscos para a saúde humana:** Explorar mais detalhadamente as consequências da presença de agrotóxicos nos alimentos para a saúde da população.
* **Ampliar a discussão sobre as soluções:** Além de mencionar a necessidade de maior fiscalização, explorar outras possíveis soluções para o problema, como o incentivo à agricultura orgânica e o desenvolvimento de agrotóxicos menos nocivos.
**Observação:**
A análise realizada é baseada na perspectiva da coerência semântica dos verbos e da organização geral do texto. Uma análise mais aprofundada poderia considerar outros aspectos como a clareza, a objetividade, a linguagem utilizada e a relevância das informações.
</t>
  </si>
  <si>
    <t>Passo 1. Lista de verbos analisar, informar e alertar ou de seus sinônimos:
- Analisar: "foi realizada em cera e mel devido a dificuldade de se analisar insetos"
- Informar: Não há ocorrência direta do verbo "informar" ou de seus sinônimos no texto.
- Alertar: "a pesquisadora recomenda uma maior fiscalização de práticas agrícolas como solução à problemática."
Passo 2. Atribuição de notas para os verbos listados no passo 1:
- Analisar: 8.0 - O verbo "analisar" é usado de forma coerente no contexto da pesquisa científica sobre cera e mel de abelha.
- Alertar: 7.0 - O verbo "alertar" é utilizado de forma indireta através da recomendação da pesquisadora, mas poderia ser mais explícito no sentido de alertar sobre os riscos dos agrotóxicos.
Passo 3. Considerando as notas dos verbos do passo 2, a nota atribuída ao texto seria:
7.5 - O texto apresenta uma boa coerência semântica, com o uso apropriado do verbo "analisar" no contexto da pesquisa. No entanto, a falta de um uso mais explícito de verbos como "alertar" ou "informar" para enfatizar a importância dos resultados e recomendações poderia melhorar a clareza e o impacto da mensagem.</t>
  </si>
  <si>
    <t>#5
Considerar para a tarefa a seguir somente o texto que está entre #### e ####.
####
"Na notícia “Agrotóxicos são detectados em cera de mel de abelha” a jornalista Liana Coll aponta, no Jornal da UNICAMP, de agosto de 2023, sobre a morte de mais de 1 bilhão de abelhas no Brasil, devido ao uso massivo de agrotóxicos. A jornalista também descreve a importância desses insetos, que são responsáveis por 70% da polinização do planeta, além de ser indispensável para o cultivo de algumas frutas. Em sua tese de doutorado Ana Paula de Souza, química e pesquisadora, expõem a presença de agrotóxicos na cera e no mel de abelhas. Esses produtos apícolas são bioindicadores da vida desses insetos, onde foram encontrados mais de um tipo de agroquímico na maioria das amostras, além de 15% das mesmas estarem acima do permitido. Além disso, Paula de Sousa destaca que determinar a contratação é muito importante, devido aos diversos usos do mel e da cera de abelha, como medicamentos, alimentação e cosméticos. Ademais, para evitar que a população de abelhas e a biodiversidade sejam afetadas, Ana recomenda que haja um maior controle sobre o uso de produtos agrícolas."
####
Tarefa: Você é um assistente útil responsável pela análise de coerência semântica de textos. Sua tarefa é analisar um texto seguindo os passos abaixo:
Passo 1. Liste a ocorrência dos verbos analisar, informar e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</si>
  <si>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Os verbos analisar, informar e alertar, ou seus sinônimos, encontrados no texto são:
- aponta;
- descreve;
- expõem;
- destacam;
- determinar;
- recomenda.
Passo 2:
Avaliando a coerência semântica entre os verbos listados, temos que:
- Aponta: 9,0;
- Descreve: 8,5;
- Expõem: 8,5;
- Destacam: 8,5;
- Determinar: 8,0;
- Recomenda: 8,0.
Passo 3:
Avaliando a coerência semântica entre os verbos listados, temos que o texto tem uma nota 8,5 (oito e cinco).</t>
  </si>
  <si>
    <t>Passo 1. Ocorrência dos verbos analisar, informar e alertar ou de seus sinônimos:
1. "descreve" – no sentido de informar (jornalista Liana Coll informa sobre a importância dos insetos)
2. "expõem" – no sentido de informar (Ana Paula de Souza expõe a presença de agrotóxicos)
3. "destaca" – no sentido de alertar/informar (Paula de Sousa destaca a importância do controle dos produtos agrícolas)
4. "recomenda" – no sentido de alertar (Ana recomenda o controle sobre o uso de produtos agrícolas)
Passo 2. Atribuição de notas para os verbos listados:
1. "descreve" – 8.0 (Verbo coerente no contexto, utilizado adequadamente para informar.)
2. "expõem" – 9.0 (Muito coerente e específico, apropriado para indicar uma análise e exposição de dados.)
3. "destaca" – 7.5 (Adequado para alertar e informar, mas menos específico.)
4. "recomenda" – 9.0 (Coerente e objetivo no sentido de alerta.)
Passo 3. Nota para o texto considerando os verbos e a coerência semântica:
Nota final para o texto: **8.5** (O texto é claro e coerente em informar e alertar sobre a situação das abelhas e o impacto dos agrotóxicos, com boa escolha de verbos que agregam ao entendimento semântico.)</t>
  </si>
  <si>
    <t xml:space="preserve">## Análise de Coerência Semântica
### Texto-base:
"Na notícia “Agrotóxicos são detectados em cera de mel de abelha” a jornalista Liana Coll aponta, no Jornal da UNICAMP, de agosto de 2023, sobre a morte de mais de 1 bilhão de abelhas no Brasil, devido ao uso massivo de agrotóxicos. A jornalista também descreve a importância desses insetos, que são responsáveis por 70% da polinização do planeta, além de ser indispensável para o cultivo de algumas frutas. Em sua tese de doutorado Ana Paula de Souza, química e pesquisadora, expõem a presença de agrotóxicos na cera e no mel de abelhas. Esses produtos apícolas são bioindicadores da vida desses insetos, onde foram encontrados mais de um tipo de agroquímico na maioria das amostras, além de 15% das mesmas estarem acima do permitido. Além disso, Paula de Sousa destaca que determinar a contratação é muito importante, devido aos diversos usos do mel e da cera de abelha, como medicamentos, alimentação e cosméticos. Ademais, para evitar que a população de abelhas e a biodiversidade sejam afetadas, Ana recomenda que haja um maior controle sobre o uso de produtos agrícolas."
### Análise:
#### Passo 1: Ocorrência de Verbos e Sinônimos
* **Analisar:** Não há ocorrência direta do verbo "analisar" ou de seus sinônimos.
* **Informar:** "aponta", "descreve", "expõem", "destaca" (podem ser considerados sinônimos de informar).
* **Alertar:** Não há ocorrência direta do verbo "alertar" ou de seus sinônimos, mas a ideia de alerta está implícita na descrição dos problemas causados pelos agrotóxicos.
#### Passo 2: Atribuição de Notas
* **Informar:** Os verbos "aponta", "descreve", "expõem" e "destaca" são utilizados de forma coerente para apresentar informações sobre a pesquisa, os resultados e as implicações do uso de agrotóxicos. **Nota: 9,0**
#### Passo 3: Nota Final para o Texto
Considerando que o texto tem como objetivo principal informar sobre a presença de agrotóxicos em produtos apícolas e os impactos disso na população de abelhas e na biodiversidade, a utilização dos verbos de informar é adequada e contribui para a coerência semântica do texto. A ausência do verbo "analisar" não compromete significativamente a compreensão do texto, já que os resultados da análise são apresentados de forma clara. 
**Nota final para o texto: 9,0**
### Justificativa da Nota
A nota atribuída ao texto reflete a clara intenção de informar o leitor sobre um problema ambiental relevante e os resultados de uma pesquisa científica. A escolha dos verbos e a organização das ideias contribuem para a construção de um texto coeso e coerente. A ausência do verbo "analisar" pode ser justificada pela natureza do texto, que prioriza a apresentação dos resultados da pesquisa em vez de detalhar o processo de análise.
**Observação:** A atribuição de notas é um processo subjetivo e pode variar dependendo da perspectiva do avaliador. No entanto, a análise apresentada busca ser objetiva e fundamentada nos critérios estabelecidos para a avaliação da coerência semântica. 
**Sugestão de Melhoria:** 
Para aumentar ainda mais a coerência semântica do texto, seria interessante utilizar o verbo "analisar" em algum momento, por exemplo, ao descrever o método utilizado na pesquisa ou ao comparar os resultados obtidos com outros estudos. 
**Exemplo:** "Ana Paula de Souza, em sua tese de doutorado, **analisou** a presença de agrotóxicos na cera e no mel de abelhas, constatando que..."
Com essa pequena alteração, o texto ficaria ainda mais completo e a análise da coerência semântica seria ainda mais positiva.
</t>
  </si>
  <si>
    <t>Passo 1. Lista de verbos analisar, informar e alertar ou de seus sinônimos no texto:
- aponta
- descreve
- expõem
- destaca
- recomenda
Passo 2. Atribuição de notas aos verbos listados:
- aponta: 7.0
- descreve: 8.0
- expõem: 7.0
- destaca: 8.0
- recomenda: 8.0
Passo 3. Nota atribuída ao texto considerando as notas dos verbos:
A coerência semântica do texto é alta, pois os verbos utilizados são apropriados para descrever a ação de informar sobre um estudo ou descoberta científica, bem como para recomendar ações baseadas nesse conhecimento. Assim, a nota atribuída ao texto é 8.5.</t>
  </si>
  <si>
    <t>#6
Considerar para a tarefa a seguir somente o texto que está entre #### e ####.
####
"Em jornal da UNICAMP, Liana coll apresenta um artigo discorrendo sobre o quanto as abelhas estão sendo afetadas pelo uso indiscriminado de agrotóxicos. A autora, exemplifica o quanto nos últimos anos a mortalidade das principais colonizadores, as abelhas, é preocupante no âmbito ecológico, em razão da análise de bioindicadores, como mel e cera, que apresentam altos índices de pesticidas. Segundo Liana coll, pesquisas realizadas pela pesquisadora Ana Paula da UNICAMP, demonstram o quanto o mel e a cera da abelha da espécie Apis melífera L, o tipo mais comum , apresentam agrotóxicos em seus compostos. A pesquisadora, afirma a grande importância dos alimentos da origem da espécie Apis melífera, ressaltou o alto índice do consumo de produtos que possuem o mel, sendo algo alarmante a suas contaminações, podendo afetar diretamente a população."
####
Tarefa: Você é um assistente útil responsável pela análise de coerência semântica de textos. Sua tarefa é analisar um texto seguindo os passos abaixo:
Passo 1. Liste a ocorrência dos verbos analisar, informar e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</si>
  <si>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Os verbos analisar, informar e alertar ou de seus sinônimos são: 
discorrendo (analisar), exemplifica (informar), demonstram (informar), ressaltou (informar), afirma (informar) e alertar (afetar).
Passo 2: 
As notas dos verbos são: 
discorrendo (analisar) - 9.0
exemplifica (informar) - 8.5
demonstram (informar) - 9.5
ressaltou (informar) - 8.0
afirma (informar) - 8.0
alertar (afetar) - 7.0
Passo 3: 
A nota do texto é: 8.5</t>
  </si>
  <si>
    <t>### Passo 1: Listagem de verbos
- **Analisar**
- **Afirmar** (sinônimo de informar)
- **Ressaltar** (sinônimo de alertar)
- **Demonstrar** (sinônimo de informar)
- **Exemplificar** (sinônimo de informar)
### Passo 2: Atribuição de notas
1. **Analisar**: 9.0 — O uso de "analisar" é apropriado no contexto de discutir a situação das abelhas e seus bioindicadores.
2. **Afirmar**: 8.0 — O termo é coerente, pois expressa a certeza sobre as informações apresentadas, embora não seja a escolha mais forte neste contexto.
3. **Ressaltar**: 8.0 — Também é coerente, enfatizando a importância dos achados, mas poderia ser mais direto ao se referir ao problema.
4. **Demonstrar**: 9.0 — Um verbo forte e direto, adequado ao apresentar evidências sobre a contaminação.
5. **Exemplificar**: 8.0 — Coerente, pois ilustra a situação, mas pode ser considerado um pouco mais fraco em termos de urgência.
### Passo 3: Atribuição de nota ao texto
**Nota do texto**: 8.0 — O texto é coerente em sua discussão sobre os efeitos dos agrotóxicos nas abelhas, com verbos que expressam a gravidade da situação e a necessidade de conscientização. No entanto, a linguagem poderia ser mais incisiva para refletir a urgência do tema.</t>
  </si>
  <si>
    <t xml:space="preserve">## Análise da Coerência Semântica
### Passo 1: Listagem de Verbos e Sinônimos
* **Analisar:** analisar, demonstram
* **Informar:** apresenta, discorrendo, exemplifica, afirma, ressaltou
* **Alertar:** preocupante, alarmante
### Passo 2: Atribuição de Notas
* **Analisar:** Nota 9.0 - Os verbos "analisar" e "demonstram" são utilizados de forma coerente, evidenciando a pesquisa e os resultados obtidos.
* **Informar:** Nota 8.5 - Os verbos "apresenta", "discorrendo", "exemplifica", "afirma" e "ressaltou" são utilizados para apresentar informações e argumentos de forma clara e organizada, contribuindo para a coerência do texto.
* **Alertar:** Nota 9.0 - Os adjetivos "preocupante" e "alarmante" são utilizados para enfatizar a gravidade do problema da contaminação por agrotóxicos, reforçando a mensagem do texto.
### Passo 3: Nota Final para o Texto
**Nota: 9.0**
**Justificativa:** O texto apresenta uma boa coerência semântica, utilizando os verbos de forma adequada para apresentar informações, analisar dados e alertar sobre a problemática da contaminação por agrotóxicos. A relação entre os verbos e o tema central é clara e consistente, contribuindo para a compreensão do leitor.
**Observações:**
* A repetição do verbo "apresentar" poderia ser evitada para tornar o texto mais variado e dinâmico.
* A expressão "o tipo mais comum" poderia ser substituída por um termo mais específico, como "espécie mais utilizada na apicultura".
**Conclusão:**
O texto apresenta uma boa estrutura e utiliza uma linguagem clara e objetiva para transmitir a informação. A análise da coerência semântica demonstra que os verbos utilizados estão em consonância com o tema central e contribuem para a construção de um texto coeso e eficaz.
**Sugestões para Melhoria:**
* **Variação lexical:** Utilizar sinônimos para evitar repetições e tornar o texto mais rico em termos.
* **Especificidade:** Empregar termos mais específicos para tornar as informações mais precisas.
* **Coesão:** Utilizar conectivos para estabelecer relações entre as ideias e garantir a fluidez do texto.
Ao seguir essas sugestões, o texto poderá ser ainda mais eficaz na comunicação da sua mensagem.
</t>
  </si>
  <si>
    <t>Passo 1. Lista de verbos analisar, informar e alertar ou de seus sinônimos no texto:
- apresenta
- exemplifica
- discorrendo
- analisar
- demonstram
- afirma
- ressaltou
- afetar
Passo 2. Atribuição de notas aos verbos listados:
- apresenta: 8.0
- exemplifica: 7.0
- discorrendo: 7.5
- analisar: 8.0
- demonstram: 8.0
- afirma: 8.0
- ressaltou: 7.5
- afetar: 8.0
Passo 3. Nota atribuída ao texto considerando as notas dos verbos:
A coerência semântica do texto é bastante alta, pois os verbos utilizados são adequados para descrever a apresentação e análise de dados científicos e para informar sobre os impactos e preocupações relacionadas ao uso de agrotóxicos nas abelhas e seus produtos. Assim, a nota atribuída ao texto é 8.0.</t>
  </si>
  <si>
    <t>#7
Considerar para a tarefa a seguir somente o texto que está entre #### e ####.
####
"A jornalista da Unicamp, Liana Coll, apresenta o texto: Agrotóxicos são detectados em cera e mel de abelha, pautado na tese da doutora Ana Paula de Souza. O citado problema foi descoberto após o questionamento da morte de mais de 1 bilhão de abelhas, os insetos que são responsáveis pela polinização de mais da metade das plantas e em alguns casos de forma exclusiva. Nessa análise, foram feitos testes com abelhas popularmente chamadas de comuns e como resultado obtiveram que em 90% das ceras têm a existência de pelo menos 1 pesticida e a presença acima do permitido esteve presente no mel. No estudo, foi apontado como possível causador da morte; a monocultura, forma essa de agricultura que depende do uso excessivo de agrotóxicos. Levando em consideração a presença de produtos apícolas na indústria alimentícia, farmacêutica e cosmética, a pesquisadora expressa sua preocupação e recomenda o controle mais severo das práticas que utilizam dos agroquímicos."
####
Tarefa: Você é um assistente útil responsável pela análise de coerência semântica de textos. Sua tarefa é analisar um texto seguindo os passos abaixo:
Passo 1. Liste a ocorrência dos verbos analisar, informar e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</si>
  <si>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 apresenta
- descoberto
- questionamento
- obtiveram
- apontado
- expressa
- recomenda
Passo 2: 
- apresenta (9.0)
- descoberto (8.0)
- questionamento (6.0)
- obtiveram (8.0)
- apontado (9.0)
- expressa (8.0)
- recomenda (9.0)
Passo 3:
Nota do texto: 8.1</t>
  </si>
  <si>
    <t>### Passo 1: Ocorrência dos verbos
- **Analisar**: 
  - "análise" (forma substantiva, mas indica a ação de analisar)
- **Informar**: Não aparece diretamente, mas está implícito na preocupação da pesquisadora em comunicar os resultados do estudo.
- **Alertar**: 
  - "alerta" (implícito na recomendação da pesquisadora sobre o controle severo das práticas com agroquímicos).
### Passo 2: Atribuição de notas aos verbos
- **Analisar**: 9.0 (o uso da palavra "análise" está claro e bem posicionado no contexto).
- **Informar**: 7.0 (embora não esteja presente como verbo, a ideia de informar é clara na preocupação da pesquisadora).
- **Alertar**: 8.0 (a recomendação expressa a necessidade de alertar sobre os riscos do uso excessivo de agroquímicos).
### Passo 3: Atribuição de nota ao texto
Para atribuir uma nota ao texto, consideramos as notas dos verbos:
- Analisar: 9.0
- Informar: 7.0
- Alertar: 8.0
A média das notas é (9.0 + 7.0 + 8.0) / 3 = 8.0.
**Nota final do texto: 8.0**</t>
  </si>
  <si>
    <t xml:space="preserve">## Análise de Coerência Semântica
**Texto:**
"A jornalista da Unicamp, Liana Coll, apresenta o texto: Agrotóxicos são detectados em cera e mel de abelha, pautado na tese da doutora Ana Paula de Souza. O citado problema foi descoberto após o questionamento da morte de mais de 1 bilhão de abelhas, os insetos que são responsáveis pela polinização de mais da metade das plantas e em alguns casos de forma exclusiva. Nessa análise, foram feitos testes com abelhas popularmente chamadas de comuns e como resultado obtiveram que em 90% das ceras têm a existência de pelo menos 1 pesticida e a presença acima do permitido esteve presente no mel. No estudo, foi apontado como possível causador da morte; a monocultura, forma essa de agricultura que depende do uso excessivo de agrotóxicos. Levando em consideração a presença de produtos apícolas na indústria alimentícia, farmacêutica e cosmética, a pesquisadora expressa sua preocupação e recomenda o controle mais severo das práticas que utilizam dos agroquímicos."
### Passo 1: Ocorrência de Verbos e Sinônimos
* **Analisar:** foram feitos testes
* **Informar:** apresenta o texto, foi descoberto, foram feitos testes, foi apontado, expressa sua preocupação
* **Alertar:** recomenda
### Passo 2: Atribuição de Notas aos Verbos
A atribuição de notas é um tanto subjetiva, pois depende da interpretação do leitor. No entanto, considerando a coerência semântica do texto e o contexto em que os verbos são utilizados, podemos atribuir as seguintes notas:
* **Foram feitos testes:** 9.0 - A ação de realizar testes para verificar a presença de agrotóxicos é coerente com o objetivo de investigar a causa da morte das abelhas.
* **Apresenta o texto:** 8.0 - A ação de apresentar um texto sobre a descoberta de agrotóxicos em produtos apícolas é coerente com o tema do texto.
* **Foi descoberto:** 9.0 - A descoberta da presença de agrotóxicos em cera e mel é um fato central e coerente com a temática da investigação.
* **Foi apontado:** 8.0 - Apontado como possível causador da morte das abelhas, a monocultura e o uso excessivo de agrotóxicos é uma conclusão lógica baseada nos resultados dos testes.
* **Expressa sua preocupação:** 9.0 - A preocupação da pesquisadora é coerente com os resultados da pesquisa e as implicações para a saúde humana e o meio ambiente.
* **Recomenda:** 10.0 - A recomendação de controle mais severo das práticas que utilizam agroquímicos é uma conclusão lógica e coerente com os resultados da pesquisa e a preocupação expressa pela pesquisadora.
### Passo 3: Nota Final para o Texto
Considerando as notas atribuídas aos verbos e a coerência geral do texto, podemos atribuir uma nota final de **9,5**. O texto apresenta uma boa coerência semântica, com os verbos sendo utilizados de forma adequada para transmitir a informação e a preocupação da pesquisadora. A sequência de ideias é lógica e os argumentos são bem fundamentados.
**Justificativa:**
A nota alta se justifica pela clara relação entre os verbos e o tema central do texto, que é a presença de agrotóxicos em produtos apícolas e suas possíveis consequências. A progressão das ideias é fluida, e a conclusão, com a recomendação de controle mais severo, é coerente com os dados apresentados.
**Observação:**
A análise de coerência semântica é um processo subjetivo e pode variar de acordo com a interpretação de cada indivíduo. No entanto, a metodologia utilizada nesta análise permite avaliar a qualidade da escrita e a clareza das ideias apresentadas no texto.
**Possíveis Pontos a Serem Considerados em Outras Análises:**
* **Profundidade da análise:** A análise poderia ser aprofundada com a identificação de outras relações semânticas, como a coesão textual e a utilização de conectores.
* **Contexto:** A análise poderia levar em consideração o contexto em que o texto foi produzido, como o público-alvo e a finalidade da comunicação.
* **Critérios de avaliação:** Poderiam ser definidos critérios mais específicos para a avaliação da coerência semântica, como a precisão dos termos, a clareza das ideias e a organização do texto.
**Em resumo:**
O texto apresenta uma boa coerência semântica, com os verbos sendo utilizados de forma adequada para transmitir a informação e a preocupação da pesquisadora. A sequência de ideias é lógica e os argumentos são bem fundamentados.
</t>
  </si>
  <si>
    <t>Passo 1. Verbos e sinônimos presentes no texto:
- "detectados" (detectar)
- "descoberto" (descobrir)
- "questionamento" (questionar)
- "feitos" (fazer, realizar)
- "obtiveram" (obter)
- "apontado" (apontar)
- "recomenda" (recomendar)
- "expressa" (expressar)
- "recomenda" (recomendar)
- "utilizam" (utilizar)
Passo 2. Coerência semântica dos verbos:
- "detectados": 8.0
- "descoberto": 7.0
- "questionamento": 6.0
- "feitos": 8.0
- "obtiveram": 7.0
- "apontado": 8.0
- "recomenda": 9.0
- "expressa": 7.0
- "recomenda": 9.0
- "utilizam": 8.0
Passo 3. Nota geral para o texto:
Considerando as notas dos verbos, a coerência semântica do texto é bastante elevada. A maioria dos verbos está bem integrada no contexto e contribui para a clareza e a lógica do texto. Portanto, atribuo ao texto uma nota de 8.5, indicando que há uma boa coerência semântica entre os verbos utilizados.</t>
  </si>
  <si>
    <t>#8
Considerar para a tarefa a seguir somente o texto que está entre #### e ####.
####
"No texto "Agrotóxicos são detectados em mel e abelha", pública em 2023 por Luciana Coll, no jornal da Unicamp, apresenta-se que morreram 1 bilhão de abelhas no Brasil, consequência relacionada com o uso de agrotóxicos na monocultura. Segunda a autora, tal impacto preocupa, já que cerca de 70% das plantas do planeta são polinizadas por elas. Advindo disso, a pesquisadora Ana Paula de Souza, através da sua tese de mestrado na Unicamp, analisou amostras de mel e cera e concluiu que os produtor seriam bioindicadores da contaminação. A pesquisa realizada com produtos apícolas de abelhas comuns, mostraram que 90% das amostras possuíam os agrotóxicos. Segunda a pesquisadora, o interesse pelo tema surgiu quanto a morte massiva das abelhas no Brasil e sua importância na polinização. Diante disso, a química recomendou um controle mais adequado quanto ao uso de pesticidas."
####
Tarefa: Você é um assistente útil responsável pela análise de coerência semântica de textos. Sua tarefa é analisar um texto seguindo os passos abaixo:
Passo 1. Liste a ocorrência dos verbos analisar, informar e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</si>
  <si>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Listar a ocorrência dos verbos "analisar", "informar" e "alertar" ou seus sinônimos.
*   Analisou (ocorre duas vezes)
*   Apresenta-se
*   Preocupa
*   Advindo (equivale a decorrente, não é um verbo)
*   Mostraram
*   Recomendou
Passo 2: Atribuir uma nota de 1.0 a 10.0 para os verbos listados no Passo 1, considerando a coerência semântica.
*   Apresenta-se: 9.0 (apresenta-se é um verbo coerente no contexto do texto, pois é utilizado para introduzir uma informação)
*   Analisou: 9.5 (o verbo "analisou" é coerente, pois está relacionado com a pesquisa realizada pela autora)
*   Preocupa: 8.0 (o verbo "preocupa" é coerente no contexto, pois expressa a preocupação com a morte de 1 bilhão de abelhas)
*   Mostraram: 8.5 (o verbo "mostraram" é coerente, pois está relacionado com os resultados da pesquisa)
*   Recomendou: 9.5 (o verbo "recomendou" é coerente, pois está relacionado com a conclusão da pesquisa)
Passo 3: Atribuir uma nota para o texto, considerando as notas dos verbos.
Nota do texto: 8,8</t>
  </si>
  <si>
    <t>### Passo 1: Ocorrência dos verbos
1. **Analisar** - "a pesquisadora Ana Paula de Souza, através da sua tese de mestrado na Unicamp, analisou amostras de mel e cera..."
2. **Informar** (sinônimo: "apresentar") - "no texto 'Agrotóxicos são detectados em mel e abelha', pública em 2023 por Luciana Coll, apresenta-se que..."
3. **Alertar** (sinônimos: "preocupar") - "tal impacto preocupa, já que cerca de 70% das plantas do planeta são polinizadas por elas."
### Passo 2: Atribuição de notas
1. **Analisar** - Nota: 9.0  
   *Justificativa: O verbo "analisar" é pertinente e está claramente relacionado ao contexto de pesquisa científica, indicando um exame crítico das amostras.*
2. **Informar** (apresentar) - Nota: 8.0  
   *Justificativa: O verbo "apresentar" é adequado, mas é mais neutro em comparação com "analisar", que implica um nível mais profundo de engajamento com os dados.*
3. **Alertar** (preocupar) - Nota: 7.0  
   *Justificativa: O uso de "preocupar" é relevante, mas não tem a conotação de urgência ou aviso que "alertar" poderia transmitir. Além disso, o contexto poderia incluir mais sobre a necessidade de ação.*
### Passo 3: Nota do texto
**Nota do texto: 8.0**  
*Justificativa: O texto apresenta uma boa coerência semântica entre os verbos listados, com foco claro na pesquisa e na relevância da polinização. Contudo, poderia haver um maior destaque para as consequências e ações a serem tomadas, que fortaleceriam a mensagem e a urgência do alerta.*</t>
  </si>
  <si>
    <t xml:space="preserve">## Análise de Coerência Semântica
### Passo 1: Listagem de Verbos
* **Analisar:** "analisou amostras de mel e cera", "analisou a presença dos agrotóxicos"
* **Informar:** "apresenta-se que", "Segunda a autora", "A pesquisa realizada", "Segunda a pesquisadora", "a química recomendou"
* **Alertar:** Não há ocorrência direta, mas há um forte componente de alerta na afirmação sobre a morte de abelhas e seus impactos na polinização.
### Passo 2: Atribuição de Notas
* **Analisar:** Nota 9.0. O verbo "analisar" é utilizado de forma consistente e adequada ao contexto científico da pesquisa, demonstrando uma análise criteriosa das amostras.
* **Informar:** Nota 8.0. O verbo "informar" é utilizado para apresentar dados e resultados da pesquisa, porém a repetição de "Segunda a autora" e "Segunda a pesquisadora" poderia ser otimizada para evitar redundância.
* **Alertar:** Nota 7.0. Embora não haja o verbo "alertar" explicitamente, o texto transmite um forte alerta sobre os impactos da utilização de agrotóxicos e a importância das abelhas para a polinização. A nota é um pouco menor devido à falta da forma verbal explícita.
### Passo 3: Nota Final para o Texto
Considerando as notas atribuídas aos verbos e a coerência geral do texto, atribuo a nota **8.5** ao texto.
**Justificativa:**
* O texto apresenta uma boa coerência semântica, utilizando verbos como "analisar" e "informar" de forma adequada ao contexto científico.
* A pesquisa é apresentada de forma clara e objetiva, com a utilização de dados e resultados para embasar as conclusões.
* O texto demonstra uma preocupação com a relevância do tema, alertando para os impactos da utilização de agrotóxicos na biodiversidade.
* A única ressalva é a repetição de "Segunda a autora" e "Segunda a pesquisadora", que poderia ser otimizada para melhorar a fluidez do texto.
**Conclusão:**
O texto apresenta uma boa organização e coerência semântica, demonstrando a importância da pesquisa científica para a compreensão dos impactos da atividade humana no meio ambiente. A utilização de verbos como "analisar" e "informar" contribui para a clareza e objetividade da comunicação científica.
**Sugestão de Melhora:**
Para melhorar ainda mais a coerência semântica do texto, sugiro a utilização de sinônimos para os verbos "informar" e "analisar", evitando a repetição e tornando a leitura mais dinâmica. Além disso, a utilização de conectivos poderia contribuir para uma melhor articulação das ideias.
**Exemplo:**
"A pesquisa, realizada por Ana Paula de Souza, investigou a presença de agrotóxicos em amostras de mel e cera... Os resultados demonstraram que 90% das amostras analisadas continham resíduos de agrotóxicos..."
Ao utilizar os verbos "investigar" e "demonstrar", evita-se a repetição de "analisar" e "informar", tornando o texto mais rico em termos de vocabulário. 
**Observação:** 
A análise realizada é baseada no texto fornecido e nos critérios estabelecidos para a avaliação da coerência semântica. Outros aspectos, como a profundidade da análise, a relevância dos resultados e a clareza da escrita, também podem ser considerados em uma avaliação mais completa.
</t>
  </si>
  <si>
    <t>Passo 1. Lista de verbos analisar, informar e alertar ou de seus sinônimos:
- "analisa" (analisar)
- "informa" (informar)
- "preocupa" (alertar)
- "recomendou" (alertar)
Passo 2. Notas atribuídas aos verbos considerando a coerência semântica:
- "analisa" (analisar): 8.0
- "informa" (informar): 7.0
- "preocupa" (alertar): 6.0
- "recomendou" (alertar): 8.0
Passo 3. Nota atribuída ao texto considerando as notas dos verbos:
A nota do texto é 7.5, pois a média das notas dos verbos listados é coerente com o tema e a estrutura do texto, que é informativo e alerta para um problema ambiental importante, mantendo uma coerência semântica geral adequada.</t>
  </si>
  <si>
    <t>#9
Considerar para a tarefa a seguir somente o texto que está entre #### e ####.
####
"Liana Coll publicou um texto expositivo (Jornal Unicamp, 2023) intitulado “Agrotóxicos são detectados em cera e mel de abelha”. O estudo foi realizado  por Ana Paula de Souza, química e pesquisadora da Unicamp, o  texto aborda o preocupante aumento no índice de morte de abelhas, e o risco para elas. O estudo analisou as abelhas comuns. Coll apresenta a  pesquisa de Ana Souza que ressalta o papel fundamental das abelhas na polinização e no cultivo de alimentos. Nas análises de amostras de produtos apícolas, foi possível detectar a presença de agrotóxicos. No mel de 40 amostras, seis tinham resíduos herbicidas acima da média. O focou nos apícolas , consumidos diretamente pela população. A motivação para a pesquisa se baseia na importância das abelhas para a polinização e na preocupação com a saúde pública devido à contaminação de alimentos. A  pesquisadora por fim recomenda a adoção de práticas agrícolas mais sustentáveis e o uso racional de agrotóxicos para proteger as abelhas e a saúde humana."
####
Tarefa: Você é um assistente útil responsável pela análise de coerência semântica de textos. Sua tarefa é analisar um texto seguindo os passos abaixo:
Passo 1. Liste a ocorrência dos verbos analisar, informar e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</si>
  <si>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A ocorrência dos verbos analisar, informar e alertar ou de seus sinônimos no texto são:
*   "analisou" (ocorre 1 vez) 
*   "apresenta" (ocorre 1 vez)
*   "ressalta" (ocorre 1 vez)
*   "detectar" (ocorre 1 vez)
*   "recomenda" (ocorre 1 vez)
Passo 2: Atribuição de notas para os verbos listados no passo 1, considerando a coerência semântica das palavras entre si:
*   "analisou" (ocorre 1 vez): 8.0 (o verbo está coerente com o contexto da pesquisa)
*   "apresenta" (ocorre 1 vez): 9.0 (o verbo está coerente com o contexto da apresentação da pesquisa)
*   "ressalta" (ocorre 1 vez): 9.5 (o verbo está coerente com o contexto da importância das abelhas)
*   "detectar" (ocorre 1 vez): 8.5 (o verbo está coerente com o contexto da pesquisa)
*   "recomenda" (ocorre 1 vez): 9.5 (o verbo está coerente com o contexto da conclusão da pesquisa)
Passo 3: Atribuição de nota ao texto, considerando as notas dos verbos do passo 2:
Nota do texto: 9.0 (nove)
O texto apresenta uma coerência semântica alta, com verbos que se relacionam bem entre si e com o contexto da pesquisa. A nota 9.0 reflete a clareza e a lógica da apresentação da pesquisa e de suas conclusões.</t>
  </si>
  <si>
    <t>### Passo 1: Ocorrência dos verbos
1. **Analisar**:  
   - "O estudo analisou as abelhas comuns."
   - "Nas análises de amostras de produtos apícolas, foi possível detectar a presença de agrotóxicos."
2. **Informar** (ou sinônimos):
   - "Coll apresenta a pesquisa de Ana Souza..."
   - "A motivação para a pesquisa se baseia na importância das abelhas..."
3. **Alertar** (ou sinônimos):
   - "O texto aborda o preocupante aumento no índice de morte de abelhas, e o risco para elas."
   - "A pesquisadora por fim recomenda a adoção de práticas agrícolas mais sustentáveis..."
### Passo 2: Nota para os verbos
- **Analisar**: Nota 9.0  
  A análise de amostras e das abelhas é um ponto central do estudo, que traz informações relevantes sobre a situação das abelhas e a contaminação.
- **Informar**: Nota 8.0  
  A apresentação da pesquisa e da motivação é clara, embora não tenha um foco tão forte quanto a análise.
- **Alertar**: Nota 9.5  
  O texto efetivamente alerta sobre a morte de abelhas e as implicações para a saúde pública, o que é muito relevante.
### Passo 3: Nota do texto
Atribuindo uma nota ao texto com base nas notas dos verbos:
- Analisar: 9.0
- Informar: 8.0
- Alertar: 9.5
**Nota final do texto**: 9.0
### Resumo da análise
O texto é coerente em suas argumentações e apresenta uma estrutura lógica que fundamenta a importância da pesquisa sobre agrotóxicos e abelhas. As notas atribuídas aos verbos refletem uma boa coerência semântica entre as ações descritas, resultando em uma nota geral alta para o texto.</t>
  </si>
  <si>
    <t xml:space="preserve">## Análise da Coerência Semântica do Texto
### Passo 1: Listagem de verbos e sinônimos
**Verbos e sinônimos encontrados:**
* **Analisar:** analisou, foram analisadas
* **Informar:** apresenta, aborda, ressalta
* **Alertar:** preocupante, risco
### Passo 2: Atribuição de notas aos verbos
A atribuição de notas aos verbos levará em consideração a coerência semântica com o contexto do texto, ou seja, se o uso desses verbos contribui para a construção de um sentido lógico e coeso.
* **Analisar (9.0):** O verbo "analisar" é utilizado de forma coerente ao longo do texto, descrevendo a metodologia da pesquisa e os resultados obtidos. A nota alta reflete a importância desse verbo para a compreensão do estudo.
* **Informar (8.0):** O verbo "informar" e seus sinônimos são empregados para apresentar os objetivos da pesquisa, os resultados e as conclusões. A nota é ligeiramente inferior à de "analisar" devido a uma leve repetição de sinônimos em alguns trechos.
* **Alertar (7.0):** Os termos "preocupante" e "risco" contribuem para um tom de alerta sobre a situação das abelhas e a contaminação dos alimentos. No entanto, a falta de um verbo explícito no infinitivo "alertar" diminui ligeiramente a nota.
### Passo 3: Nota final para o texto
Considerando as notas atribuídas aos verbos e a coerência geral do texto, atribuo a nota **8.5** para a coerência semântica.
**Justificativa:**
* O texto apresenta uma boa coesão semântica, com os verbos "analisar" e "informar" sendo utilizados de forma adequada para construir o sentido.
* A presença de termos que expressam a ideia de alerta contribui para a clareza do texto e reforça a importância da pesquisa.
* A nota poderia ser ainda mais alta se houvesse uma maior variedade de verbos e se o verbo "alertar" fosse utilizado de forma mais explícita.
**Conclusão:**
A análise da coerência semântica indica que o texto é bem escrito e apresenta uma estrutura lógica. Os verbos utilizados contribuem para a compreensão do estudo e a construção de um sentido coerente. No entanto, há pequenas oportunidades para melhorar a variedade lexical e a explicitness de alguns elementos.
**Observações:**
* A análise da coerência semântica é um processo subjetivo e pode variar de acordo com a interpretação do avaliador.
* Outros elementos linguísticos, como conectivos e pronomes, também contribuem para a coerência textual e poderiam ser analisados em uma avaliação mais aprofundada.
**Sugestões para melhoria:**
* **Variedade lexical:** Utilizar sinônimos diferentes para os verbos "analisar" e "informar" em alguns trechos.
* **Explicitness:** Empregar o verbo "alertar" de forma mais explícita em alguma frase.
* **Conectivos:** Utilizar conectivos para estabelecer relações de causa e consequência entre as ideias.
Ao seguir essas sugestões, o texto poderia apresentar uma coerência semântica ainda mais sólida.
</t>
  </si>
  <si>
    <t>Passo 1. Lista de verbos relacionados à análise, informar e alertar no texto:
- analisou (analisar)
- aborda (informar)
- ressalta (informar)
- detectar (analisar)
- consumidos (informar)
- recomenda (alertar)
Passo 2. Notas para os verbos listados:
- analisou: 9.0
- aborda: 8.0
- ressalta: 7.0
- detectar: 8.0
- consumidos: 7.0
- recomenda: 9.0
Passo 3. Nota geral para o texto: 8.5
A coerência semântica do texto é alta, com a maioria dos verbos contribuindo para uma narrativa clara e informativa sobre a pesquisa e seus resultados.</t>
  </si>
  <si>
    <t>#10
Considerar para a tarefa a seguir somente o texto que está entre #### e ####.
####
"No texto “Agrotóxicos são detectados em cera e mel de abelha”, publicado em 2023 no Jornal da Unicamp, Liana Coll informa que mais de 1 bilhão de abelhas morreram no Brasil desde o início dos anos 2000 relacionada com a expansão da monocultura que utiliza agrotóxicos. Dessa forma, a autora destaca a preocupação com a mortalidade, visto que cerca de 70% das abelhas polinizam todas as plantas do mundo. Tendo isso em vista a pesquisadora Ana Paula de Souza trouxe em sua tese de doutorado a presença de agrotóxicos no mel e na cera. Os resultados da pesquisadora apontaram que 90% das amostras de cera estavam contaminadas e 15% dos exemplares de mel apresentaram mais resíduos de herbicida do que o permitido. Com isso, Souza recomenda um maior controle de produtos agrotóxicos."
####
Tarefa: Você é um assistente útil responsável pela análise de coerência semântica de textos. Sua tarefa é analisar um texto seguindo os passos abaixo:
Passo 1. Liste a ocorrência dos verbos analisar, informar e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</si>
  <si>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 O verbo "informar" aparece em "Liana Coll informa que mais de 1 bilhão de abelhas morreram no Brasil desde o início dos anos 2000 relacionada com a expansão da monocultura que utiliza agrotóxicos".
- O verbo "alertar" aparece em "com isso, Souza recomenda um maior controle de produtos agrotóxicos".
- O verbo "analisar" não aparece no texto.
Passo 2: 
- O verbo "informar" foi utilizado corretamente no contexto, recebendo nota 9.0.
- O verbo "alertar" foi utilizado corretamente no contexto, recebendo nota 9.0.
Passo 3:
- Considerando as notas dos verbos listados no passo 2, o texto recebeu nota 9.0 (nove).</t>
  </si>
  <si>
    <t>### Passo 1: Ocorrência dos verbos
1. **Informar** (informou)
2. **Alertar** (não encontrado diretamente, mas "destaca a preocupação" pode ser considerado sinônimo)
3. **Analisar** (não encontrado diretamente)
### Passo 2: Notas para os verbos listados
- **Informar**: 9.0
  - Justificativa: O uso do verbo "informar" é direto e claro, pois a autora apresenta dados relevantes sobre a mortalidade das abelhas e a contaminação do mel e da cera.
- **Alertar** (destacar a preocupação): 8.0
  - Justificativa: Embora não utilizado diretamente, o sentido de "alertar" está presente na expressão "destaca a preocupação", que indica uma chamada de atenção sobre a questão da mortalidade das abelhas e o impacto do uso de agrotóxicos.
- **Analisar**: 6.0
  - Justificativa: O verbo "analisar" não está presente, mas a análise dos dados é implícita na discussão dos resultados da pesquisadora, o que pode reduzir a coerência em relação à falta de um verbo direto que denote essa ação.
### Passo 3: Nota para o texto
A média das notas dos verbos é: 
\[
\text{Média} = \frac{9.0 + 8.0 + 6.0}{3} = 7.67
\]
Atribuindo uma nota ao texto, considerando a coerência semântica das palavras e a clareza da mensagem, eu daria uma nota de **8.0**. Essa nota reflete uma boa coerência, mas também reconhece a falta de verbos diretos como "analisar".</t>
  </si>
  <si>
    <t xml:space="preserve">## Análise de Coerência Semântica
### Passo 1: Listagem de Verbos e Sinônimos
* **Analisar:** A pesquisadora Ana Paula de Souza **analisou** a presença de agrotóxicos no mel e na cera.
* **Informar:** Liana Coll **informa** que mais de 1 bilhão de abelhas morreram no Brasil.
* **Alertar:** A autora **destaca** a preocupação com a mortalidade das abelhas.
### Passo 2: Atribuição de Notas
* **Analisar:** Nota 10.0 - O verbo "analisar" é altamente coerente com o contexto científico da pesquisa, indicando uma ação de investigação e estudo.
* **Informar:** Nota 9.0 - O verbo "informar" é coerente com a função do texto, que é apresentar dados e informações sobre a pesquisa.
* **Alertar:** Nota 8.0 - O verbo "destacar" é usado para enfatizar um problema, a mortalidade das abelhas, o que é coerente com a temática do texto, mas poderia ser mais direto, como "alertar" ou "advertir".
### Passo 3: Nota Final para o Texto
Considerando as notas atribuídas aos verbos e a coerência geral do texto, atribuo a nota **9.5** para o texto. A alta nota se justifica pela clara organização das ideias, pela utilização adequada de verbos que expressam as ações de pesquisa e pela relevância da temática abordada. A pequena redução na nota se deve à utilização do verbo "destacar" no lugar de um verbo mais direto para expressar a ideia de alerta.
**Justificativa:**
* **Coerência Interna:** Os verbos utilizados estão diretamente relacionados às ações de pesquisa e à apresentação dos resultados.
* **Clareza:** O texto apresenta as informações de forma clara e objetiva, facilitando a compreensão do leitor.
* **Relevância:** A temática abordada, a contaminação por agrotóxicos e a mortalidade das abelhas, é de grande importância para a sociedade e o meio ambiente.
**Conclusão:**
O texto apresenta uma alta coerência semântica, demonstrando uma boa organização das ideias e uma escolha adequada de verbos para expressar as ações e os resultados da pesquisa. A pequena redução na nota se deve a um detalhe que poderia ser aprimorado, mas não compromete a qualidade geral do texto. 
**Observação:** A análise de coerência semântica é um processo subjetivo e pode variar de acordo com a perspectiva do avaliador. No entanto, a metodologia utilizada nesta análise busca ser objetiva e transparente, considerando os critérios de coerência interna, clareza e relevância.
</t>
  </si>
  <si>
    <t>Passo 1. Lista de ocorrência dos verbos analisar, informar e alertar ou de seus sinônimos:
- informa
- destaca
- apontaram
- recomenda
Passo 2. Atribuição de notas para os verbos listados:
- informa: 8.0 (verbo coerente com o contexto informativo do texto)
- destaca: 9.0 (verbo coerente com a intenção de enfatizar um ponto importante)
- apontaram: 7.5 (coerente, mas menos específico em relação ao contexto de análise de dados)
- recomenda: 9.5 (coerente e específico ao sugerir uma ação baseada nos resultados da pesquisa)
Passo 3. Considerando as notas dos verbos do passo 2, a nota atribuída ao texto é:
7.8 (uma média ponderada das notas dos verbos analisados, refletindo uma coerência semântica razoavelmente alta no texto).</t>
  </si>
  <si>
    <t>#11
Considerar para a tarefa a seguir somente o texto que está entre #### e ####.
####
"Agrotóxicos são detectados em cera de mel de abelha. A pesquisa realizada pela química e pesquisadora Ana Paula de Souza tem como objeto de analise o mel e cera produzidos por abelhas comuns. Tal estudo se iniciou com a recolha das mais de 1 bilhão de mortes de abelhas registradas desde os anos 2000 só no Brasil. Tendo evidenciado a importância das abelhas para o controle do meio ambiente e para os mercados de alimentos e cosméticos, a química expõe que em 40 amostras de mel, 6 estão infectadas, e no caso da cera temos 90% de amostras apontando presença de pesticidas. Portanto, a pesquisadora recomenda o uso controlado dos agroquímicos na apicultura."
####
Tarefa: Você é um assistente útil responsável pela análise de coerência semântica de textos. Sua tarefa é analisar um texto seguindo os passos abaixo:
Passo 1. Liste a ocorrência dos verbos analisar, informar e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</si>
  <si>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   analise (1 ocorrência) 
*   tem (1 ocorrência) 
*   se (1 ocorrência) 
*   iniciou (1 ocorrência) 
*   evidenciado (1 ocorrência) 
*   expõe (1 ocorrência) 
*   recomenda (1 ocorrência) 
Passo 2:  *   analise: 8.0 (o texto é bem claro ao explicitar que a pesquisa tem como objeto de análise o mel e a cera produzidos por abelhas comuns) *   tem: 4.0 (não se trata de sinônimo de analisar, informar ou alertar) *   se: 2.0 (não se trata de sinônimo de analisar, informar ou alertar) *   iniciou: 2.0 (não se trata de sinônimo de analisar, informar ou alertar) *   evidenciado: 8.0 (o texto é bem claro ao explicitar a importância das abelhas para o controle do meio ambiente e para os mercados de alimentos e cosméticos) *   expõe: 9.0 (o texto é bem claro ao explicitar que em 40 amostras de mel, 6 estão infectadas, e no caso da cera temos 90% de amostras apontando presença de pesticidas) *   recomenda: 10.0 (o texto é bem claro ao explicitar que a pesquisadora recomenda o uso controlado dos agroquímicos na apicultura)
Passo 3:  *   6.5 (o texto apresenta uma boa clareza ao explicar o objeto de análise e a importância das abelhas, além de explicitar a recomendação da pesquisadora)</t>
  </si>
  <si>
    <t>Vamos analisar o texto conforme solicitado.
### Passo 1: Listagem de Verbos
No texto, podemos identificar os seguintes verbos relacionados a "analisar," "informar" e "alertar," ou seus sinônimos:
- **analisar** (análise)
- **recomendar** (sinônimo de informar e alertar, na perspectiva de alertar sobre um uso controlado)
### Passo 2: Atribuição de Notas
Agora, vamos atribuir notas de coerência semântica aos verbos listados:
- **analisar**: 10.0 (o verbo é fundamental para a pesquisa mencionada)
- **recomendar**: 9.0 (embora não seja um sinônimo exato, o verbo está coerente com a ideia de alertar para a situação encontrada)
### Passo 3: Atribuição de Nota ao Texto
Considerando as notas dos verbos:
- **analisar**: 10.0
- **recomendar**: 9.0
A média das notas dos verbos é (10.0 + 9.0) / 2 = 9.5.
Portanto, atribuindo uma nota ao texto com base na coerência semântica dos verbos, a nota final seria **9.5**. 
### Resumo da Resposta
- Verbos listados: "analisar," "recomendar"
- Notas: 
  - Analisar: 10.0
  - Recomendar: 9.0
- Nota final do texto: **9.5**</t>
  </si>
  <si>
    <t xml:space="preserve">## Análise da Coerência Semântica do Texto
### Passo 1: Ocorrência de Verbos e Sinônimos
* **Analisar:** presente no texto ("A pesquisa realizada pela química e pesquisadora Ana Paula de Souza tem como objeto de **analise** o mel e cera produzidos por abelhas comuns.").
* **Informar:** não encontrado na forma explícita, mas há o verbo "expõe" que pode ser considerado um sinônimo no contexto. ("a química **expõe** que em 40 amostras de mel, 6 estão infectadas").
* **Alertar:** não encontrado na forma explícita, mas a conclusão da pesquisadora sobre o uso controlado dos agroquímicos pode ser interpretada como um alerta.
### Passo 2: Atribuição de Notas aos Verbos
* **Analisar:** Nota 10. O verbo "analisar" é utilizado de forma coerente com o contexto da pesquisa, que tem como objetivo justamente analisar o mel e a cera de abelhas.
* **Informar (expõe):** Nota 9. O verbo "expõe" é utilizado para apresentar os resultados da análise, sendo coerente com a função informativa do texto.
* **Alertar (implicito):** Nota 8. A recomendação da pesquisadora sobre o uso controlado dos agroquímicos, embora não seja explicitamente um alerta, é uma consequência lógica dos resultados da pesquisa, e portanto, pode ser considerada uma forma implícita de alerta.
### Passo 3: Nota Final para o Texto
Considerando que os verbos presentes no texto são utilizados de forma coerente com o contexto e que a informação é apresentada de maneira lógica, atribuo ao texto a nota **9,5**. O texto apresenta uma boa coesão semântica, com os verbos utilizados de forma adequada para transmitir a informação e o alerta.
**Justificativa:** A pequena redução em relação à nota máxima se deve à ausência de um verbo de alerta explícito. No entanto, a conclusão da pesquisadora sobre o uso controlado dos agroquímicos é uma consequência direta dos resultados da análise e, portanto, contribui para a coerência geral do texto.
**Observações:**
* A análise da coerência semântica é um processo subjetivo e pode variar dependendo do avaliador.
* Outros elementos, como a organização das ideias e o uso de conectivos, também contribuem para a coerência de um texto.
* A ausência de alguns verbos pode ser compensada pelo contexto e pela lógica do texto.
**Conclusão:** O texto apresenta uma boa coerência semântica, sendo a informação apresentada de forma clara e objetiva. A conclusão da pesquisa, embora não seja um alerta explícito, é uma consequência lógica dos resultados obtidos e contribui para a relevância do estudo.
</t>
  </si>
  <si>
    <t>Passo 1. No texto fornecido, encontramos a ocorrência dos verbos "analisar" e "recomendar", que é um sinônimo de "alertar".
Passo 2. Vamos atribuir notas para os verbos "analisar" e "recomendar":
- "analisar" (ou "análise"): Nota 10.0
- "recomendar" (sinônimo de "alertar"): Nota 9.0
Passo 3. Considerando as notas dos verbos do passo 2, atribuímos uma nota ao texto:
- Nota do texto: 9.5
A nota final é uma média ponderada das notas dos verbos, refletindo uma coerência semântica forte entre eles.</t>
  </si>
  <si>
    <t>#12
Considerar para a tarefa a seguir somente o texto que está entre #### e ####.
####
"No texto “Agrotóxicos são detectados em cera e mel de abelhas”, publicado em 2023 no Jornal da Unicamp, Liana Coll destaca que bilhões de abelhas estão morrendo pelo excessivo uso de agrotóxicos nas monoculturas do Brasil. Esses insetos possuem papel fundamental para o ecossistema, pois são esses que polinizam as plantas e auxiliam na produção campestre. A doutoranda Ana Paula Souza da Unicamp realizou uma pesquisa com o mel e cera das abelhas comuns, Apis melífera L. Na pesquisa é possível identificar a presença de pesticidas no mel, consumido em xaropes e na alimentação infantil, e na cera que é utilizada em cosméticos. Essa análise é de grande importância a população, pois, além de causar danos aos insetos, os pesticidas causam graves prejuízos a sociedade e ao meio ambiente. Sendo assim, Souza recomenda aos cultivadores o controle desses produtos nas monoculturas. "
####
Tarefa: Você é um assistente útil responsável pela análise de coerência semântica de textos. Sua tarefa é analisar um texto seguindo os passos abaixo:
Passo 1. Liste a ocorrência dos verbos analisar, informar e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</si>
  <si>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Liste a ocorrência dos verbos analisar, informar e alertar ou de seus sinônimos:
 Os verbos encontrados foram: destacar, realizar, identificar, causar, auxiliar, recomendar e destaca.
Passo 2. Agora, atribua uma nota para os verbos listados no passo 1, considerando a coerência semântica das palavras entre si. Atribua notas de 1.0 a 10.0, sendo 1.0(um) para o verbo menos coerente e 10.0(dez) para o mais coerentes.
 Os verbos encontrados foram: destacar (8), realizar (7), identificar (9), causar (8), auxiliar (8), recomendar (8), destaca (8).
Passo 3. Considerando as notas dos verbos do passo 2, atribua uma nota ao texto, sendo 1.0 (um)  nota mais baixa e 10.0 (dez) a mais alta.
 Nota 8.</t>
  </si>
  <si>
    <t>**Passo 1: Ocorrência dos verbos**
1. **Analisar**: 1 vez (na frase "Essa análise é de grande importância a população...")
2. **Informar**: 0 vezes
3. **Alertar**: 0 vezes
**Passo 2: Atribuição de notas aos verbos**
- **Analisar**: Nota 8.0  
  Justificativa: O uso do verbo "analisar" está em consonância com o contexto de pesquisa e a avaliação da presença de pesticidas. Embora não esteja diretamente relacionado a uma ação de informar ou alertar, implica um processo crítico de avaliação.
- **Informar**: Nota 0.0  
  Justificativa: O verbo não aparece no texto.
- **Alertar**: Nota 0.0  
  Justificativa: O verbo não aparece no texto.
**Passo 3: Nota para o texto**
Considerando as notas dos verbos:
- A nota de "analisar" (8.0) é a única que conta, e os outros verbos não estão presentes. Isso sugere que o texto tem uma boa coerência semântica em relação à análise, mas é limitado em termos de informar ou alertar.
**Nota final para o texto**: **8.0**  
Justificativa: O texto aborda de forma adequada a análise da situação envolvendo agrotóxicos e suas implicações, embora falte uma dimensão de informar ou alertar explicitamente.</t>
  </si>
  <si>
    <t xml:space="preserve">## Análise de Coerência Semântica
### Passo 1: Listagem de Verbos e Sinônimos
**Verbos e sinônimos encontrados no texto:**
* **Analisar:** identificar (sinônimo), pesquisou (sinônimo)
* **Informar:** destaca (sinônimo), recomenda (sinônimo)
* **Alertar:** não encontrado diretamente, mas a ideia de alerta está implícita em todo o texto, especialmente quando se menciona os danos causados aos insetos, à sociedade e ao meio ambiente.
### Passo 2: Atribuição de Notas
* **Identificar/Analisar:** Nota 9,0 - O verbo "identificar" está diretamente relacionado à pesquisa realizada, e a ação de analisar a presença de pesticidas é coerente com o contexto científico do estudo.
* **Destaca/Informar:** Nota 8,0 - O verbo "destaca" é utilizado para apresentar um fato relevante (a mortandade das abelhas), e a informação sobre a presença de pesticidas nos produtos é clara e objetiva.
* **Recomenda:** Nota 7,0 - A recomendação de controlar o uso de pesticidas é coerente com as informações apresentadas sobre os danos causados por esses produtos, porém poderia ser mais detalhada para obter uma nota mais alta.
* **Alertar (implícito):** Nota 9,0 - A ideia de alerta permeia todo o texto, desde a menção da mortandade das abelhas até os danos causados à sociedade e ao meio ambiente. A ausência de um verbo explícito para "alertar" não compromete a coerência semântica.
### Passo 3: Nota Final para o Texto
Considerando as notas atribuídas aos verbos e a coerência geral do texto, atribuo a nota **8,5** ao texto.
**Justificativa:**
* O texto apresenta uma boa coerência semântica, com os verbos utilizados de forma adequada e contribuindo para a compreensão do tema.
* A pesquisa mencionada e os resultados obtidos são apresentados de forma clara e objetiva.
* A preocupação com os impactos dos agrotóxicos na saúde humana e no meio ambiente é evidente.
* A recomendação de controlar o uso de pesticidas, embora concisa, é coerente com as informações apresentadas.
**Pontos que poderiam melhorar a nota:**
* Uma análise mais aprofundada dos dados da pesquisa poderia fortalecer a argumentação.
* A recomendação de controlar o uso de pesticidas poderia ser mais específica, sugerindo alternativas ou práticas mais sustentáveis.
**Conclusão:**
O texto apresenta uma análise clara e objetiva sobre a presença de pesticidas em produtos derivados da apicultura e seus impactos. A coerência semântica é boa, e a informação é relevante para a sociedade.
**Observação:** A atribuição de notas é subjetiva e pode variar dependendo da perspectiva do avaliador. No entanto, a análise apresentada busca ser o mais objetiva possível, considerando os critérios estabelecidos.
</t>
  </si>
  <si>
    <t>Passo 1. No texto fornecido, a ocorrência dos verbos relevantes e seus sinônimos é a seguinte:
- "analisar" ou sinônimos: "realizou uma pesquisa" e "identificar".
- "informar" ou sinônimos: Não há ocorrência direta de verbos que significam informar.
- "alertar" ou sinônimos: Não há ocorrência direta de verbos que significam alertar.
Passo 2. Atribuir notas para os verbos listados:
- "realizou uma pesquisa" (sinônimo de "analisar"): 8.0 (pois a pesquisa está diretamente relacionada ao contexto da análise de dados).
- "identificar" (sinônimo de "analisar"): 8.0 (pois identificar é uma ação específica dentro do contexto de análise de dados).
Passo 3. Considerando as notas dos verbos do passo 2, a nota atribuída ao texto é 8.0. Embora o texto não contenha verbos que signifiquem "alertar" ou "informar", ele é coerente semanticamente, uma vez que as ações de "realizar uma pesquisa" e "identificar" são relevantes e coerentes com o contexto da análise de dados sobre a presença de pesticidas em produtos derivados de abelhas.</t>
  </si>
  <si>
    <t>#13
Considerar para a tarefa a seguir somente o texto que está entre #### e ####.
####
"O texto de Liana Coll, em Jornal da Unicamp de 07 a 20 de agosto de 2023 apresenta que no início dos anos 2000 mais de 1 bilhão de abelhas morreram no Brasil, situação também registrada no Europa e nos Estados Unidos. As causas se devem a expansão da monocultura e a alta utilização de agrotóxicos, gerando preocupação, pois cerca de 70% de todas as plantas são polimizadas por esses insetos. A química e pesquisadora Ana Paula de Souza do (CPBQA) da Unicamp, identificou a presença de agrotóxicos no mel e cera das abelhas, bioindicadores de contaminação. A análise realizada na cera apresentou um ou mais agrotóxicos em 90% das amostras. O orientador foi o professor da FEA, Felix Rayes juntamente a coorientação da coordenadora da Divisão Química Analítica do CPQBA, Nádia Rodrigues. A pesquisadora destaca a utilização do mel nas indústrias e pontua a importância de identificar contaminações. A mesma recomenda a submissão das práticas agrícolas e o seu controle adequado para evitar que os agrotóxicos permaneçam afetando a biodiversidade e a população das abelhas."
####
Tarefa: Você é um assistente útil responsável pela análise de coerência semântica de textos. Sua tarefa é analisar um texto seguindo os passos abaixo:
Passo 1. Liste a ocorrência dos verbos analisar, informar e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</si>
  <si>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Segue a análise da coerência semântica do texto.
**Passo 1: Listagem dos verbos**
Os verbos encontrados no texto que se aproximam dos verbos informar, alertar e analisar são:
*   Apresenta
*   Identificou
*   Destaca
*   Pontua
*   Recomenda
*   Avisar não está presente, porém alertar e informar possuem o mesmo significado e função.
*   Análise não está presente, mas identificou e destacar possuem a mesma função.
**Passo 2: Atribuição de notas**
*   Apresenta: 8.0 (o verbo está coerente com o contexto, pois apresenta informações sobre a situação das abelhas)
*   Identificou: 9.0 (o verbo está muito coerente com o contexto, pois identifica a presença de agrotóxicos no mel e cera das abelhas)
*   Destaca: 8.5 (o verbo está coerente com o contexto, pois destaca a importância de identificar contaminações)
*   Pontua: 8.0 (o verbo está coerente com o contexto, pois pontua a importância da utilização do mel nas indústrias)
*   Recomenda: 9.0 (o verbo está muito coerente com o contexto, pois recomenda a submissão das práticas agrícolas e o seu controle adequado)
**Passo 3: Atribuição de nota ao texto**
Considerando as notas dos verbos, atribuo uma nota 8.9 (oito vírgula nove) ao texto. O texto apresenta uma coerência semântica alta, pois os verbos utilizados estão bem escolhidos e transmitem a mensagem de forma clara e objetiva.</t>
  </si>
  <si>
    <t>Vamos realizar a análise de coerência semântica do texto conforme os passos estabelecidos.
### Passo 1: Ocorrência dos verbos
1. **Analisar**: aparece como "análise" (verbo na forma substantivada, mas representando a ação).
2. **Informar**: não aparece diretamente, mas o texto fornece informações relevantes.
3. **Alertar**: não aparece diretamente, mas o texto expressa preocupações, o que pode ser considerado uma forma de alerta.
### Passo 2: Atribuição de notas aos verbos
- **Analisar** (análise): 8.0
  - A análise da cera e a identificação de agrotóxicos são claramente coerentes com o tema e a relevância da pesquisa.
- **Informar**: 7.0
  - O texto oferece informações, mas não usa explicitamente o verbo "informar". A coerência é alta, mas a ausência do verbo limita a nota.
- **Alertar** (preocupação): 9.0
  - A preocupação com a biodiversidade e a população de abelhas representa um alerta significativo sobre o impacto dos agrotóxicos.
### Passo 3: Nota ao texto
Para atribuir uma nota ao texto, vamos considerar as notas dos verbos:
- Analisar: 8.0
- Informar: 7.0
- Alertar: 9.0
Média das notas:  
\[
\text{Média} = \frac{8.0 + 7.0 + 9.0}{3} = \frac{24.0}{3} = 8.0
\]
**Nota final do texto**: **8.0** 
Essa nota reflete uma boa coerência semântica, destacando a importância da pesquisa e suas implicações para a biodiversidade e o uso de agrotóxicos.</t>
  </si>
  <si>
    <t xml:space="preserve">## Análise de Coerência Semântica
### Texto-base:
"O texto de Liana Coll, em Jornal da Unicamp de 07 a 20 de agosto de 2023 apresenta que no início dos anos 2000 mais de 1 bilhão de abelhas morreram no Brasil, situação também registrada no Europa e nos Estados Unidos. As causas se devem a expansão da monocultura e a alta utilização de agrotóxicos, gerando preocupação, pois cerca de 70% de todas as plantas são polimizadas por esses insetos. A química e pesquisadora Ana Paula de Souza do (CPBQA) da Unicamp, identificou a presença de agrotóxicos no mel e cera das abelhas, bioindicadores de contaminação. A análise realizada na cera apresentou um ou mais agrotóxicos em 90% das amostras. O orientador foi o professor da FEA, Felix Rayes juntamente a coorientação da coordenadora da Divisão Química Analítica do CPQBA, Nádia Rodrigues. A pesquisadora destaca a utilização do mel nas indústrias e pontua a importância de identificar contaminações. A mesma recomenda a submissão das práticas agrícolas e o seu controle adequado para evitar que os agrotóxicos permaneçam afetando a biodiversidade e a população das abelhas."
### Análise:
#### Passo 1: Ocorrência de Verbos e Sinônimos
* **Analisar:** Identificou (sinônimo de analisar)
* **Informar:** Apresenta, destaca, pontua
* **Alertar:** Gerando preocupação, recomenda
#### Passo 2: Atribuição de Notas
* **Identificou:** Nota 9.0 - O verbo "identificou" está diretamente relacionado à ação de pesquisa e aos resultados obtidos, demonstrando coerência com o contexto científico do texto.
* **Apresenta, destaca, pontua:** Nota 8.0 - Esses verbos são utilizados para apresentar dados e informações relevantes sobre o tema, contribuindo para a compreensão do leitor.
* **Gerando preocupação, recomenda:** Nota 9.0 - Esses verbos expressam a relevância dos resultados da pesquisa e a necessidade de mudanças nas práticas agrícolas, demonstrando coerência com a problemática abordada.
#### Passo 3: Nota Final para o Texto
Considerando que a maioria dos verbos utilizados demonstram alta coerência semântica com o contexto do texto, atribui-se a nota **9.0** ao texto. Os verbos escolhidos são adequados para transmitir as informações de forma clara e objetiva, contribuindo para a compreensão do leitor sobre a problemática do uso de agrotóxicos e seus impactos na população de abelhas.
### Considerações Adicionais:
* **Coerência Global:** Além da análise dos verbos, a coerência global do texto é bastante evidente. As informações são apresentadas de forma lógica e sequencial, estabelecendo relações de causa e efeito entre os diferentes elementos do texto.
* **Clareza e Objetividade:** A linguagem utilizada é clara e objetiva, facilitando a compreensão do leitor, mesmo que não seja especialista na área.
* **Relevância:** O tema abordado é de grande relevância social e ambiental, o que contribui para a valorização do texto.
**Conclusão:** O texto apresenta uma alta coerência semântica, demonstrando que os verbos escolhidos são adequados para transmitir as informações de forma clara e objetiva. A análise realizada evidencia a qualidade da pesquisa e a importância de abordar essa temática. 
**Observação:** A atribuição de notas é um processo subjetivo e pode variar de acordo com a perspectiva do avaliador. No entanto, a análise apresentada busca ser o mais objetiva possível, considerando os critérios estabelecidos para a avaliação da coerência semântica.
</t>
  </si>
  <si>
    <t>Passo 1: No texto fornecido, os verbos identificados são:
- "morreu" (de morrer)
- "registrada" (de registrar)
- "gerando" (de gerar)
- "polinizadas" (de polinizar)
- "identificou" (de identificar)
- "apresentou" (de apresentar)
- "realizada" (de realizar)
- "apresentou" (de apresentar)
- "destaca" (de destacar)
- "pontua" (de pontuar)
- "recomenda" (de recomendar)
- "submissão" (de submeter)
- "controlado" (de controlar)
- "evitar" (de evitar)
- "afetando" (de afetar)
Passo 2: Atribuindo notas para os verbos listados, considerando a coerência semântica:
- "morreu" (de morrer) - Nota 9.0
- "registrada" (de registrar) - Nota 9.0
- "gerando" (de gerar) - Nota 8.0
- "polinizadas" (de polinizar) - Nota 9.0
- "identificou" (de identificar) - Nota 9.0
- "apresentou" (de apresentar) - Nota 8.0
- "realizada" (de realizar) - Nota 8.0
- "apresentou" (de apresentar) - Nota 8.0
- "destaca" (de destacar) - Nota 9.0
- "pontua" (de pontuar) - Nota 9.0
- "recomenda" (de recomendar) - Nota 9.0
- "submissão" (de submeter) - Nota 7.0
- "controlado" (de controlar) - Nota 8.0
- "evitar" (de evitar) - Nota 9.0
- "afetando" (de afetar) - Nota 8.0
Passo 3: Considerando as notas dos verbos do passo 2, a nota geral para o texto seria 8.5, pois a maioria dos verbos está entre 8.0 e 9.0, indicando uma boa coerência semântica. A nota mais baixa (7.0) não é significativamente discrepante das outras, o que mantém a avaliação geral positiva.</t>
  </si>
  <si>
    <t>#14
Considerar para a tarefa a seguir somente o texto que está entre #### e ####.
####
"Na pesquisa "agrotóxicos em cera e mel de abelha", publicada em 2023 no jornal da Unicamp, Liana coll, retrata o aumento de mortes das abelhas nos últimos anos, causada pelo uso excessivo de agrotóxicos em monoculturas. A pesquisadora e química Ana Paula de Souza, realizou uma pesquisa com o mel e a cera de abelhas comuns, notando grande presença de pesticidas, o que gerou preocupação, já que as abelhas são responsáveis em média por 70% da polinização em todo o mundo. Souza recomenda que aja uma fiscalização mais controlada no que com cerne a atividade agrícola."
####
Tarefa: Você é um assistente útil responsável pela análise de coerência semântica de textos. Sua tarefa é analisar um texto seguindo os passos abaixo:
Passo 1. Liste a ocorrência dos verbos analisar, informar e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</si>
  <si>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Segue as respostas para os passos solicitados:
Passo 1: 
- "retrata" é um sinônimo para "informar" e aparece uma vez no texto;
- "notando" é um sinônimo para "analisar" e aparece uma vez no texto;
- "recomenda" é um sinônimo para "alertar" e aparece uma vez no texto.
Passo 2:
- "retrata" - 8.0: o termo é coerente com o contexto, pois a autora apresenta a pesquisa como forma de informar sobre as descobertas;
- "notando" - 9.0: o termo é coerente com o contexto, pois a autora analisou o mel e a cera para descobrir a presença de pesticidas;
- "recomenda" - 9.5: o termo é coerente com o contexto, pois a autora alerta para a necessidade de fiscalização mais controlada na atividade agrícola.
Passo 3:
Considerando as notas dos verbos "retrata", "notando" e "recomenda" de 8.0, 9.0 e 9.5, respectivamente, atribuo uma nota 9.0 ao texto. O texto é coerente em relação ao uso dos verbos, apresentando uma boa conexão entre as ideias e um fluxo lógico.</t>
  </si>
  <si>
    <t>Vamos analisar o texto seguindo os passos solicitados:
### Passo 1: Ocorrência dos verbos
- **Verbo "analisar"**: Não aparece diretamente, mas a pesquisa implica uma análise dos dados.
- **Verbo "informar"**: Não aparece diretamente, mas o texto relata informações sobre a pesquisa.
- **Verbo "alertar"**: Presente na ideia de que a pesquisa gera preocupação e recomendações.
### Passo 2: Atribuição de notas aos verbos
- **Analisar**: Nota 8.0  
  Embora não esteja explícito, a pesquisa implica uma análise clara dos dados sobre o uso de agrotóxicos.
- **Informar**: Nota 7.0  
  O texto traz informações relevantes sobre a pesquisa, mas não tem uma abordagem direta de informar ao público.
- **Alertar**: Nota 9.0  
  O texto alerta sobre a preocupação com a presença de pesticidas no mel e cera de abelhas, o que é coerente com o objetivo da pesquisa.
### Passo 3: Atribuição de nota ao texto
Para atribuir uma nota ao texto, podemos considerar a média das notas dos verbos listados:
- Média = (8.0 + 7.0 + 9.0) / 3 = 8.0
**Resposta: 8.0**</t>
  </si>
  <si>
    <t xml:space="preserve">## Análise de Coerência Semântica
**Texto:** 
&gt; "Na pesquisa "agrotóxicos em cera e mel de abelha", publicada em 2023 no jornal da Unicamp, Liana coll, retrata o aumento de mortes das abelhas nos últimos anos, causada pelo uso excessivo de agrotóxicos em monoculturas. A pesquisadora e química Ana Paula de Souza, realizou uma pesquisa com o mel e a cera de abelhas comuns, notando grande presença de pesticidas, o que gerou preocupação, já que as abelhas são responsáveis em média por 70% da polinização em todo o mundo. Souza recomenda que aja uma fiscalização mais controlada no que com cerne a atividade agrícola."
### Passo 1: Ocorrência de Verbos e Sinônimos
* **Analisar/sinônimos:** Não há ocorrência direta ou sinônimos de "analisar" no texto. 
* **Informar/sinônimos:** "retrata", "notando" (sinônimo de "informando que notou")
* **Alertar/sinônimos:** "gerou preocupação" (sinônimo de "alertando sobre")
### Passo 2: Atribuição de Notas
* **retrata (informar):** 8,0 - O verbo "retrata" é utilizado de forma coerente para apresentar os resultados da pesquisa, informando sobre o aumento das mortes de abelhas.
* **notando (informar):** 7,0 - O verbo "notando" também informa sobre um resultado da pesquisa, porém de forma mais específica, sobre a presença de pesticidas.
* **gerou preocupação (alertar):** 9,0 - O verbo "gerou preocupação" alerta para as consequências da presença de pesticidas no mel e na cera, evidenciando a importância do problema.
### Passo 3: Nota Final para o Texto
Considerando as notas atribuídas aos verbos e a coerência geral do texto, atribuo a nota **8,5** para o texto. A coerência semântica é alta, com os verbos sendo utilizados de forma adequada para transmitir as informações da pesquisa. A única ressalva é a ausência do verbo "analisar", que seria esperado em um texto sobre uma pesquisa científica.
**Justificativa:**
* A nota é alta devido à clara intenção de informar e alertar sobre um problema sério: a contaminação de mel e cera por agrotóxicos e suas consequências para as abelhas e para a polinização.
* A ausência do verbo "analisar" não compromete significativamente a coerência, pois o texto descreve os resultados da pesquisa, o que implica em uma análise prévia dos dados.
**Conclusão:**
O texto apresenta uma boa coerência semântica, transmitindo de forma clara e objetiva as informações sobre a pesquisa realizada. A ausência do verbo "analisar" é a única inconsistência identificada. 
**Observação:** A ausência do verbo "analisar" pode ser justificada pelo fato de o texto ser um resumo da pesquisa e não o relatório completo. Em um relatório completo, seria esperado encontrar mais detalhes sobre a metodologia utilizada e os processos de análise dos dados. 
**Sugestão de melhoria:** Para melhorar ainda mais a coerência semântica do texto, poderia ser acrescentada uma frase que explicitasse a ação de analisar os dados, como por exemplo: "A pesquisadora e química Ana Paula de Souza, ao analisar amostras de mel e cera de abelhas comuns, notou grande presença de pesticidas...". 
</t>
  </si>
  <si>
    <t>Passo 1. Lista de verbos analisar, informar e alertar ou de seus sinônimos:
- Na pesquisa "agrotóxicos em cera e mel de abelha", publicada em 2023 no jornal da Unicamp, Liana coll, retrata o aumento de mortes das abelhas nos últimos anos, causada pelo uso excessivo de agrotóxicos em monoculturas. 
- A pesquisadora e química Ana Paula de Souza, realizou uma pesquisa com o mel e a cera de abelhas comuns, notando grande presença de pesticidas, o que gerou preocupação, já que as abelhas são responsáveis em média por 70% da polinização em todo o mundo.
- Souza recomenda que aja uma fiscalização mais controlada no que com cerne a atividade agrícola.
Passo 2. Atribuição de notas para os verbos listados:
- "retrata": 8.0 (coerente com o contexto de uma pesquisa científica)
- "realizou": 9.0 (coerente com a ação de uma pesquisadora desenvolvendo um estudo)
- "notando": 7.0 (coerente, mas menos específico em comparação com "realizou")
- "gerou": 6.0 (coerente, mas poderia ser mais específico no contexto de pesquisa)
- "recomenda": 10.0 (muito coerente, indica uma conclusão ou ação recomendada após a pesquisa)
Passo 3. Considerando as notas dos verbos do passo 2, atribua uma nota ao texto:
A nota atribuída ao texto é 8.0, pois a maioria dos verbos está coerente semanticamente com o contexto de uma pesquisa científica e suas conclusões, mas há algumas oportunidades de melhoria na especificidade de alguns verbos para aumentar a clareza do texto.</t>
  </si>
  <si>
    <t>#15
Considerar para a tarefa a seguir somente o texto que está entre #### e ####.
####
"No texto "Agrotóxicos são detectados em cera e mel de abelhas", de Liana Coll, publicado no Jornal da UNICAMP, de 07 a 20 de agosto de 2023, expõe que devido à expansão da monocultura, que utiliza agrotóxicos, cerca de mais de 1 bilhão de abelhas morreram no Brasil. Esse número é preocupante, pois os insetos polinizam 70% de todas as plantas do planeta. Diante disso, a pesquisadora Ana Paula de Souza, examinou a presença dos agrotóxicos no mel e na cera das abelhas comuns, por serem bioindicadores de contaminação. Os resultados apresentam 90% das amostras contaminadas com agrotóxico. A motivação pelo tema surgiu devido o aumento das mortes das abelhas no Brasil, Europa e nos Estados Unidos, e pela importância dos produtos apícolas. A pesquisadora recomenda que seja controlado o uso de agrotóxicos. "
####
Tarefa: Você é um assistente útil responsável pela análise de coerência semântica de textos. Sua tarefa é analisar um texto seguindo os passos abaixo:
Passo 1. Liste a ocorrência dos verbos analisar, informar e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</si>
  <si>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Segue a análise do texto conforme os passos solicitados:
**Passo 1: Lista de ocorrências dos verbos analisar, informar e alertar ou de seus sinônimos:**
*   Expor
*   Examinar
*   Apresentar
*   Recomendar
O verbo informar não aparece explicitamente no texto, mas pode ser considerado um sinônimo de "expor".
**Passo 2: Atribuição de notas para os verbos listados:**
*   Expor: 8,0 (o verbo está relacionado ao tema da expansão da monocultura e seus efeitos sobre as abelhas)
*   Examinar: 9,0 (o verbo está relacionado à ação da pesquisadora em relação ao mel e cera das abelhas)
*   Apresentar: 8,5 (o verbo está relacionado aos resultados da pesquisa, mas é um verbo mais genérico)
*   Recomendar: 9,5 (o verbo está relacionado à ação da pesquisadora em relação ao controle do uso de agrotóxicos)
**Passo 3: Atribuição de nota ao texto:**
Considerando as notas dos verbos, atribuo uma nota 8,8 (oito vírgula oito) ao texto. O texto apresenta uma boa coerência semântica, com verbos que se relacionam bem entre si e com o tema abordado. No entanto, alguns verbos, como "apresentar", são um pouco genéricos e poderiam ser substituídos por sinônimos mais específicos para melhorar a coerência do texto.</t>
  </si>
  <si>
    <t>Vamos realizar a análise de coerência semântica do texto fornecido.
### Passo 1: Lista de Ocorrências dos Verbos
No texto, encontramos as seguintes ocorrências relacionadas aos verbos **analisar**, **informar** e **alertar**, ou seus sinônimos:
- **analisar**: "A pesquisadora Ana Paula de Souza, examinou a presença dos agrotóxicos..."
- **informar**: Não há uma ocorrência direta, mas o texto apresenta informações sobre a situação das abelhas.
- **alertar**: "A pesquisadora recomenda que seja controlado o uso de agrotóxicos."
### Passo 2: Atribuição de Notas
Vamos atribuir notas para os verbos listados:
1. **analisar** (examinou): Nota 9.0 — O verbo é pertinente e está diretamente relacionado à ação da pesquisadora em investigar a presença de agrotóxicos.
2. **informar** (informação implícita): Nota 8.0 — Embora o verbo não apareça explicitamente, o texto oferece informações significativas sobre a situação das abelhas e os resultados da pesquisa.
3. **alertar** (recomenda): Nota 9.0 — O uso do termo "recomenda" sugere um alerta sobre a necessidade de controle dos agrotóxicos, sendo relevante e coerente com a situação apresentada.
### Passo 3: Nota Final para o Texto
Considerando as notas atribuídas aos verbos:
- **analisar**: 9.0
- **informar**: 8.0
- **alertar**: 9.0
A média das notas é:
\[
\text{Nota média} = \frac{9.0 + 8.0 + 9.0}{3} = 8.67
\]
Portanto, atribuo a nota **9.0** ao texto, pois apresenta uma coerência semântica alta e as informações são relevantes e bem articuladas.</t>
  </si>
  <si>
    <t xml:space="preserve">## Análise da Coerência Semântica do Texto
**Texto-base:**
"No texto "Agrotóxicos são detectados em cera e mel de abelhas", de Liana Coll, publicado no Jornal da UNICAMP, de 07 a 20 de agosto de 2023, expõe que devido à expansão da monocultura, que utiliza agrotóxicos, cerca de mais de 1 bilhão de abelhas morreram no Brasil. Esse número é preocupante, pois os insetos polinizam 70% de todas as plantas do planeta. Diante disso, a pesquisadora Ana Paula de Souza, examinou a presença dos agrotóxicos no mel e na cera das abelhas comuns, por serem bioindicadores de contaminação. Os resultados apresentam 90% das amostras contaminadas com agrotóxico. A motivação pelo tema surgiu devido o aumento das mortes das abelhas no Brasil, Europa e nos Estados Unidos, e pela importância dos produtos apícolas. A pesquisadora recomenda que seja controlado o uso de agrotóxicos. "
### Passo 1: Listagem de verbos (ou sinônimos)
* **Analisar:** examinou
* **Informar:** expõe, apresenta, surgiu
* **Alertar:** preocupante, recomenda
### Passo 2: Atribuição de notas
A atribuição de notas é um tanto subjetiva, pois depende da interpretação individual. No entanto, considerando a coerência semântica do texto e o contexto em que os verbos são utilizados, podemos atribuir as seguintes notas:
* **examinou:** 9,0 - A ação de examinar a presença de agrotóxicos é coerente com o objetivo da pesquisa e com a busca por evidências.
* **expõe:** 8,0 - O verbo expõe é utilizado para apresentar um fato, a morte de abelhas, e é coerente com o objetivo de informar o leitor.
* **apresenta:** 8,0 - Assim como "expõe", "apresenta" é utilizado para informar um resultado, a contaminação das amostras.
* **surgiu:** 7,0 - O verbo "surgiu" indica o motivo da pesquisa, mas poderia ser mais preciso.
* **preocupante:** 8,0 - A palavra "preocupante" alerta para a gravidade do problema da morte das abelhas.
* **recomenda:** 9,0 - A recomendação de controlar o uso de agrotóxicos é coerente com as evidências apresentadas no texto e com o objetivo de alertar para a necessidade de mudança.
### Passo 3: Nota final para o texto
Considerando as notas atribuídas aos verbos e a coerência geral do texto, podemos atribuir uma nota final de **8,5**. O texto apresenta uma boa coerência semântica, utilizando verbos que, em sua maioria, são adequados para transmitir as informações e alertar para o problema da contaminação por agrotóxicos. 
**Justificativa:**
A nota final reflete a capacidade do texto em informar sobre a problemática da morte de abelhas e a contaminação por agrotóxicos, além de apresentar uma análise e uma recomendação. A maioria dos verbos utilizados é coerente com o contexto e contribui para a construção de um sentido claro e objetivo. No entanto, o verbo "surgiu" poderia ser substituído por um verbo mais preciso, como "foi motivada", para aumentar a clareza da informação.
**Observação:**
É importante ressaltar que a análise da coerência semântica é um processo complexo e que pode variar de acordo com diferentes critérios e perspectivas. A nota atribuída neste caso é uma avaliação subjetiva, mas baseada em uma análise cuidadosa do texto.
**Possíveis melhorias:**
* **Substituir o verbo "surgiu" por um verbo mais preciso.**
* **Utilizar sinônimos para evitar repetições de verbos.**
* **Explorar outras nuances do texto, como a organização das ideias e a construção dos argumentos.**
**Conclusão:**
O texto apresenta uma boa coerência semântica, mas há espaço para pequenas melhorias. A análise realizada demonstra a importância da escolha adequada dos verbos para a construção de um texto claro e objetivo.
</t>
  </si>
  <si>
    <t>Passo 1. Listagem dos verbos analisar, informar e alertar ou de seus sinônimos:
- analisou (analisar)
- expõe (informar)
- recomenda (alertar)
Passo 2. Notas atribuídas considerando a coerência semântica entre os verbos:
- analisou (analisar): 10.0
- expõe (informar): 10.0
- recomenda (alertar): 9.0
Passo 3. Nota atribuída ao texto:
A nota para o texto seria 9.7, considerando que a coerência semântica entre os verbos é alta, com apenas uma leve variação na nota atribuída ao verbo "recomenda", que embora coerente, sugere uma ação mais direta de intervenção do que os outros verbos, que são mais descritivos e informativos.</t>
  </si>
  <si>
    <t>#16
Considerar para a tarefa a seguir somente o texto que está entre #### e ####.
####
"Uma pesquisa feita pela pesquisadora Ana Paula de Souza da Universidade Unicamp, contatou que no período de (2000-2023), foi aferido aproximadamente 1 bilhão de abelhas mortas do tipo comum, no Brasil. Ademais, foi dito por Ana que a morte dos animais deve-se a   grande utilização dos agrotóxicos em grandes latifúndios. Por conseguinte ocasiona danos a população de operárias(abelhas), elas sendo responsáveis p3la a maior parte dos polinizadores do mundo. Isso podendo causar elevados prejuízos à produção de alimentos agrícolas do país, além de deixar o mel contaminado com substâncias tóxicas."
####
Tarefa: Você é um assistente útil responsável pela análise de coerência semântica de textos. Sua tarefa é analisar um texto seguindo os passos abaixo:
Passo 1. Liste a ocorrência dos verbos analisar, informar e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</si>
  <si>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 aferido (analisar) 
- contatou (informar) 
- foi dito (informar) 
- ocasiona (alertar) 
- causar (alertar) 
- deixar (alertar) 
Passo 2: 
- aferido (analisar) - 8.0 
- contatou (informar) - 9.0 
- foi dito (informar) - 9.0 
- ocasiona (alertar) - 8.0 
- causar (alertar) - 8.0 
- deixar (alertar) - 8.0 
Passo 3: 
Nota do texto: 8.5</t>
  </si>
  <si>
    <t>Vamos realizar a análise de coerência semântica do texto fornecido, seguindo os passos indicados.
### Passo 1: Listagem de verbos
No texto, encontramos as seguintes ocorrências de verbos que se relacionam aos sinônimos de "analisar", "informar" e "alertar":
1. **Aferir** (sinônimo de analisar/informar)
2. **Dizer** (sinônimo de informar)
3. **Ocasionar** (sinônimo de alertar)
### Passo 2: Atribuição de notas aos verbos
1. **Aferir**: 8.0  
   - Aferir tem um significado claro de medir ou avaliar, o que se alinha bem com o contexto da pesquisa.
2. **Dizer**: 7.0  
   - Dizer é um verbo comum, mas no contexto de informar sobre resultados de pesquisa, é adequado, embora menos formal.
3. **Ocasionar**: 9.0  
   - Ocasionar indica causa e efeito, sendo altamente relevante no contexto de efeitos negativos dos agrotóxicos.
### Passo 3: Atribuição de nota ao texto
Considerando as notas atribuídas aos verbos e a coerência semântica geral do texto, a nota do texto seria:
**Nota do texto: 8.0**  
- O texto apresenta uma mensagem clara e coerente sobre a pesquisa e seus achados, embora haja algumas falhas gramaticais e de clareza que podem impactar sua legibilidade.</t>
  </si>
  <si>
    <t xml:space="preserve">## Análise de Coerência Semântica
### Texto-base:
"Uma pesquisa feita pela pesquisadora Ana Paula de Souza da Universidade Unicamp, contatou que no período de (2000-2023), foi aferido aproximadamente 1 bilhão de abelhas mortas do tipo comum, no Brasil. Ademais, foi dito por Ana que a morte dos animais deve-se a   grande utilização dos agrotóxicos em grandes latifúndios. Por conseguinte ocasiona danos a população de operárias(abelhas), elas sendo responsáveis p3la a maior parte dos polinizadores do mundo. Isso podendo causar elevados prejuízos à produção de alimentos agrícolas do país, além de deixar o mel contaminado com substâncias tóxicas."
### Passo 1: Ocorrência de Verbos e Sinônimos
* **Informar/Informar:** "contatou que", "foi dito por Ana"
* **Alertar/Alertar:** Não há ocorrência explícita de verbos de alerta.
### Passo 2: Atribuição de Notas
* **"contatou que" e "foi dito por Ana"**: Ambos os verbos são utilizados de forma coerente para apresentar informações sobre a pesquisa e seus resultados. **Nota: 9,0**
* **Verbos de alertar:** A ausência de verbos que expressem explicitamente um alerta diminui a força da mensagem. **Nota: Não aplicável**
### Passo 3: Nota Final para o Texto
Considerando a presença de verbos que informam de forma clara e precisa os resultados da pesquisa, e a ausência de verbos que expressem um alerta mais direto, atribuo ao texto a nota: **8,5**. 
**Justificativa:** O texto apresenta uma boa coerência semântica, transmitindo de forma clara a informação sobre a mortandade das abelhas e sua relação com o uso de agrotóxicos. No entanto, a falta de um alerta mais explícito sobre as consequências dessa situação para a humanidade e o meio ambiente poderia fortalecer ainda mais a mensagem.
**Observações:**
* A ausência de verbos de alerta não torna o texto incoerente, mas limita o seu impacto comunicativo.
* O uso de termos mais específicos, como "pesticidas" em vez de "agrotóxicos", poderia tornar a mensagem mais precisa e impactante.
* A inclusão de dados quantitativos sobre os prejuízos à produção agrícola poderia fortalecer o argumento.
**Sugestão de Reescrita (com foco no alerta):**
"Uma pesquisa recente da Unicamp revelou um dado alarmante: cerca de 1 bilhão de abelhas morreram no Brasil nos últimos anos devido ao uso indiscriminado de agrotóxicos em grandes propriedades agrícolas. Essa situação representa uma grave ameaça à produção de alimentos e à biodiversidade, pois as abelhas são essenciais para a polinização. A contaminação do mel por substâncias tóxicas também coloca em risco a saúde humana."
**Com essa reescrita, o verbo "revelar" adquire um tom mais enfático, e a frase "grave ameaça" introduz um elemento de alerta mais explícito.**
**Conclusão:**
A análise demonstra que o texto original apresenta uma boa estrutura e coerência semântica, mas poderia ser aprimorado com a inclusão de elementos que enfatizassem a gravidade da situação e a necessidade de ações para reverter esse cenário.
</t>
  </si>
  <si>
    <t>Passo 1. Lista de verbos analisar, informar e alertar ou de seus sinônimos:
No texto fornecido, os verbos analisar, informar e alertar ou seus sinônimos não estão presentes.
Passo 2. Atribuição de nota para os verbos listados no passo 1:
Como não há verbos relevantes no texto, não há notas a serem atribuídas neste passo.
Passo 3. Nota para o texto:
Considerando a ausência dos verbos específicos solicitados e a coerência semântica geral do texto, a nota atribuída é 7.0. O texto apresenta uma ideia clara e coerente sobre a morte de abelhas e sua relação com o uso de agrotóxicos, mas poderia ser mais detalhado ou estruturado de forma mais precisa para receber uma nota mais alta.</t>
  </si>
  <si>
    <t>#17
Considerar para a tarefa a seguir somente o texto que está entre #### e ####.
####
"No texto ""Agrotóxicos são detectados em cera e mel de abelha"", publicado no jornal da Unicampi, em agosto de 2023, expõem o fato de que por uso excessivo de pesticidas, mais de 1 bilhão de abelhas morreram no Brasil, no começo dos anos 2000, o que gera uma preocupação porque esses insetos ajudam na agricultura e polinizam 70% das plantas da Terra. Sabendo o quão importante as abelhas são para haver equilíbrio no ecossistema, a pesquisadora Ana Paula de Souza analisou o mel das abelhas africanas, e relatou que 6 de 40 amostras analisadas excediam o limite máximo de herbicida glifosfato. Essa preocupação se consolidou frente sua relevância para a polinização das plantações. Como o mel é um alimento inserido na dieta de muitas pessoas e crianças, saber se há uma contaminação, se torna uma prioridade, assim como no caso da cera que é utilizada na indústria de cosméticos. Por fim, para evitar esse problema que os agrotóxicos causam nas abelhas e em sua biodiversidade, Souza recomenda que haja um controle mais rigoroso em relação ao uso desses pesticidas nas práticas agrícolas."
####
Tarefa: Você é um assistente útil responsável pela análise de coerência semântica de textos. Sua tarefa é analisar um texto seguindo os passos abaixo:
Passo 1. Liste a ocorrência dos verbos analisar, informar e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</si>
  <si>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Liste a ocorrência dos verbos analisar, informar e alertar ou de seus sinônimos.
*   Analisou (1 vez)
*   Relatou (1 vez)
*   Excediam (1 vez)
*   Sabendo (1 vez)
*   Tornar (1 vez)
*   Recomenda (1 vez)
Passo 2: Atribua uma nota para os verbos listados no passo 1, considerando a coerência semântica das palavras entre si.
*   Analisou (8,0)
*   Relatou (9,0)
*   Excediam (8,5)
*   Sabendo (6,0)
*   Tornar (7,0)
*   Recomenda (9,0)
Passo 3: Considerando as notas dos verbos do passo 2, atribua uma nota ao texto.
Nota do texto: 8,0</t>
  </si>
  <si>
    <t>**Passo 1: Verbos Identificados**
- **Analisar**: O verbo "analisou" é utilizado para descrever a ação da pesquisadora Ana Paula de Souza ao examinar as amostras de mel.
- **Informar**: O texto menciona a publicação que expõe informações sobre a morte de abelhas e a contaminação do mel.
- **Alertar**: Embora o verbo "alertar" não esteja explicitamente presente, a preocupação com o uso de agrotóxicos e suas consequências pode ser considerada uma forma de alertar.
**Passo 2: Notas Atribuídas aos Verbos**
1. **Analisar**: 9.0  
   - A análise da pesquisadora é um aspecto central do texto, evidenciando a importância de estudar a contaminação.
2. **Informar**: 8.0  
   - O texto fornece informações relevantes sobre o uso de agrotóxicos e suas consequências, o que é coerente com o propósito de informar.
3. **Alertar**: 7.0  
   - Embora o verbo "alertar" não apareça, a preocupação expressa no texto em relação aos agrotóxicos pode ser vista como uma forma de alertar sobre a situação. 
**Passo 3: Nota Atribuída ao Texto**
Com base nas notas dos verbos:
- **Nota do texto**: 8.0  
  - O texto é coerente em sua mensagem, enfatizando a análise, a informação sobre os agrotóxicos e a preocupação em relação à biodiversidade e à saúde humana. A conexão entre esses elementos contribui para uma boa coerência semântica.</t>
  </si>
  <si>
    <t xml:space="preserve">## Análise da Coerência Semântica do Texto
**Texto-base:**
"No texto ""Agrotóxicos são detectados em cera e mel de abelha"", publicado no jornal da Unicampi, em agosto de 2023, expõem o fato de que por uso excessivo de pesticidas, mais de 1 bilhão de abelhas morreram no Brasil, no começo dos anos 2000, o que gera uma preocupação porque esses insetos ajudam na agricultura e polinizam 70% das plantas da Terra. Sabendo o quão importante as abelhas são para haver equilíbrio no ecossistema, a pesquisadora Ana Paula de Souza analisou o mel das abelhas africanas, e relatou que 6 de 40 amostras analisadas excediam o limite máximo de herbicida glifosfato. Essa preocupação se consolidou frente sua relevância para a polinização das plantações. Como o mel é um alimento inserido na dieta de muitas pessoas e crianças, saber se há uma contaminação, se torna uma prioridade, assim como no caso da cera que é utilizada na indústria de cosméticos. Por fim, para evitar esse problema que os agrotóxicos causam nas abelhas e em sua biodiversidade, Souza recomenda que haja um controle mais rigoroso em relação ao uso desses pesticidas nas práticas agrícolas."
### Passo 1: Listagem de verbos e sinônimos
* **Analisar:** analisou
* **Informar:** expõem, relatou
* **Alertar:** (não há ocorrência explícita, mas a função de alertar está implícita no texto)
### Passo 2: Atribuição de notas aos verbos
Considerando a coerência semântica e o contexto do texto, atribuímos as seguintes notas:
* **Analisar:** 9,0 - O verbo "analisar" é utilizado de forma coerente, descrevendo a ação da pesquisadora em relação às amostras de mel.
* **Informar:** 8,5 - Os verbos "expõem" e "relata" são utilizados para transmitir informações sobre o estudo e os resultados, demonstrando coerência com o propósito do texto.
* **Alertar:** (implícito) 9,0 - Embora não haja um verbo de alerta explícito, a função de alertar sobre os riscos do uso excessivo de agrotóxicos está presente em todo o texto, contribuindo para a coerência semântica.
### Passo 3: Nota final para o texto
Considerando as notas atribuídas aos verbos e a coerência geral do texto, atribuímos a nota **9,5**. O texto apresenta uma boa organização de ideias, com uma progressão lógica e uma linguagem clara. Os verbos utilizados contribuem para a construção de um sentido coeso e coerente, alertando para a importância da questão e apresentando dados que sustentam a argumentação.
**Justificativa:**
A nota elevada se justifica pela clara relação entre os verbos e o tema central do texto, que é a contaminação do mel por agrotóxicos e seus impactos na saúde humana e no meio ambiente. A pesquisa realizada pela pesquisadora Ana Paula de Souza, bem como os dados apresentados, corroboram a tese defendida no texto.
**Observações:**
* A ausência de um verbo de alerta explícito não compromete a coerência do texto, pois a função de alertar está implícita na apresentação dos dados sobre a contaminação do mel e seus impactos.
* A atribuição das notas é subjetiva e pode variar de acordo com a interpretação de cada leitor. No entanto, a análise apresentada busca ser objetiva e fundamentada na análise da linguagem e da estrutura do texto.
**Conclusão:**
O texto apresenta uma alta coerência semântica, com os verbos utilizados de forma adequada para transmitir as informações e construir um sentido claro e conciso. A análise realizada demonstra a importância da linguagem precisa e da organização das ideias para a construção de textos coesos e coerentes.
</t>
  </si>
  <si>
    <t>Passo 1. Listagem dos verbos analisar, informar e alertar ou de seus sinônimos:
- "a pesquisadora Ana Paula de Souza analisou o mel das abelhas africanas"
- "saber se há uma contaminação, se torna uma prioridade"
Passo 2. Atribuição de notas para os verbos listados no passo 1:
- "analysou": 10.0 (devido à sua relevância para a pesquisa científica e coerência com o contexto)
- "saber": 8.0 (porque, embora seja um verbo de conhecimento, no contexto, ele é utilizado para expressar a importância de estar ciente da contaminação)
Passo 3. Considerando as notas dos verbos do passo 2, atribuição de uma nota ao texto:
- Nota do texto: 9.0 (uma vez que os verbos utilizados estão semanticamente coerentes e bem inseridos no contexto do texto, contribuindo para a clareza e compreensão da mensagem transmitida)</t>
  </si>
  <si>
    <t>#18
Considerar para a tarefa a seguir somente o texto que está entre #### e ####.
####
"No texto "Agrotóxicos são detectados em cera e mel de abelha", publicado em 2023 no Jornal da Unicamp, Diana Coll expõe a pesquisa realizada pela química Ana Paula de Souza, em sua tese de doutorado. Analisando produtos apícolas, bioindicadores da contaminação das abelhas, foi possível detectar que 15% das amostras de mel continham resíduos de herbicida acima do limite permitido e 90% das amostras de cera apresentaram um ou mais pesticidas. Essa análise foi incentivada pela preocupação com a morte massiva das abelhas africanas, conhecidas como comuns, no Brasil, além da importância delas para a polinização de plantações e produção agrícola. Souza também destaca o uso de mel em xaropes e da cera na indústria de cosméticos, tornando ainda mais relevante determinar se há ou não a contaminação. Para evitar que agrotóxicos continuem afetando a biodiversidade, a pesquisadora recomenda um controle mais adequado desses produtos nas práticas agrícolas."
####
Tarefa: Você é um assistente útil responsável pela análise de coerência semântica de textos. Sua tarefa é analisar um texto seguindo os passos abaixo:
Passo 1. Liste a ocorrência dos verbos analisar, informar e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</si>
  <si>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A ocorrência dos verbos analisar, informar e alertar ou de seus sinônimos no texto é a seguinte:
- analisando (ocorre 1 vez)
- expõe (ocorre 1 vez)
- destacar (ocorre 1 vez)
- recomenda (ocorre 1 vez)
Passo 2. A nota para os verbos listados no passo 1, considerando a coerência semântica das palavras entre si, é a seguinte:
- analisando (nota 9,5) - o verbo está coerente com o contexto de pesquisa científica e análise de produtos apícolas.
- expõe (nota 9,0) - o verbo está coerente com o contexto de apresentação de resultados de pesquisa.
- destacar (nota 9,0) - o verbo está coerente com o contexto de enfatizar a importância do uso de mel e cera.
- recomenda (nota 9,5) - o verbo está coerente com o contexto de apresentar uma solução para evitar a contaminação por agrotóxicos.
Passo 3. Considerando as notas dos verbos do passo 2, a nota do texto é 9,25.</t>
  </si>
  <si>
    <t>### Passo 1: Ocorrência dos verbos
1. **Analisar**: 3 ocorrências ("Analisando produtos apícolas", "foi possível detectar", "detalhar se há ou não a contaminação").
2. **Informar**: 0 ocorrências.
3. **Alertar**: 1 ocorrência (implícito em "preocupação com a morte massiva das abelhas").
### Passo 2: Notas dos verbos
- **Analisar**: Nota 9.0  
  *Justificativa: O verbo "analisar" é central no contexto, pois descreve a pesquisa realizada, tornando a informação clara e fundamentada.*
- **Informar**: Nota 1.0  
  *Justificativa: Não há ocorrências do verbo "informar", então sua coerência semântica no texto é nula.*
- **Alertar**: Nota 8.0  
  *Justificativa: O conceito de "alertar" está presente de forma implícita através da preocupação expressa com a morte das abelhas, embora não seja explicitamente mencionado.*
### Passo 3: Nota final do texto
A nota final do texto, considerando as notas dos verbos, é **8.0**.  
*Justificativa: O texto apresenta uma boa coerência semântica, com ênfase na análise e uma preocupação expressa que ressoa com a necessidade de alertar sobre a questão dos agrotóxicos. A ausência de ocorrências do verbo "informar" reduz um pouco a nota, mas o restante do texto se mantém coerente e relevante.*</t>
  </si>
  <si>
    <t xml:space="preserve">## Análise de Coerência Semântica
### Texto-base:
"No texto "Agrotóxicos são detectados em cera e mel de abelha", publicado em 2023 no Jornal da Unicamp, Diana Coll expõe a pesquisa realizada pela química Ana Paula de Souza, em sua tese de doutorado. Analisando produtos apícolas, bioindicadores da contaminação das abelhas, foi possível detectar que 15% das amostras de mel continham resíduos de herbicida acima do limite permitido e 90% das amostras de cera apresentaram um ou mais pesticidas. Essa análise foi incentivada pela preocupação com a morte massiva das abelhas africanas, conhecidas como comuns, no Brasil, além da importância delas para a polinização de plantações e produção agrícola. Souza também destaca o uso de mel em xaropes e da cera na indústria de cosméticos, tornando ainda mais relevante determinar se há ou não a contaminação. Para evitar que agrotóxicos continuem afetando a biodiversidade, a pesquisadora recomenda um controle mais adequado desses produtos nas práticas agrícolas."
### Análise:
**Passo 1: Listagem de verbos e sinônimos**
* **Analisar:** Analisando, detectar
* **Informar:** Expõe
* **Alertar:** Destaca
**Passo 2: Atribuição de notas**
Considerando a coerência semântica do contexto, atribuímos as seguintes notas:
* **Analisar:** 10.0 - O verbo "analisar" é utilizado de forma consistente ao longo do texto, descrevendo a pesquisa realizada e os resultados obtidos.
* **Informar:** 9.0 - O verbo "expõe" está ligado à apresentação da pesquisa, porém poderia ser utilizado com mais frequência para enfatizar a função informativa do texto.
* **Alertar:** 8.0 - O verbo "destaca" indica uma ênfase em um ponto específico, mas não possui uma conotação de alerta tão forte quanto outros verbos como "advertir" ou "alarmar".
**Passo 3: Nota final para o texto**
Considerando as notas atribuídas aos verbos e a coerência geral do texto, atribuímos a nota **9.5**. O texto apresenta uma boa coesão semântica, com os verbos "analisar" e "informar" sendo utilizados de forma adequada e coerente com o contexto. O verbo "alertar" poderia ser utilizado de forma mais explícita em alguns momentos, mas a mensagem geral do texto é clara e coerente.
**Justificativa:**
A alta nota se justifica pela clara relação entre os verbos e o tema central do texto: a análise da contaminação por agrotóxicos em produtos apícolas. A escolha dos verbos demonstra uma preocupação em apresentar os resultados da pesquisa de forma objetiva e informativa, ao mesmo tempo em que chama a atenção para a importância do tema.
**Conclusão:**
A análise da coerência semântica do texto demonstra que ele apresenta uma estrutura coesa e bem organizada, com os verbos sendo utilizados de forma adequada para transmitir a informação de maneira clara e objetiva. A nota final de 9.5 indica um alto grau de coerência semântica, o que contribui para a compreensão e a eficácia da mensagem.
**Observações adicionais:**
* A presença de sinônimos para o verbo "analisar" reforça a ideia de que a pesquisa foi realizada de forma minuciosa e abrangente.
* A ausência de outros verbos relacionados à ação de alertar poderia ser compensada com o uso de adjetivos ou expressões que enfatizassem a gravidade do problema.
**Recomendações:**
* Para melhorar ainda mais a coerência semântica, sugere-se a utilização de um número maior de sinônimos para os verbos "informar" e "alertar", a fim de evitar repetições e tornar o texto mais dinâmico.
* A inclusão de dados quantitativos e estatísticos poderia fortalecer a argumentação e tornar o texto ainda mais persuasivo.
**Em resumo:**
A análise realizada demonstra que o texto apresenta uma alta coerência semântica, sendo uma ferramenta útil para a comunicação de resultados científicos e a conscientização sobre a importância da preservação das abelhas e do meio ambiente.
</t>
  </si>
  <si>
    <t>Passo 1. Lista de verbos:
- analisar (analisando)
- detectar (detectou)
- apresentar (apresentaram)
- incentivar (incentivada)
- destacar (destaca)
- recomendar (recomenda)
Passo 2. Avaliação das coerências semânticas:
- analisar (analisando): 10.0
- detectar (detectou): 9.0
- apresentar (apresentaram): 8.0
- incentivar (incentivada): 7.0
- destacar (destaca): 6.0
- recomendar (recomenda): 5.0
Passo 3. Considerando as notas dos verbos, a coerência semântica do texto é bastante alta, pois os verbos usados estão bem relacionados entre si e ao contexto da pesquisa científica e suas recomendações. Portanto, a nota atribuída ao texto é 9.0.</t>
  </si>
  <si>
    <t>#19
Considerar para a tarefa a seguir somente o texto que está entre #### e ####.
####
"No texto retirado do jornal sobre ”Agrotóxicos são detectados em cera e mel de abelha”, observa-se um aumento nas mortes das apícolas sendo ocasionado pela utilização em excesso de agrotóxicos. Este impacto acarreta uma mudança instantânea do ecossistema, pois esses animais cuidam de 70% da polinização das plantas. Assim a pesquisadora Ana Paula de Souza da Unicamp, verificou nas abelhas Apis melífera L., chamadas como abelhas comuns, um grande número de agrotóxicos em sua cera e mel, diante das mostras 90% estavam nestas condições. Ela destaca que deve-se haver uma fiscalização rígida sobre agricultura e seus inseticidas, porque isto pode destruir a biodiversidade do mundo."
####
Tarefa: Você é um assistente útil responsável pela análise de coerência semântica de textos. Sua tarefa é analisar um texto seguindo os passos abaixo:
Passo 1. Liste a ocorrência dos verbos analisar, informar e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</si>
  <si>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 observa-se;
- utilizando;
- acarreta;
- cuidam;
- verificou;
- destaca;
- haver;
- destruir.
Passo 2: 
- observa-se: 8,0;
- utilizando: 5,0;
- acarreta: 8,0;
- cuidam: 7,0;
- verificou: 9,0;
- destaca: 9,0;
- haver: 4,0;
- destruir: 8,0.
Passo 3: 7,5</t>
  </si>
  <si>
    <t>### Passo 1: Ocorrência dos verbos
1. **Analisar**: 0 ocorrências.
2. **Informar**: 0 ocorrências.
3. **Alertar**: 1 ocorrência (implícito em "deve-se haver uma fiscalização rígida sobre agricultura").
### Passo 2: Notas dos verbos
- **Analisar**: Nota 1.0  
  *Justificativa: O verbo "analisar" não aparece no texto, resultando em uma nota muito baixa devido à falta de coerência semântica em relação à sua presença.*
- **Informar**: Nota 1.0  
  *Justificativa: Similar ao verbo "analisar", "informar" não está presente, levando a uma nota de 1.0 por ausência.*
- **Alertar**: Nota 7.0  
  *Justificativa: O conceito de "alertar" é implicado através da recomendação de fiscalização sobre agrotóxicos. Embora não seja diretamente mencionado, a ideia de alerta está presente na necessidade de ação.*
### Passo 3: Nota final do texto
A nota final do texto, considerando as notas dos verbos, é **5.0**.  
*Justificativa: O texto apresenta uma discussão relevante sobre o impacto dos agrotóxicos na biodiversidade e no ecossistema, mas a ausência dos verbos "analisar" e "informar" diminui a coerência semântica. A nota reflete a relevância do conteúdo, mas a falta de verbos-chave compromete a força do texto.*</t>
  </si>
  <si>
    <t xml:space="preserve">## Análise da Coerência Semântica do Texto
### Passo 1: Ocorrência de Verbos e Sinônimos
* **Analisar:** A pesquisadora Ana Paula de Souza **analisou** as abelhas Apis melífera L.
* **Informar:** O texto **informa** sobre o aumento nas mortes de abelhas.
* **Alertar:** A pesquisadora **alerta** para a necessidade de uma fiscalização rígida na agricultura.
### Passo 2: Atribuição de Notas aos Verbos
* **Analisar:** Nota 10. O verbo "analisar" é utilizado de forma coerente, descrevendo a ação da pesquisadora em relação ao objeto de estudo (as abelhas).
* **Informar:** Nota 9. O verbo "informar" também é usado de forma adequada, apresentando uma informação relevante sobre o tema principal do texto. 
* **Alertar:** Nota 10. O verbo "alertar" é empregado de forma clara e eficaz, sinalizando um problema e propondo uma solução.
### Passo 3: Nota Final para o Texto
Considerando que os verbos utilizados no texto demonstram uma alta coerência semântica, atribuo ao texto a nota **9,5**. A pequena dedução se deve ao fato de que o texto poderia ser ainda mais conciso e direto em alguns trechos, sem perder a clareza da informação.
**Justificativa:**
A nota atribuída reflete a capacidade do texto de comunicar de forma clara e objetiva a informação sobre a presença de agrotóxicos em abelhas e os impactos dessa situação para o meio ambiente. A escolha dos verbos "analisar", "informar" e "alertar" contribui significativamente para a construção de um texto coeso e coerente.
**Observações:**
* A coerência semântica é um aspecto fundamental na produção de textos, pois garante que as ideias sejam apresentadas de forma lógica e compreensível.
* A escolha adequada dos verbos é uma ferramenta poderosa para construir textos mais precisos e eficazes.
* A análise da coerência semântica pode ser utilizada para avaliar a qualidade de diferentes tipos de textos, desde artigos científicos até textos jornalísticos.
**Sugestões para Melhoria:**
* **Concisão:** O texto poderia ser mais conciso, eliminando algumas redundâncias e expressões desnecessárias.
* **Especificidade:** A frase "Este impacto acarreta uma mudança instantânea do ecossistema" poderia ser mais específica, indicando quais os principais impactos da morte das abelhas para o ecossistema.
* **Evidências:** A afirmação de que 90% das amostras de cera e mel estavam contaminadas poderia ser reforçada com dados mais detalhados sobre a pesquisa realizada.
**Conclusão:**
O texto apresenta uma boa coerência semântica, demonstrando que o autor possui um bom domínio da língua portuguesa e da temática abordada. No entanto, há algumas pequenas sugestões que podem contribuir para a melhoria da qualidade do texto.
</t>
  </si>
  <si>
    <t>Passo 1: No texto fornecido, os verbos que ocorrem e que são relevantes para a análise são:
- "detectados" (detectar)
- "observa-se" (observar)
- "acarreta" (acarretar)
- "cuidam" (cuidar)
- "verificou" (verificar)
- "estavam" (estar)
- "destaca" (destacar)
- "deve-se haver" (dever haver)
- "pode destruir" (destruir)
Passo 2: Atribuir uma nota para os verbos listados, considerando a coerência semântica entre eles:
- "detectados" (detectar): 8.0 (é um verbo que indica a descoberta de algo, adequado ao contexto de encontrar agrotóxicos)
- "observa-se" (observar): 9.0 (este verbo é apropriado para indicar a percepção de um fenômeno ou uma tendência)
- "acarreta" (acarretar): 9.0 (este verbo é coerente pois indica uma consequência ou resultado de uma ação)
- "cuidam" (cuidar): 8.0 (é um verbo que se encaixa bem no contexto de descrever a função das abelhas na polinização)
- "verificou" (verificar): 9.0 (este verbo é adequado para descrever a ação de confirmar ou constatar algo)
- "estavam" (estar): 8.0 (é um verbo básico de estado que se encaixa bem no contexto)
- "destaca" (destacar): 9.0 (este verbo é apropriado para enfatizar um ponto importante)
- "deve-se haver" (dever haver): 8.0 (este verbo é usado para expressar uma necessidade ou obrigação)
- "pode destruir" (destruir): 9.0 (este verbo é adequado para indicar a possibilidade de um resultado negativo)
Passo 3: Considerando as notas dos verbos do passo 2, atribuir uma nota ao texto:
A nota média dos verbos é alta, indicando que a maioria dos verbos é coerente e apropriada para o contexto do texto. Portanto, atribuo ao texto uma nota de 8.5, pois o uso dos verbos é geralmente bem alinhado com a semântica do texto, mas há um ou outro que poderia ser um pouco mais específico ou preciso para melhorar a clareza.</t>
  </si>
  <si>
    <t>#20
Considerar para a tarefa a seguir somente o texto que está entre #### e ####.
####
"Na notícia publicada no jornal da Unicamp, " Agrotóxicos são identificados em cera e mel de abelha', Liana Coll descreve e discorre sobre a pesquisa de doutorado de Ana Paula de Souza. Assim problematiza que, desde o início do século XXI, já morreram mais de 1 bilhão de abelhas apenas no Brasil e dentre as diversas causas, a monocultura e seu uso desenfreado de agrotóxicos são os principais responsáveis. O impacto é preocupante, pois a maior parte de toda polinização vegetal provém delas, além de seu papel no cultivo artificial, como em mamoeiros. Para mediar a quantidade de agrotóxicos encontrados, foram utilizados o mel e a cera como bioindicadores, logo que é muito difícil analisar as "Apis meliferas" (abelha comum) dado tamanho e peso muito pequeno, ademais, os produtos apícolas refletem sua alimentação. Após isso foram contatados os tóxicos acima do recomendável em 15 e 90% respectivamente referido ao mel e cera, que são manipulados desde produtos farmacêuticos e alimentícios à cosméticos. Diante disso, a contaminação humana torna-se consequência. Por fim, a pesquisadora recomenda maior regulamentação das práticas agrícolas para evitar maiores desastres ambientais."
####
Tarefa: Você é um assistente útil responsável pela análise de coerência semântica de textos. Sua tarefa é analisar um texto seguindo os passos abaixo:
Passo 1. Liste a ocorrência dos verbos analisar, informar e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</si>
  <si>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 analisar: "analisar as Apis meliferas" e "analisar a quantidade de agrotóxicos encontrados"
- informar: não há registros de ocorrência do verbo "informar" ou seus sinônimos no texto.
- alertar: não há registros de ocorrência do verbo "alertar" ou seus sinônimos no texto. 
Passo 2:
- analisar: 8,0
Passo 3: 
Nota do texto: 8,0</t>
  </si>
  <si>
    <t>Vamos analisar o texto fornecido de acordo com os passos indicados.
### Passo 1: Ocorrência dos verbos
No texto, podemos identificar os seguintes verbos relacionados a "analisar", "informar" e "alertar" ou seus sinônimos:
- **Analisar**: 
  - "analisar" (na frase "muito difícil analisar as 'Apis meliferas'")
- **Informar**:
  - "informar" não aparece explicitamente, mas "descreve e discorre" pode ser considerado sinônimo.
- **Alertar**:
  - "alertar" não aparece, mas "problematiza" e "recomenda" podem ser vistos como sinônimos ou relacionados.
### Passo 2: Notas para os verbos listados
Agora, vamos atribuir notas de 1.0 a 10.0 para os verbos mencionados, considerando a coerência semântica entre eles:
- **Analisar**: 8.0
  - A análise de "Apis meliferas" é relevante, dado o contexto da pesquisa sobre a contaminação.
- **Descrever**: 9.0
  - A descrição da pesquisa e seus resultados são fundamentais para a compreensão do problema apresentado.
- **Discutir**: 8.0
  - A discussão sobre a situação das abelhas e os agrotóxicos é importante, mas poderia ser mais explícita.
- **Problemati zar**: 9.0
  - Problematizar a questão dos agrotóxicos é crucial, pois alerta sobre a gravidade da situação.
- **Recomendar**: 10.0
  - A recomendação de regulamentação é uma ação direta e necessária, sendo muito coerente com o contexto.
### Passo 3: Nota para o texto
Considerando as notas dos verbos e a coerência semântica do texto, atribuo a seguinte nota:
**Nota do texto**: 9.0
O texto apresenta uma coerência sólida entre os verbos e o tema abordado, destacando a gravidade do uso de agrotóxicos e sua relação com a saúde das abelhas, além de recomendar ações corretivas.</t>
  </si>
  <si>
    <t xml:space="preserve">## Análise da Coerência Semântica do Texto
### Passo 1: Listagem de verbos e sinônimos
* **Analisar:** identificar, verificar, examinar
* **Informar:** descrever, discorrer, problematizar, contatar, recomendar
* **Alertar:** problematizar
### Passo 2: Atribuição de notas aos verbos
Considerando o contexto do texto, que aborda um estudo sobre a contaminação por agrotóxicos e seus impactos, a coerência semântica dos verbos pode ser avaliada da seguinte forma:
* **Analisar (identificar, verificar, examinar):** Nota 9.0. O verbo "analisar" e seus sinônimos são utilizados de forma coerente para descrever a metodologia da pesquisa, que envolveu a análise de amostras de mel e cera para identificar a presença de agrotóxicos.
* **Informar (descrever, discorrer, problematizar, contatar, recomendar):** Nota 8.5. O verbo "informar" e seus sinônimos são empregados para apresentar os resultados da pesquisa, os problemas causados pela contaminação e as recomendações da pesquisadora. No entanto, a variedade de sinônimos poderia ser explorada de forma mais precisa para diferenciar as ações de descrever, problematizar e recomendar.
* **Alertar:** Nota 9.0. O verbo "alertar" é utilizado de forma coerente para destacar a gravidade do problema da contaminação por agrotóxicos e seus impactos na saúde humana e no meio ambiente.
### Passo 3: Atribuição de nota ao texto
Considerando as notas atribuídas aos verbos e a coerência geral do texto, atribuo a nota **9.0** ao texto. A pesquisa é apresentada de forma clara e objetiva, utilizando uma linguagem técnica adequada e estabelecendo relações de causa e efeito entre os diferentes elementos abordados. A coerência semântica é mantida ao longo de todo o texto, contribuindo para a compreensão do problema e da importância da pesquisa.
**Justificativa:**
A nota elevada se justifica pela escolha precisa dos verbos para descrever as ações realizadas na pesquisa e pela organização lógica das informações. A coerência semântica é fundamental para garantir que o texto seja compreensível e que as ideias sejam transmitidas de forma eficaz.
**Observações:**
* A variedade de sinônimos para o verbo "informar" poderia ser explorada de forma mais precisa para diferenciar as ações de descrever, problematizar e recomendar.
* A ausência de outros verbos relacionados à análise de dados poderia ser considerada como um ponto a ser aprimorado em uma análise mais detalhada.
**Conclusão:**
O texto apresenta uma boa coerência semântica, demonstrando um domínio adequado da linguagem técnica e uma organização clara das informações. A pesquisa é apresentada de forma concisa e objetiva, permitindo ao leitor compreender a importância do tema e as implicações dos resultados obtidos.
</t>
  </si>
  <si>
    <t>Passo 1. Lista de verbos analisar, informar e alertar ou de seus sinônimos:
- analisar (utilizado no texto como "analisar")
- informar (não utilizado explicitamente no texto, mas pode ser inferido na descrição da pesquisa)
- alertar (não utilizado explicitamente no texto, mas implícito na recomendação de maior regulamentação)
Passo 2. Atribuição de notas para os verbos:
- analisar: 10.0 (o verbo é central para a descrição da pesquisa e está bem integrado ao contexto)
- informar: 8.0 (implícito na descrição da pesquisa e seus resultados, embora não seja utilizado diretamente)
- alertar: 7.0 (implícito na recomendação da pesquisadora, mas também não utilizado diretamente)
Passo 3. Nota para o texto:
Considerando as notas dos verbos, o texto é coerente semanticamente, pois os verbos que poderiam ser utilizados estão implícitos nas ações descritas. Portanto, atribuo ao texto uma nota 8.0, refletindo uma boa coerência semântica geral.</t>
  </si>
  <si>
    <t>#21
Considerar para a tarefa a seguir somente o texto que está entre #### e ####.
####
"Na notícia “Agrotóxicos são detectados em cera e mel de abelhas”, publicado entre 07 e 20 de agosto de 2023 no jornal da UNICAMP, pela autora Liana Coll, onde aborda a tese de doutorado da química e pesquisadora Ana Paula de Souza. Sua pesquisa foi realizada na Faculdade de Engenharia Alimentar (FEA), onde analisou o mel e cera das abelhas Apis Malifera L, já que analisar as próprias abelhas seria muito difícil devido ao seu tamanho, das 40 amostras de mel analisadas 6 apresentam mais agrotóxicos do que o permitido e nas ceras 90% das amostras estavam infectadas. Em sua tese a cientista relaciona essa presença a expansão da monocultura e ao uso massivo de agrotóxicos e se deu inicio diante da preocupação com a grande quantidade de morte de abelhas no Brasil, Europa e Estados Unidos, frente aos resultados das pesquisas a cientista recomenda que as praticas agrícolas sejam mais rigorosamente controladas."
####
Tarefa: Você é um assistente útil responsável pela análise de coerência semântica de textos. Sua tarefa é analisar um texto seguindo os passos abaixo:
Passo 1. Liste a ocorrência dos verbos analisar, informar e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</si>
  <si>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Lista de ocorrência dos verbos analisar, informar e alertar ou de seus sinônimos.
- analisou
- aborda
- foi realizada
- relaciona
- recomenda
Passo 2: Nota para os verbos listados no passo 1.
- analisou: 9.0 (o verbo está coerente com o contexto da pesquisa)
- aborda: 8.0 (o verbo está coerente com o contexto da notícia)
- foi realizada: 7.0 (o verbo está coerente com o contexto da pesquisa, mas é um pouco vago)
- relaciona: 9.0 (o verbo está coerente com o contexto da pesquisa e da tese)
- recomenda: 9.0 (o verbo está coerente com o contexto da pesquisa e da recomendação da cientista)
Passo 3: Nota para o texto.
- Nota: 8.6 (o texto apresenta coerência semântica entre os verbos, mas poderia ser melhorada com mais precisão e clareza em alguns trechos)</t>
  </si>
  <si>
    <t>### Passo 1: Listagem de verbos
1. **analisar** 
2. **analisou**
3. **relaciona**
4. **recomenda**
5. **alertar** (sinônimo implícito em “preocupação com a grande quantidade de morte de abelhas”)
### Passo 2: Atribuição de notas aos verbos
- **analisar**: 9.0 (o verbo é central na pesquisa e reflete a ação de examinar dados)
- **analisou**: 9.0 (passado do verbo "analisar", coerente com o contexto)
- **relaciona**: 8.0 (indica a ligação entre a presença de agrotóxicos e fatores externos, coerente, mas não tão central quanto "analisar")
- **recomenda**: 8.0 (indica uma sugestão baseada na análise, mas com um tom mais direto)
- **alertar**: 7.0 (embora a preocupação seja implícita, o verbo não é utilizado diretamente)
### Passo 3: Nota ao texto
Com base nas notas atribuídas aos verbos e considerando a coerência semântica do texto como um todo, a nota final do texto é **8.0**. O texto apresenta uma boa coerência e clareza na apresentação das informações, apesar de algumas passagens poderem ser mais diretas na relação entre os elementos abordados.</t>
  </si>
  <si>
    <t xml:space="preserve">## Análise de Coerência Semântica
### Texto-base:
"Na notícia “Agrotóxicos são detectados em cera e mel de abelhas”, publicado entre 07 e 20 de agosto de 2023 no jornal da UNICAMP, pela autora Liana Coll, onde aborda a tese de doutorado da química e pesquisadora Ana Paula de Souza. Sua pesquisa foi realizada na Faculdade de Engenharia Alimentar (FEA), onde analisou o mel e cera das abelhas Apis Malifera L, já que analisar as próprias abelhas seria muito difícil devido ao seu tamanho, das 40 amostras de mel analisadas 6 apresentam mais agrotóxicos do que o permitido e nas ceras 90% das amostras estavam infectadas. Em sua tese a cientista relaciona essa presença a expansão da monocultura e ao uso massivo de agrotóxicos e se deu inicio diante da preocupação com a grande quantidade de morte de abelhas no Brasil, Europa e Estados Unidos, frente aos resultados das pesquisas a cientista recomenda que as praticas agrícolas sejam mais rigorosamente controladas."
### Passo 1: Ocorrência de Verbos e Sinônimos
* **Analisar:** analisar, analisadas
* **Informar:** aborda, relaciona
* **Alertar:** não há ocorrência direta, mas a ideia de alerta está implícita na menção à "preocupação com a grande quantidade de morte de abelhas".
### Passo 2: Atribuição de Notas
* **Analisar:** Nota 10. O verbo "analisar" é utilizado de forma consistente e coerente ao longo do texto, descrevendo a metodologia da pesquisa.
* **Informar:** Nota 8. Os verbos "aborda" e "relaciona" transmitem a ideia de que a pesquisa informa sobre a presença de agrotóxicos no mel e na cera e relaciona esse fato à expansão da monocultura. Embora sejam sinônimos menos diretos de "informar", a coerência é mantida.
* **Alertar:** Nota 7. A ideia de alerta é implícita na menção à "preocupação com a grande quantidade de morte de abelhas", mas não há um verbo explícito para expressar essa ação. A nota é um pouco menor devido a essa implícita.
### Passo 3: Nota Final para o Texto
Considerando as notas atribuídas aos verbos, a coerência semântica do texto é **alta**. A pesquisa é descrita de forma clara e objetiva, com uma progressão lógica das ideias. A relação entre a presença de agrotóxicos, a expansão da monocultura e a morte de abelhas é estabelecida de forma coerente. A nota final atribuída ao texto seria **9,0**.
**Justificativa:** A escolha da nota 9,0 se justifica pela alta coerência semântica geral do texto, com a maioria dos verbos utilizados de forma adequada e consistente. A única ressalva é a ausência de um verbo explícito para "alertar", o que poderia fortalecer ainda mais a coerência do texto.
**Observações:**
* A coerência semântica é apenas um dos aspectos a serem considerados na análise de um texto. Outros elementos, como a coesão, a organização das ideias e a clareza da linguagem, também são importantes.
* A atribuição de notas é um processo subjetivo e pode variar dependendo do avaliador. No entanto, a análise apresentada aqui busca ser objetiva e fundamentada nos elementos linguísticos do texto.
**Conclusão:**
O texto apresenta uma alta coerência semântica, demonstrando uma clara relação entre a pesquisa realizada, os resultados obtidos e as implicações para a agricultura e a saúde dos ecossistemas.
</t>
  </si>
  <si>
    <t>Passo 1. Lista de verbos analisar, informar e alertar ou de seus sinônimos:
- analisou
- relaciona
- recomenda
- preocupação (embora não seja um verbo, está relacionado à ideia de alerta)
Passo 2. Nota para os verbos listados:
- analisou: 8.0 (pelo contexto científico da pesquisa)
- relaciona: 9.0 (forte coerência com o contexto de análise e conclusão)
- recomenda: 7.0 (coerente como uma ação decorrente dos resultados da pesquisa)
- preocupação: 6.0 (coerente, mas menos específico como uma ação direta em relação aos outros verbos)
Passo 3. Nota para o texto:
Considerando as notas dos verbos, a coerência semântica do texto parece bastante sólida. A maioria dos verbos está alinhada com o contexto de pesquisa científica e suas conclusões. Portanto, a nota para o texto é 8.0.</t>
  </si>
  <si>
    <t>#22
Considerar para a tarefa a seguir somente o texto que está entre #### e ####.
####
"A mortandade de abelhas é preocupante pois são necessárias para a polinização de diversas plantas e cultivou, porém este problema está cada vez maior, tanto no Brasil quanto em outros países por conta do alto uso de agrotóxicos. Foram verificados pela pesquisadora Ana Paula de Souza do CPBQA da Unicamp altos índices dessas substâncias, tanto no mel, quanto na cera das abelhas, ela, junto com seus coordenadores pretendem determinar se há contaminação nesses itens. Para evitar esses problemas, a pesquisadora recomenda que haja o controle dessas práticas para que ocorra o equilíbrio."
####
Tarefa: Você é um assistente útil responsável pela análise de coerência semântica de textos. Sua tarefa é analisar um texto seguindo os passos abaixo:
Passo 1. Liste a ocorrência dos verbos analisar, informar e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</si>
  <si>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Segue a análise de coerência semântica do texto:
**Passo 1: Listagem dos verbos**
- foram verificados (sinônimo de analisar)
- pretendem (sinônimo de informar)
- recomenda (sinônimo de alertar)
**Passo 2: Nota para a coerência semântica dos verbos**
- Foram verificados: 8,0 (o verbo está coerente com o contexto da pesquisa e análise)
- Pretendem: 8,5 (o verbo está coerente com a intenção de determinar a contaminação)
- Recomenda: 9,0 (o verbo está coerente com a ideia de evitar problemas)
**Passo 3: Nota geral do texto**
Considerando as notas dos verbos, atribuo uma nota 8,8 (oito vírgula oito) ao texto. O texto apresenta uma boa coerência semântica, com verbos que se conectam de forma lógica e coerente com o contexto da pesquisa e análise.</t>
  </si>
  <si>
    <t>### Passo 1: Listagem dos verbos
Na análise do texto, os verbos "analisar", "informar" e "alertar" ou seus sinônimos não estão explicitamente presentes. No entanto, podemos identificar verbos que têm relação com esses conceitos:
1. **Determinar** (sinônimo de "analisar")
2. **Recomendar** (sinônimo de "informar" e "alertar")
### Passo 2: Atribuição de notas
- **Determinar**: Nota 8.0  
  *Justificativa*: Este verbo se relaciona com a ideia de análise e busca por informações, contribuindo para uma compreensão mais profunda do problema abordado.
- **Recomendar**: Nota 9.0  
  *Justificativa*: Esse verbo é forte em seu sentido de alertar e informar sobre a necessidade de ação para evitar problemas, promovendo uma conscientização sobre o controle das práticas agrícolas.
### Passo 3: Atribuição de nota ao texto
Considerando as notas dos verbos:
- "Determinar" (8.0)
- "Recomendar" (9.0)
A média das notas é:  
\[
\text{Média} = \frac{8.0 + 9.0}{2} = 8.5
\]
**Nota final para o texto**: **8.5** 
Essa nota reflete uma boa coerência semântica, já que os verbos utilizados estão alinhados com o tema e as preocupações expressas no texto.</t>
  </si>
  <si>
    <t xml:space="preserve">## Análise da Coerência Semântica
**Texto:** 
"A mortandade de abelhas é preocupante pois são necessárias para a polinização de diversas plantas e cultivou, porém este problema está cada vez maior, tanto no Brasil quanto em outros países por conta do alto uso de agrotóxicos. Foram verificados pela pesquisadora Ana Paula de Souza do CPBQA da Unicamp altos índices dessas substâncias, tanto no mel, quanto na cera das abelhas, ela, junto com seus coordenadores pretendem determinar se há contaminação nesses itens. Para evitar esses problemas, a pesquisadora recomenda que haja o controle dessas práticas para que ocorra o equilíbrio."
### Passo 1: Ocorrência de Verbos e Sinônimos
* **Analisar:** Não há ocorrência direta ou sinônimos.
* **Informar:** "Foram verificados pela pesquisadora Ana Paula de Souza do CPBQA da Unicamp altos índices dessas substâncias" (informar sobre a presença de agrotóxicos)
* **Alertar:** "A mortandade de abelhas é preocupante" (alerta para um problema)
### Passo 2: Atribuição de Notas
* **Informar:** Nota 9.0 - O verbo "informar" está utilizado de forma coerente com o contexto, apresentando um dado concreto sobre a pesquisa.
* **Alertar:** Nota 8.0 - O verbo "alertar" introduz o problema da mortandade das abelhas, mas poderia ser mais específico quanto às consequências.
### Passo 3: Nota Final para o Texto
**Nota 8.5** - O texto apresenta uma coerência semântica razoável, com informações claras sobre o problema da mortandade das abelhas e a presença de agrotóxicos. No entanto, a falta do verbo "analisar" e a possibilidade de um alerta mais específico sobre as consequências da mortandade das abelhas poderiam elevar a nota.
**Justificativa:** A nota atribuída considera a presença de um verbo com alta coerência semântica ("informar") e outro com uma coerência um pouco menor ("alertar"). A ausência do verbo "analisar" não compromete significativamente a coerência geral do texto, mas poderia ser incluído para fortalecer a argumentação.
**Observação:** A coerência semântica é um conceito subjetivo e a avaliação pode variar dependendo de critérios mais específicos. A nota atribuída aqui é uma estimativa baseada na análise dos elementos presentes no texto.
**Sugestões para Melhora:**
* **Incluir o verbo "analisar":** A pesquisa realizada pela pesquisadora Ana Paula de Souza pode ser descrita como uma análise da presença de agrotóxicos no mel e na cera das abelhas.
* **Especificar as consequências da mortandade das abelhas:** Além de alertar para o problema, o texto poderia mencionar as consequências da falta de polinizadores para a agricultura e o meio ambiente.
Com essas modificações, o texto ficaria ainda mais coeso e informativo.
</t>
  </si>
  <si>
    <t>####
"A mortandade de abelhas é preocupante pois são necessárias para a polinização de diversas plantas e cultivou, porém este problema está cada vez maior, tanto no Brasil quanto em outros países por conta do alto uso de agrotóxicos. Foram verificados pela pesquisadora Ana Paula de Souza do CPBQA da Unicamp altos índices dessas substâncias, tanto no mel, quanto na cera das abelhas, ela, junto com seus coordenadores pretendem determinar se há contaminação nesses itens. Para evitar esses problemas, a pesquisadora recomenda que haja o controle dessas práticas para que ocorra o equilíbrio."
####
Tarefa: Você é um assistente útil responsável pela análise de coerência semântica de textos. Sua tarefa é analisar um texto seguindo os passos abaixo:
Passo 1. Liste a ocorrência dos verbos analisar, informar e alertar ou de seus sinônimos.
No texto fornecido, os verbos que podem ser considerados relacionados aos verbos "analisar", "informar" e "alertar" são:
- "Foram verificados" (analisar)
- "pretendem determinar" (analisar)
- "recomenda" (informar)
Passo 2. Agora, atribua uma nota para os verbos listados no passo 1, considerando a coerência semântica das palavras entre si. Atribua uma nota de 1.0 a 10.0, sendo 1.0(um) para o verbo menos coerente e 10.0(dez) para o mais coerentes.
- "Foram verificados": 8.0 (pois é um verbo que indica análise, mas não está diretamente relacionado com o ato de informar ou alertar)
- "pretendem determinar": 7.0 (também indica análise, mas está mais distante da ideia de informar ou alertar)
- "recomenda": 9.0 (é um verbo que tem um componente de informar e pode conter um elemento de alerta, dependendo do contexto)
Passo 3. Considerando as notas dos verbos do passo 2, atribua uma nota ao texto, sendo 1.0 (um)  nota mais baixa e 10.0 (dez) a mais alta.
A nota final para o texto, considerando a coerência semântica dos verbos listados, seria:
Nota: 8.0
Isso reflete que o texto tem uma coerência semântica razoável em relação aos verbos analisados, mas ainda há espaço para melhorar a conexão entre as informações apresentadas.</t>
  </si>
  <si>
    <t>#23
Considerar para a tarefa a seguir somente o texto que está entre #### e ####.
####
"No texto "Agrotóxicos são detectados em cera e mel de abelha", publicado em 2023 no Jornal da Unicamp, Liana Coll expõe o risco da utilização de agrotóxicos para a vida das abelhas. A autora destaca a preocupação com a mortandade das abelhas, contando com mais de um bilhão de mortes desde um pouco antes do início do século XXI. Além desse fato, Coll apresenta uma pesquisa de doutorado feita por Ana Paula de Souza, em que ela encontra agrotóxicos no mel e na cera da abelha em grandes quantidades, o que indica que a qualidade de vida do próprio inseto pode estar em risco. A pesquisadora demonstra, ainda, que as abelhas são polinizadoras indispensáveis, por exemplo, no cultivo de mamão. Portanto, a química explicita que a contaminação por agrotóxicos afeta as abelhas e indica um risco para a biodiversidade. Com isso, ela conclui que o uso desses produtos deve ser contido adequadamente."
####
Tarefa: Você é um assistente útil responsável pela análise de coerência semântica de textos. Sua tarefa é analisar um texto seguindo os passos abaixo:
Passo 1. Liste a ocorrência dos verbos analisar, informar e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</si>
  <si>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Lista de ocorrência dos verbos analisar, informar e alertar ou de seus sinônimos:
*   Expor (sinônimo de informar) - "Liana Coll expõe o risco..."
*   Destacar (sinônimo de informar) - "A autora destaca a preocupação..."
*   Apresentar (sinônimo de informar) - "Coll apresenta uma pesquisa..."
*   Demonstrar (sinônimo de informar) - "A pesquisadora demonstra, ainda, que as abelhas são polinizadoras indispensáveis..."
*   Concluir (sinônimo de analisar) - "Com isso, ela conclui que o uso desses produtos deve ser contido adequadamente."
Passo 2: Atribuição de notas para os verbos listados:
*   Expor: 8,0 (o verbo "expor" está coerentemente relacionado ao contexto da autora apresentando o risco dos agrotóxicos para as abelhas)
*   Destacar: 9,0 (o verbo "destacar" está fortemente relacionado ao contexto da autora enfatizando a preocupação com a mortandade das abelhas)
*   Apresentar: 8,5 (o verbo "apresentar" está coerentemente relacionado ao contexto da autora apresentando a pesquisa de doutorado)
*   Demonstrar: 9,5 (o verbo "demonstrar" está fortemente relacionado ao contexto da pesquisadora apresentando a importância das abelhas como polinizadoras)
*   Concluir: 9,0 (o verbo "concluir" está coerentemente relacionado ao contexto da autora apresentando a conclusão sobre a necessidade de conter o uso de agrotóxicos)
Passo 3: Atribuição de nota ao texto:
Considerando as notas dos verbos, a nota média é: (8,0 + 9,0 + 8,5 + 9,5 + 9,0) / 5 = 8,8
Portanto, a nota atribuída ao texto é 8,8. O texto apresenta uma estrutura lógica e coerente, com verbos que se relacionam harmoniosamente ao contexto, demonstrando a preocupação com o uso de agrotóxicos e seus efeitos nas abelhas.</t>
  </si>
  <si>
    <t>Vamos analisar o texto fornecido conforme os passos especificados.
### Passo 1: Listar a ocorrência dos verbos "analisar", "informar", "alertar" ou de seus sinônimos.
No texto, não há ocorrências diretas dos verbos "analisar", "informar" ou "alertar" e seus sinônimos. Contudo, podemos identificar sinônimos ou expressões que têm um significado próximo:
- **Informar**: "expõe" (Liana Coll expõe o risco)
- **Alertar**: "destaca" (a autora destaca a preocupação)
### Passo 2: Atribuir notas de coerência semântica.
1. **"expõe" (informar)**: 8.0
   - O verbo "expôr" é utilizado para indicar a apresentação de informações, o que está alinhado com o significado de "informar", embora não seja um sinônimo direto.
2. **"destaca" (alertar)**: 7.0
   - "Destacar" pode implicar um certo grau de alerta ao enfatizar uma preocupação, mas não tem a mesma conotação de urgência que "alertar".
### Passo 3: Atribuir uma nota ao texto.
Para a atribuição da nota final, consideramos as notas dadas aos verbos:
- **Média das notas**: \( \frac{8.0 + 7.0}{2} = 7.5 \)
Portanto, atribuo uma nota ao texto de **7.5**. 
**Resposta Final: 7.5**</t>
  </si>
  <si>
    <t xml:space="preserve">## Análise da Coerência Semântica do Texto
### Passo 1: Listagem de Verbos e Sinônimos
Após a análise do texto, identifiquei os seguintes verbos e sinônimos relacionados a analisar, informar e alertar:
* **Analisar:** expõe, apresenta, demonstra, indica
* **Informar:** expõe, apresenta
* **Alertar:** expõe, destaca, indica
### Passo 2: Atribuição de Notas aos Verbos
Para atribuir as notas, considerarei a coerência semântica dos verbos no contexto do texto, ou seja, se a escolha dos verbos contribui para a clareza e a força do argumento.
* **Expõe:** Nota 8.0 - O verbo "expõe" é utilizado de forma consistente para apresentar dados e resultados de pesquisas, contribuindo para a clareza do texto.
* **Apresenta:** Nota 7.5 - Assim como "expõe", o verbo "apresenta" é utilizado para introduzir informações relevantes, mas sua frequência pode ser considerada um pouco repetitiva.
* **Demonstra:** Nota 9.0 - O verbo "demonstra" é utilizado de forma eficaz para apresentar evidências que sustentam as afirmações da autora, conferindo maior credibilidade ao texto.
* **Indica:** Nota 8.5 - O verbo "indica" é utilizado para estabelecer relações de causa e efeito, contribuindo para a construção do argumento.
* **Destaca:** Nota 7.0 - O verbo "destaca" é utilizado para chamar a atenção para informações importantes, mas sua utilização poderia ser mais precisa em alguns momentos.
### Passo 3: Nota Final para o Texto
Considerando as notas atribuídas aos verbos e a coerência geral do texto, atribuo a nota **8.5** para o texto. A escolha dos verbos contribui significativamente para a clareza e a força do argumento, demonstrando uma boa coerência semântica. 
**Justificativa:**
* **Pontos positivos:** A escolha dos verbos demonstra um cuidado na construção do texto, contribuindo para a clareza e a objetividade da argumentação. A autora utiliza uma variedade de verbos que expressam diferentes nuances de significado, evitando a repetição e tornando a leitura mais dinâmica.
* **Pontos a melhorar:** A frequência do verbo "apresenta" poderia ser reduzida, buscando sinônimos para evitar a repetição. Além disso, a utilização do verbo "destaca" poderia ser mais precisa em alguns momentos, para evitar generalizações.
**Conclusão:**
A análise da coerência semântica do texto revela um bom uso dos verbos, contribuindo para a clareza e a força do argumento. A autora demonstra domínio da língua e capacidade de construir um texto coeso e coerente.
**Observação:**
É importante ressaltar que a análise da coerência semântica é um processo subjetivo e que diferentes avaliadores podem atribuir notas ligeiramente diferentes. No entanto, a metodologia utilizada nesta análise busca ser objetiva e transparente.
**Sugestões para melhoria:**
* **Variar o vocabulário:** Buscar sinônimos para os verbos mais frequentes, como "apresenta", pode tornar o texto mais rico e interessante.
* **Utilizar conectores:** O uso de conectores como "além disso", "portanto", "consequentemente" pode fortalecer a coesão do texto e facilitar a compreensão do leitor.
* **Revisar a pontuação:** Uma pontuação adequada contribui para a clareza e a organização das ideias.
Com essas sugestões, o texto pode se tornar ainda mais eficaz na comunicação de suas ideias.
</t>
  </si>
  <si>
    <t>Passo 1. Lista de verbos analisar, informar e alertar ou seus sinônimos:
- No texto fornecido, o verbo "analizar" não é mencionado explicitamente, mas está implícito na tarefa de "detectar" agrotóxicos no mel e na cera de abelha, realizado pela pesquisadora Ana Paula de Souza.
- O verbo "informar" pode ser inferido a partir da ação da autora Liana Coll ao "expor" o risco da utilização de agrotóxicos para a vida das abelhas.
- O verbo "alertar" está presente na conclusão do texto, quando a autora "explicita" o risco para a biodiversidade e conclui que o uso desses produtos deve ser contido adequadamente.
Passo 2. Atribuição de notas para os verbos:
- "Analisar" (implícito): 9.0, pois a análise é crucial para entender os riscos dos agrotóxicos.
- "Informar" (implícito): 8.0, já que a informação é fundamental para conscientizar sobre o problema.
- "Alertar" (explícito): 10.0, pois o alerta é a ação final que busca prevenir danos futuros.
Passo 3. Nota geral do texto:
Considerando as notas dos verbos do passo 2, a nota geral do texto seria 9.0, pois o texto é coerente em sua estrutura argumentativa e cumpre bem os papéis de análise, informação e alerta sobre os riscos dos agrotóxicos para as abelhas e a biodiversidade.</t>
  </si>
  <si>
    <t>#24
Considerar para a tarefa a seguir somente o texto que está entre #### e ####.
####
"No texto escrito por Liana Coll, "Agrotóxicos  são detectados em cera e mel de abelha", publicado no Jornal da UNICAMP, explana como o uso intensivo de agrotóxicos está relacionado à contaminação de produtos apícolas. As principais questões ligadas ao tema incluem a saúde das abelhas, a qualidade dos produtos e os impactos na cadeia alimentar. O interesse em pesquisas acadêmicas pelo assunto se deu pela preocupação com a morte massiva de abelhas no Brasil, Europa e Estados Unidos por conta da relevância desses insetos na polinização de plantações. A contaminação do mel e da cera podem prejudicar a saúde humana e comprometer a segurança alimentar, além de afetar a biodiversidade e os ecossistemas.        "
####
Tarefa: Você é um assistente útil responsável pela análise de coerência semântica de textos. Sua tarefa é analisar um texto seguindo os passos abaixo:
Passo 1. Liste a ocorrência dos verbos analisar, informar e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</si>
  <si>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A ocorrência dos verbos analisar, informar e alertar ou de seus sinônimos no texto é a seguinte:
- "explana" (sinônimo de informar) - 1 ocorrência.
Passo 2:
Atribuição de notas para os verbos listados no passo 1:
- "explana" - 10.0 (o verbo está coerente com o contexto do texto).
Passo 3:
Atribuição de nota ao texto:
- Nota: 10.0</t>
  </si>
  <si>
    <t>### Passo 1: Ocorrência dos verbos
- **analisar**: Não aparece explicitamente, mas o conceito de análise está implícito na discussão sobre os impactos do uso de agrotóxicos.
- **informar**: O texto informa sobre a contaminação de produtos apícolas e suas consequências.
- **alertar**: O texto alerta indiretamente sobre os perigos da contaminação e a morte massiva das abelhas.
### Passo 2: Notas para os verbos
- **analisar**: Nota 8.0  
  O texto não menciona diretamente o ato de analisar, mas aborda a análise do impacto dos agrotóxicos e suas consequências, o que é relevante para a coerência semântica.
- **informar**: Nota 9.0  
  O texto fornece informações claras sobre a contaminação e os problemas associados, o que contribui para uma comunicação eficaz.
- **alertar**: Nota 8.5  
  Embora não use a palavra "alertar", o texto traz uma preocupação evidente sobre os impactos negativos da contaminação, sugerindo um alerta.
### Passo 3: Nota para o texto
Considerando as notas dos verbos, a coerência semântica do texto se destaca na maneira como aborda os temas relacionados à contaminação e seus efeitos. A atribuição das notas resultou em uma média alta, refletindo uma boa conexão entre os conceitos apresentados.
**Nota final para o texto: 8.5**</t>
  </si>
  <si>
    <t xml:space="preserve">## Análise da Coerência Semântica do Texto
**Texto-base:**
"No texto escrito por Liana Coll, "Agrotóxicos  são detectados em cera e mel de abelha", publicado no Jornal da UNICAMP, explana como o uso intensivo de agrotóxicos está relacionado à contaminação de produtos apícolas. As principais questões ligadas ao tema incluem a saúde das abelhas, a qualidade dos produtos e os impactos na cadeia alimentar. O interesse em pesquisas acadêmicas pelo assunto se deu pela preocupação com a morte massiva de abelhas no Brasil, Europa e Estados Unidos por conta da relevância desses insetos na polinização de plantações. A contaminação do mel e da cera podem prejudicar a saúde humana e comprometer a segurança alimentar, além de afetar a biodiversidade e os ecossistemas.        "
**Análise:**
**Passo 1: Ocorrência de verbos e sinônimos**
* **Informar:** explana
* **Alertar:** prejudicar, comprometer, afetar
**Passo 2: Atribuição de notas para os verbos**
* **Explana:** Nota 9.0 - O verbo "explana" é utilizado de forma coerente para apresentar a relação entre o uso de agrotóxicos e a contaminação de produtos apícolas, sendo uma ação direta de informar.
* **Prejudicar, comprometer, afetar:** Nota 8.0 - Esses verbos são utilizados para descrever as consequências da contaminação, alertando sobre os impactos na saúde humana, segurança alimentar e ecossistemas. A escolha dos verbos é coerente com o contexto e reforça a gravidade da situação.
**Passo 3: Nota para o texto**
Considerando as notas atribuídas aos verbos e a coerência geral do texto, atribuo a nota **9.5** ao texto. A argumentação é clara, os verbos são utilizados de forma precisa e a relação entre as ideias é lógica. O texto informa e alerta sobre um problema relevante de forma eficaz.
**Justificativa:**
A nota elevada se justifica pela forma como o texto apresenta a informação de maneira clara e objetiva. A escolha dos verbos "explana", "prejudicar", "comprometer" e "afetar" contribui para a construção de um texto coerente e persuasivo. A temática da contaminação por agrotóxicos e seus impactos na saúde e no meio ambiente é abordada de forma séria e relevante, reforçando a importância da pesquisa e da discussão sobre o assunto.
**Observações:**
* A ausência do verbo "analisar" no texto não compromete a coerência semântica, pois o objetivo principal do texto é informar sobre um problema e suas consequências.
* A análise poderia ser mais aprofundada caso o texto fosse mais extenso ou abordasse outros aspectos da temática.
**Conclusão:**
O texto apresenta uma coerência semântica elevada, demonstrando um bom domínio da linguagem e uma organização clara das ideias. A escolha dos verbos e a forma como as informações são apresentadas contribuem para a eficácia da comunicação e para a compreensão do leitor.
</t>
  </si>
  <si>
    <t>Passo 1. Lista de verbos analisar, informar e alertar ou de seus sinônimos:
- "explana" (sinônimo de explicar, informar)
- "está relacionado" (sinônimo de está ligado, analisar)
- "incluem" (sinônimo de compreendem, informar)
- "se deu" (sinônimo de ocorreu, informar)
- "preocupação com" (sinônimo de alertar)
- "pode prejudicar" (sinônimo de pode afetar, analisar)
- "comprometer" (sinônimo de afetar, analisar)
- "afetar" (sinônimo de influenciar, analisar)
Passo 2. Atribuição de notas para os verbos listados no passo 1:
- "explana": 8.0 (bom para informar)
- "está relacionado": 7.0 (bom para analisar)
- "incluem": 8.0 (bom para informar)
- "se deu": 7.0 (bom para informar)
- "preocupação com": 6.0 (bom para alertar)
- "pode prejudicar": 9.0 (excelente para analisar)
- "comprometer": 9.0 (excelente para analisar)
- "afetar": 9.0 (excelente para analisar)
Passo 3. Considerando as notas dos verbos do passo 2, atribuo uma nota ao texto:
8.5 (O texto apresenta uma boa coerência semântica, com verbos bem selecionados para informar, analisar e alertar sobre o tema dos agrotóxicos em produtos apícolas.)</t>
  </si>
  <si>
    <t xml:space="preserve">
Considerar para a tarefa a seguir somente o texto que está entre #### e ####.
####
"&lt;TEXTO&gt;"
####
Tarefa: Você é um assistente útil responsável pela análise de coerência semântica de textos. Sua tarefa é analisar um texto seguindo os passos abaixo:
Passo 1. Liste a ocorrência dos verbos analisar, informar e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</si>
  <si>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LLaMA-3.1 70B</t>
  </si>
  <si>
    <t>Chatgpt 3.5</t>
  </si>
  <si>
    <t xml:space="preserve">Prompt 2 - Analisar resumo de forma automatizada </t>
  </si>
  <si>
    <r>
      <rPr>
        <rFont val="Arial"/>
        <color theme="1"/>
      </rPr>
      <t xml:space="preserve">Considerar para a tarefa a seguir somente o texto que está entre #### e ####.
####
"&lt;TEXTO&gt;"
####
Tarefa: Você é um assistente útil responsável pela análise de coerência semântica de textos. Sua tarefa é analisar um texto seguindo os passos abaixo:
Passo 1. Liste a ocorrência do verbo </t>
    </r>
    <r>
      <rPr>
        <rFont val="Arial"/>
        <b/>
        <color theme="1"/>
      </rPr>
      <t xml:space="preserve">analisar </t>
    </r>
    <r>
      <rPr>
        <rFont val="Arial"/>
        <color theme="1"/>
      </rPr>
      <t>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r>
  </si>
  <si>
    <t>Considerar para a tarefa a seguir somente o texto que está entre #### e ####.
####
"&lt;TEXTO&gt;"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</si>
  <si>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Considerar para a tarefa a seguir somente o texto que está entre #### e ####.
####
"&lt;TEXTO&gt;"
####
Tarefa: Você é um assistente útil responsável pela análise de coerência semântica de textos. Sua tarefa é analisar um texto seguindo os passos abaixo:
Passo 1. Liste a ocorrência do verbo informar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</si>
  <si>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Considerar para a tarefa a seguir somente o texto que está entre #### e ####.
####
"&lt;TEXTO&gt;"
####
Tarefa: Você é um assistente útil responsável pela análise de coerência semântica de textos. Sua tarefa é analisar um texto seguindo os passos abaixo:
Passo 1. Liste a ocorrência do verbo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</si>
  <si>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Verbo central prompt 1</t>
  </si>
  <si>
    <t>Os verbos identificados no prompt 1 de cada LLM gera um prompt 2 específico para cada LLM.</t>
  </si>
  <si>
    <t>Prompt</t>
  </si>
  <si>
    <t>documentos</t>
  </si>
  <si>
    <t>- analisou: 8.0 
- acrescenta: 9.0</t>
  </si>
  <si>
    <t xml:space="preserve">- Analisou - Nota: 10.0. </t>
  </si>
  <si>
    <t>- Informa: 10
- Informa: 9
- Traz: 8
- Acrescenta: 9</t>
  </si>
  <si>
    <t>- analisando: 9.0
- notou: 8.0
- explicar: 9.5
- buscar: 9.0
- indicar: 9.0
- sabem: 7.0
- preservação: 8.0</t>
  </si>
  <si>
    <t>- Analisou: 10.0</t>
  </si>
  <si>
    <t>- Notar a presença de agrotóxicos:9,5</t>
  </si>
  <si>
    <t>- analisadas: 8,0</t>
  </si>
  <si>
    <t>- Analisar: 10,0</t>
  </si>
  <si>
    <t>- Revelar: 9,5
- Conter: 9,0
- Aumentar: 9,0
- Garantir: 9,0
- Simplificar: 8,5</t>
  </si>
  <si>
    <t>- analisar: 9,0 
- analisadas: 9,0 
- realizar: 8,0 
- aponta: 8,5 
- recomenda: 7,0</t>
  </si>
  <si>
    <t xml:space="preserve"> - analisar: 9.0</t>
  </si>
  <si>
    <t>- Aborda: 9.0
- Afirma: 8.0 
- Aponta: 9.0
- Destaca: 8.5
- Recomenda: 9.0</t>
  </si>
  <si>
    <t>- apontar: 10.0
- descrever: 10.0
- expor: 10.0
- determinar: 10.0
- recomendar: 10.0</t>
  </si>
  <si>
    <t>- Expõem: 8.0 
- Destaca: 7.5</t>
  </si>
  <si>
    <t>- Aponta: 9.5
- Descreve: 9.0
- Expõem: 9.5
- Destacam: 9.0
- Recomenda: 10.0</t>
  </si>
  <si>
    <t>- Análise: 8.0
- Análise: 8.0
- Analisar: 6.0</t>
  </si>
  <si>
    <t>- Análise: 9.0</t>
  </si>
  <si>
    <t>- Apresenta: 9
- Discorrendo: 9
- Exemplifica: 8
- Demonstram: 10
- Afirma: 9
- Ressaltou: 8</t>
  </si>
  <si>
    <t>- análise : 10.0</t>
  </si>
  <si>
    <t>- Análise: 10.
- Apontado: 9.0</t>
  </si>
  <si>
    <t xml:space="preserve">- apresenta: 9,0 - 10,0 
- pautado: 9,0 - 10,0 
- descoberto: 9,0 - 10,0 
- responsáveis: 9,0 - 10,0 
- feitos: 9,0 - 10,0 
- obtiveram: 9,0 - 10,0 
- apontado: 9,0 - 10,0 
- depende: 9,0 - 10,0 
- expressa: 9,0 - 10,0 
- recomenda: : 9,0 - 10,0 </t>
  </si>
  <si>
    <t>- apresenta-se: 8,0
- analisou: 9,0
- concluiu: 9,5
- mostraram: 8,5
- recomendou: 8,0</t>
  </si>
  <si>
    <t>- Analisou: 9.0</t>
  </si>
  <si>
    <t>- Apresenta: 9,0
- Mostram: 9,5
- Concluiu: 9,0</t>
  </si>
  <si>
    <t>- analisou: 9,0
- detectar: 9,0
- analisou: 9,0</t>
  </si>
  <si>
    <t xml:space="preserve">- Analisou: 9.0  
- Análises: 9.0  </t>
  </si>
  <si>
    <t>- Aborda: 8.0
- Ressalta: 9.0
- Apresenta: 7.0</t>
  </si>
  <si>
    <t>- informa: 8.0
- destaca: 9.0
- trouxe: 7.0
- apontaram: 9.0
- recomenda: 8.0</t>
  </si>
  <si>
    <t>- Apontaram: 8.0
- Recomenda: - 9.0</t>
  </si>
  <si>
    <t>- Informa que: 9.0
- Destaca: 8.5
- Trouxe: 9.0
- Apontaram: 9.5
- Recomenda: 10.0</t>
  </si>
  <si>
    <t>- análise: 10,0
- evidenciado: 9,0
- expõe: 8,0</t>
  </si>
  <si>
    <t xml:space="preserve">- detectar: 9,0
- evidenciar: 8,5
- expõe: 9,0
- recomenda: 8,0
</t>
  </si>
  <si>
    <t>- analisar: 10.0</t>
  </si>
  <si>
    <t xml:space="preserve">- Análise: 9.0  </t>
  </si>
  <si>
    <t xml:space="preserve">- destaca: 10.0
- possuem: 10.0
- polinizam: 10.0
- auxiliam: 10.0
- realizou: 10.0
- identificar: 10.0
- causam: 10.0
- recomenda: 10.0
</t>
  </si>
  <si>
    <t>- Análise: 8,0 
- Identificar: 7,0</t>
  </si>
  <si>
    <t>- Identificou: 8.0
- Análise: 10.0</t>
  </si>
  <si>
    <t>- apresenta: 10.0
- identificou: 10.0
- destaca: 10.0
- pontua: 10.0
- recomenda: 10.0</t>
  </si>
  <si>
    <t>- realizou uma pesquisa: 8,0</t>
  </si>
  <si>
    <t>- Examinou: 8.0</t>
  </si>
  <si>
    <t>- expõe:9.0
- morreram: 8.5
- polinizam: 9.0
- examinou: 9.5 
- apresentam: 9.0
- surgiu: 8.5
- recomenda: 9.0</t>
  </si>
  <si>
    <t>- analisou: 9.0
- examinou: 9.5</t>
  </si>
  <si>
    <t>- expõe: 9.5
- polinizam: 9.0
- examinou: 9.5
- apresentam: 9.5
- surgiu: 9.0
- recomenda: 9.5</t>
  </si>
  <si>
    <t>- Aferir: 7.0 
- Dizer: 6.0
- Causar: 8.0</t>
  </si>
  <si>
    <t>- Contatou: 9.0
- Foi dito: 8.0</t>
  </si>
  <si>
    <t>- analisou: 9,0
- relatou: 8,5
- saber: 9,5
- excediam: 8,0
- recomenda: 9,0</t>
  </si>
  <si>
    <t>- Analisou: 9.0
- Analisadas: 9.0</t>
  </si>
  <si>
    <t>- expõem: 9,5
- ajudam: 9,0
- polinizam: 9,5
- analisou: 9,0
- relata: 9,0
- excediam: 9,5</t>
  </si>
  <si>
    <t>- analisando: 9.0
- análise: 9.5</t>
  </si>
  <si>
    <t>- Analisando: 9.0
- Analisar: 10.0</t>
  </si>
  <si>
    <t>- expõe: 10,0
- analisando: 10,0
- detectar: 10,0
- incentivada: 10,0
- destaca: 10,0
- recomenda: 10,0</t>
  </si>
  <si>
    <t>- analisou: 9,0 
- verificou: 9,5</t>
  </si>
  <si>
    <t>- Observa-se: 8,5
- Verificou: 9,0</t>
  </si>
  <si>
    <t>- analisar: 8,0
- descobrir: 9,0
- mediar: 6,0
- refletem: 7,0</t>
  </si>
  <si>
    <t>- Analisar: 8.0
- Mediar: 7.0</t>
  </si>
  <si>
    <t xml:space="preserve">- descreve: 8
- discorre: 9
- problematiza: 10
- recomenda: 9
- mediar: 7 
- contatar: 6 </t>
  </si>
  <si>
    <t xml:space="preserve">- analisou - 8.0
- analisadas - 9.0
- analisar - 7.0
- relaciona - 8.0
</t>
  </si>
  <si>
    <t>- analisou : 9.0
- analisadas: 9.0
- analisar: 8.0
- recomenda: 7.0</t>
  </si>
  <si>
    <t>- Aborda: 9.0
- Analisou: 9.5
- Relaciona: 9.0
- Recomenda: 8.5</t>
  </si>
  <si>
    <t>- Verificado: Nota 8.0
- Pretendem: Nota 9.0 
- Determinar: Nota 9.5
- Recomenda: Nota 8.5
- Haja: Nota 7.0</t>
  </si>
  <si>
    <t>- Determinar: 8.0  
- Verificar: 9.0</t>
  </si>
  <si>
    <t>- verificados: 9,0
- pretendem: 8,0
- recomenda: 9,0</t>
  </si>
  <si>
    <t>- analisar: 8.0
- expõe: 9.0
- destaca: 9.0
- apresenta: 8.5
- encontra: 8.5
- demonstra: 9.5
- indica: 9.0
- afeta: 8.5
- conclui: 9.0</t>
  </si>
  <si>
    <t>- expõe: 9.0
- destaca: 9.0
- conta: 7.0
- apresenta: 10.0
- encontra: 8.0
- indica: 9.0
- demonstra: 10.0
- conclui: 10.0</t>
  </si>
  <si>
    <t xml:space="preserve">- Expõe: 9,0
- Destaca: 8,5
- Apresenta: 8,0
- Demonstra: 9,5
- Explica: 9,0
</t>
  </si>
  <si>
    <t xml:space="preserve">- </t>
  </si>
  <si>
    <t xml:space="preserve">- explana: 8.0
- incluem: 9.0
- se deu: 7.0
- afetar: 8.5
- comprometer: 8.5
- prejudicar: 8.0
</t>
  </si>
  <si>
    <t xml:space="preserve">- explana: 9,0
- incluem: 8,0
- se deu: 8,5
- podem prejudicar, comprometer, afetar - 9,0 </t>
  </si>
  <si>
    <t>LLaMA 3.1 70B</t>
  </si>
  <si>
    <t>Respostas</t>
  </si>
  <si>
    <t>#1
Considerar para a tarefa a seguir somente o texto que está entre #### e ####.
####
"O texto “Agrotóxicos são detectados em cera e mel de abelha”, de Liana Coll, em Jornal da unicamp, de 07 a 20 de agosto de 2023, informa que mais de 1 bilhão de abelhas morreram no Brasil desde o início dos anos 2000, fenômeno que também ocorreu na Europa e nos Estados Unidos. Como causa de tal quadro, o informativo traz a expansão das monoculturas, que utilizam agrotóxicos. nesse viés, a matéria acrescenta que os impactos das mortes são preocupantes, pois abelhas polinizam 70% de todas as plantas do mundo. Por essa razão, a pesquisadora Ana Paula de Souza, da unicamp, analisou em sua tese de doutorado a presença de agrotóxicos no mel e na cera, que são indicadores de contaminação, no mel, de 40 amostras, seis apresentaram resíduos de herbicidas que ultrapassa o limite legal Na cera, havia um ou mais agrotóxicos em 90% das amostras. Por fim, o texto se conclui com a recomendação da pesquisadora de que haja um maior controle das práticas agrícolas quanto ao uso desses produtos."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</si>
  <si>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A ocorrência do verbo analisar ou de seus sinônimos aparecem duas vezes no texto da seguinte forma:
- "a pesquisadora Ana Paula de Souza, da unicamp, analisou em sua tese de doutorado a presença de agrotóxicos no mel e na cera, que são indicadores de contaminação, no mel, de 40 amostras, seis apresentaram resíduos de herbicidas que ultrapassa o limite legal Na cera, havia um ou mais agrotóxicos em 90% das amostras."
- "a matéria acrescenta que os impactos das mortes são preocupantes, pois abelhas polinizam 70% de todas as plantas do mundo."
Passo 2. Considerando a coerência semântica das palavras entre si, atribuo as seguintes notas para os verbos listados no passo 1:
- "analisou": 8.0 (oito) - O verbo está coerente com o contexto da pesquisa e do estudo da pesquisadora.
- "acrescenta": 9.0 (nove) - O verbo está coerente com a ideia de adicionar informações ao texto.
Passo 3. Considerando as notas dos verbos do passo 2, atribuo uma nota ao texto: 8.5 (oito e meio)</t>
  </si>
  <si>
    <t>**Resposta:**
**Passo 1.** Ocorrências do verbo "analisar" ou seus sinônimos:
1. "a pesquisadora Ana Paula de Souza [...] analisou em sua tese de doutorado a presença de agrotóxicos no mel e na cera".
**Passo 2.** Nota para o verbo listado:
- "Analisou" - Nota: 10.0. 
  - O uso do verbo "analisar" está coerente com o contexto, pois descreve uma investigação científica detalhada realizada pela pesquisadora, reforçando o propósito informativo e objetivo do texto.
**Passo 3.** Nota para o texto considerando a coerência semântica:
- Nota: 10.0. 
  - O texto apresenta coesão e coerência semântica, com os verbos bem utilizados e com significados alinhados ao conteúdo, especialmente na análise científica da presença de agrotóxicos, que é o foco do estudo mencionado.</t>
  </si>
  <si>
    <t>#1
Considerar para a tarefa a seguir somente o texto que está entre #### e ####.
####
"O texto “Agrotóxicos são detectados em cera e mel de abelha”, de Liana Coll, em Jornal da unicamp, de 07 a 20 de agosto de 2023, informa que mais de 1 bilhão de abelhas morreram no Brasil desde o início dos anos 2000, fenômeno que também ocorreu na Europa e nos Estados Unidos. Como causa de tal quadro, o informativo traz a expansão das monoculturas, que utilizam agrotóxicos. nesse viés, a matéria acrescenta que os impactos das mortes são preocupantes, pois abelhas polinizam 70% de todas as plantas do mundo. Por essa razão, a pesquisadora Ana Paula de Souza, da unicamp, analisou em sua tese de doutorado a presença de agrotóxicos no mel e na cera, que são indicadores de contaminação, no mel, de 40 amostras, seis apresentaram resíduos de herbicidas que ultrapassa o limite legal Na cera, havia um ou mais agrotóxicos em 90% das amostras. Por fim, o texto se conclui com a recomendação da pesquisadora de que haja um maior controle das práticas agrícolas quanto ao uso desses produtos."
####
Tarefa: Você é um assistente útil responsável pela análise de coerência semântica de textos. Sua tarefa é analisar um texto seguindo os passos abaixo:
Passo 1. Liste a ocorrência do verbo informar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</si>
  <si>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 xml:space="preserve">## Análise de Coerência Semântica
### Texto-base:
"O texto “Agrotóxicos são detectados em cera e mel de abelha”, de Liana Coll, em Jornal da unicamp, de 07 a 20 de agosto de 2023, informa que mais de 1 bilhão de abelhas morreram no Brasil desde o início dos anos 2000, fenômeno que também ocorreu na Europa e nos Estados Unidos. Como causa de tal quadro, o informativo traz a expansão das monoculturas, que utilizam agrotóxicos. nesse viés, a matéria acrescenta que os impactos das mortes são preocupantes, pois abelhas polinizam 70% de todas as plantas do mundo. Por essa razão, a pesquisadora Ana Paula de Souza, da unicamp, analisou em sua tese de doutorado a presença de agrotóxicos no mel e na cera, que são indicadores de contaminação, no mel, de 40 amostras, seis apresentaram resíduos de herbicidas que ultrapassa o limite legal Na cera, havia um ou mais agrotóxicos em 90% das amostras. Por fim, o texto se conclui com a recomendação da pesquisadora de que haja um maior controle das práticas agrícolas quanto ao uso desses produtos."
### Análise:
**Passo 1: Ocorrência de "informar" e sinônimos**
* **Informa:** Ocorre duas vezes no início do texto.
* **Traz:** Aparece como sinônimo de "informar" ao apresentar a causa da mortandade das abelhas.
* **Acrescenta:** Também funciona como sinônimo, adicionando informações sobre os impactos das mortes.
**Passo 2: Atribuição de notas**
* **Informa (1ª ocorrência):** Nota 10. Introduz o tema central do texto de forma clara e direta.
* **Informa (2ª ocorrência):** Nota 9. Retoma o tema, mas com foco em um aspecto específico (mortandade de abelhas na Europa e nos EUA).
* **Traz:** Nota 8. Estabelece uma relação de causa e efeito entre a expansão das monoculturas e a mortandade das abelhas.
* **Acrescenta:** Nota 9. Amplia a discussão sobre os impactos da mortandade, reforçando a importância das abelhas para a polinização.
**Passo 3: Nota final para o texto**
Considerando as notas atribuídas aos verbos e a coerência geral do texto, atribuo a nota **9,5**. O texto apresenta uma boa coesão, com os verbos "informar" e seus sinônimos estabelecendo uma progressão lógica de ideias. A pesquisa da Unicamp é apresentada como evidência para corroborar a relação entre o uso de agrotóxicos e a mortandade das abelhas.
**Justificativa:**
A nota elevada se justifica pela clara organização do texto, que segue uma estrutura lógica: apresentação do problema (mortandade de abelhas), apresentação da causa (uso de agrotóxicos), apresentação de evidências (pesquisa) e conclusão (necessidade de controle do uso de agrotóxicos). A utilização dos verbos "informar" e seus sinônimos contribui para essa organização, guiando o leitor por meio das diferentes etapas da argumentação.
**Observações:**
* A nota poderia ser ainda mais alta se houvesse uma maior exploração das consequências da mortandade das abelhas para a produção de alimentos e para o meio ambiente em geral.
* A repetição do verbo "informar" no início do texto poderia ser evitada com a utilização de sinônimos diferentes.
**Conclusão:**
O texto apresenta uma boa coerência semântica, com os verbos "informar" e seus sinônimos desempenhando um papel fundamental na construção do sentido. A pesquisa da Unicamp é utilizada de forma eficaz para fortalecer a argumentação e a conclusão do texto é clara e direta.
</t>
  </si>
  <si>
    <t>#1
Considerar para a tarefa a seguir somente o texto que está entre #### e ####.
####
"O texto “Agrotóxicos são detectados em cera e mel de abelha”, de Liana Coll, em Jornal da unicamp, de 07 a 20 de agosto de 2023, informa que mais de 1 bilhão de abelhas morreram no Brasil desde o início dos anos 2000, fenômeno que também ocorreu na Europa e nos Estados Unidos. Como causa de tal quadro, o informativo traz a expansão das monoculturas, que utilizam agrotóxicos. nesse viés, a matéria acrescenta que os impactos das mortes são preocupantes, pois abelhas polinizam 70% de todas as plantas do mundo. Por essa razão, a pesquisadora Ana Paula de Souza, da unicamp, analisou em sua tese de doutorado a presença de agrotóxicos no mel e na cera, que são indicadores de contaminação, no mel, de 40 amostras, seis apresentaram resíduos de herbicidas que ultrapassa o limite legal Na cera, havia um ou mais agrotóxicos em 90% das amostras. Por fim, o texto se conclui com a recomendação da pesquisadora de que haja um maior controle das práticas agrícolas quanto ao uso desses produtos."
####
Tarefa: Você é um assistente útil responsável pela análise de coerência semântica de textos. Sua tarefa é analisar um texto seguindo os passos abaixo:
Passo 1. Liste a ocorrência do verbo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</si>
  <si>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 xml:space="preserve">Passo 1. Não há ocorrência do verbo "alertar" ou de seus sinônimos no texto fornecido.
Passo 2. Como não há verbos relacionados a "alertar" no texto, não há notas a serem atribuídas.
Passo 3. Considerando que o texto é coerente em sua argumentação e apresenta informações claras e objetivas sobre a presença de agrotóxicos no mel e na cera de abelhas, bem como as consequências ambientais dessa contaminação, atribuo ao texto uma nota 8.0. Este valor reflete uma boa coerência semântica, mas com espaço para melhorias na estruturação e clareza da informação.
</t>
  </si>
  <si>
    <t>#2
Considerar para a tarefa a seguir somente o texto que está entre #### e ####.
####
"No texto, "Agrotóxico são detectados em cera e mel de abelha", de Liana Coll que foi postado no jornal da Unicamp, a pesquisadora Ana Paula de Souza resolveu buscar amostras de mel e cera de abelhas, uma tentativa de explicar o alto número de mortes das abelhas dos últimos 24 anos. Analisando as amostras, a química notou a presença de agrotóxicos nas ceras e mel, o que pode indicar a causa da morte de tantas abelhas. Uma das preocupações de Ana Paula é que, a maioria das pessoas não sabem a importância das abelhas para o nosso dia a dia, o que dificulta ainda mais a sua preservação."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</si>
  <si>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A ocorrência do verbo analisar ou de seus sinônimos no texto são:
analisando, notou, explicar, buscar, indicar, sabem e preservação.
Passo 2: 
Avaliando os verbos listados no passo 1, temos:
analisando: 9.0
notou: 8.0
explicar: 9.5
buscar: 9.0
indicar: 9.0
sabem: 7.0
preservação: 8.0
Passo 3: 
Com base nas notas dos verbos listados no passo 2, a nota geral do texto é 8.5.</t>
  </si>
  <si>
    <t>#2
Considerar para a tarefa a seguir somente o texto que está entre #### e ####.
####
"No texto, "Agrotóxico são detectados em cera e mel de abelha", de Liana Coll que foi postado no jornal da Unicamp, a pesquisadora Ana Paula de Souza resolveu buscar amostras de mel e cera de abelhas, uma tentativa de explicar o alto número de mortes das abelhas dos últimos 24 anos. Analisando as amostras, a química notou a presença de agrotóxicos nas ceras e mel, o que pode indicar a causa da morte de tantas abelhas. Uma das preocupações de Ana Paula é que, a maioria das pessoas não sabem a importância das abelhas para o nosso dia a dia, o que dificulta ainda mais a sua preservação."
####
Tarefa: Você é um assistente útil responsável pela análise de coerência semântica de textos. Sua tarefa é analisar um texto seguindo os passos abaixo:
Passo 1. Liste a ocorrência do verbo informar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</si>
  <si>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 xml:space="preserve">## Análise de Coerência Semântica
### Texto-base:
"No texto, "Agrotóxico são detectados em cera e mel de abelha", de Liana Coll que foi postado no jornal da Unicamp, a pesquisadora Ana Paula de Souza resolveu buscar amostras de mel e cera de abelhas, uma tentativa de explicar o alto número de mortes das abelhas dos últimos 24 anos. Analisando as amostras, a química notou a presença de agrotóxicos nas ceras e mel, o que pode indicar a causa da morte de tantas abelhas. Uma das preocupações de Ana Paula é que, a maioria das pessoas não sabem a importância das abelhas para o nosso dia a dia, o que dificulta ainda mais a sua preservação."
### Análise:
**Passo 1: Ocorrência de verbos informar ou sinônimos**
Não foram encontrados verbos como "informar" ou seus sinônimos de forma explícita no trecho analisado. No entanto, a ação de "notar a presença de agrotóxicos" pode ser interpretada como uma forma de "informar" ou "descobrir" algo novo sobre a causa da morte das abelhas. 
**Passo 2: Atribuição de nota para a coerência semântica**
Considerando a interpretação acima, atribuiremos uma nota para o verbo implícito "informar":
* **"Notar a presença de agrotóxicos":** Nota 9,5. A ação de notar algo novo sobre a causa da morte das abelhas, a partir de uma análise científica, é altamente coerente com o contexto do texto e contribui para a compreensão do problema.
**Passo 3: Nota para o texto**
Considerando a alta nota atribuída ao verbo implícito, a coerência semântica do texto como um todo é bastante elevada. A informação de que a pesquisadora "notou a presença de agrotóxicos" está diretamente relacionada à problemática da mortalidade das abelhas e à preocupação com a preservação desses insetos. 
**Nota final para o texto: 9,0.**
**Justificativa:** A nota 9,0 reflete a alta coerência semântica do texto, a relevância da informação apresentada e a clareza com que a ideia principal é transmitida. A única ressalva seria a ausência de um verbo explícito para "informar", o que poderia tornar a análise ainda mais direta.
**Conclusão:**
O texto apresenta uma coerência semântica muito boa, com uma progressão lógica das ideias e uma relação clara entre a pesquisa realizada e a problemática da mortalidade das abelhas. A informação sobre a presença de agrotóxicos no mel e na cera contribui significativamente para a compreensão das causas desse fenômeno e reforça a importância da preservação das abelhas para o ecossistema.
</t>
  </si>
  <si>
    <t>#2
Considerar para a tarefa a seguir somente o texto que está entre #### e ####.
####
"No texto, "Agrotóxico são detectados em cera e mel de abelha", de Liana Coll que foi postado no jornal da Unicamp, a pesquisadora Ana Paula de Souza resolveu buscar amostras de mel e cera de abelhas, uma tentativa de explicar o alto número de mortes das abelhas dos últimos 24 anos. Analisando as amostras, a química notou a presença de agrotóxicos nas ceras e mel, o que pode indicar a causa da morte de tantas abelhas. Uma das preocupações de Ana Paula é que, a maioria das pessoas não sabem a importância das abelhas para o nosso dia a dia, o que dificulta ainda mais a sua preservação."
####
Tarefa: Você é um assistente útil responsável pela análise de coerência semântica de textos. Sua tarefa é analisar um texto seguindo os passos abaixo:
Passo 1. Liste a ocorrência do verbo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</si>
  <si>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No texto fornecido, não ocorre o verbo "alertar" ou seus sinônimos.
Passo 2. Como não há ocorrência do verbo "alertar" ou de seus sinônimos no texto, não há verbos para serem avaliados quanto à coerência semântica.
Passo 3. Considerando que não há verbos para avaliar no contexto fornecido, não é possível atribuir uma nota ao texto baseado nesse critério específico.</t>
  </si>
  <si>
    <t>#3
Considerar para a tarefa a seguir somente o texto que está entre #### e ####.
####
"Um estudo recente referente a "Agrotóxicos são dectados em cera e mel de abelha", realizado por Ana Paula de Souza Unicamp, de 07 a 20 de Agosto de 2023, revelou que a cera e o mel produzidos pelas abelhas Apis mellifera L. Estão contaminados por agrotóxicos, sendo bioindicadores da poluição ambiental. Das 40 amostras de mel analisadas, seis continham resíduos de glifosato acima dos limites legais, enquanto 90% das amostras de cera continham um ou mais agrotóxicos. A reutilização da cera contaminada ao longo dos anos, causa um risco para a saúde das abelhas, aumentando a exposição à contaminação. É importante que haja regulamentação rigorosa, para assim garantir a segurança dos alimentos e também proteger as abelhas, pois esses insetos polinizam cerca de 70% das plantas do planeta e, também, simplificam a produção agrícola."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</si>
  <si>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Segue a análise da coerência semântica do texto:
**Passo 1. Ocorrência do verbo "analisar" ou de seus sinônimos:**
*   "analisadas" (ocorre 2 vezes)
**Passo 2. Nota para os verbos listados:**
*   "analisadas" (8,0) - O verbo "analisadas" é coerente com o contexto do texto, que fala sobre um estudo que analisou amostras de mel e cera de abelhas. No entanto, a nota não é 10,0 porque o texto poderia ter utilizado sinônimos para variar a linguagem.
**Passo 3. Nota ao texto:**
*   8,5 - Considerando a nota do verbo "analisadas" e a coerência geral do texto, a nota final é 8,5. O texto é claro e objetivo, e o uso do verbo "analisadas" é apropriado para o contexto. No entanto, a nota não é 10,0 porque o texto poderia ter variado mais a linguagem e utilizado outros sinônimos para "analisar".</t>
  </si>
  <si>
    <t>**Passo 1:** No texto fornecido, o verbo *analisar* aparece na expressão "Das 40 amostras de mel analisadas...".
**Passo 2:** Para a palavra *analisar*:
- *Analisar* é bem empregado, pois se refere a um procedimento científico necessário para detectar agrotóxicos em amostras de mel e cera. 
- Nota para *analisar*: **10.0**
**Passo 3:** Considerando a coerência semântica do verbo *analisar* no contexto do estudo e a clareza do texto ao explicar a relevância das amostras e dos resultados para a poluição ambiental, a nota atribuída ao texto é **10.0**.</t>
  </si>
  <si>
    <t>#3
Considerar para a tarefa a seguir somente o texto que está entre #### e ####.
####
"Um estudo recente referente a "Agrotóxicos são dectados em cera e mel de abelha", realizado por Ana Paula de Souza Unicamp, de 07 a 20 de Agosto de 2023, revelou que a cera e o mel produzidos pelas abelhas Apis mellifera L. Estão contaminados por agrotóxicos, sendo bioindicadores da poluição ambiental. Das 40 amostras de mel analisadas, seis continham resíduos de glifosato acima dos limites legais, enquanto 90% das amostras de cera continham um ou mais agrotóxicos. A reutilização da cera contaminada ao longo dos anos, causa um risco para a saúde das abelhas, aumentando a exposição à contaminação. É importante que haja regulamentação rigorosa, para assim garantir a segurança dos alimentos e também proteger as abelhas, pois esses insetos polinizam cerca de 70% das plantas do planeta e, também, simplificam a produção agrícola."
####
Tarefa: Você é um assistente útil responsável pela análise de coerência semântica de textos. Sua tarefa é analisar um texto seguindo os passos abaixo:
Passo 1. Liste a ocorrência do verbo informar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</si>
  <si>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 xml:space="preserve">## Análise da Coerência Semântica do Texto
### Passo 1: Listagem de Verbos Informativos e Sinônimos
O texto apresenta o verbo "revelar" como principal verbo informativo, indicando a apresentação de novos dados ou informações sobre a contaminação de cera e mel por agrotóxicos. Outros verbos que contribuem para a informação são:
* **Conter:** Indica a presença de resíduos de agrotóxicos nas amostras.
* **Aumentar:** Demonstra o crescimento da exposição das abelhas à contaminação.
* **Garantir:** Enfatiza a necessidade de regulamentação para assegurar a segurança alimentar e a proteção das abelhas.
* **Simplificar:** Apresenta a importância das abelhas para a produção agrícola.
### Passo 2: Avaliação da Coerência Semântica dos Verbos
Os verbos listados apresentam alta coerência semântica entre si, pois estão diretamente relacionados à temática da contaminação por agrotóxicos e seus impactos na saúde das abelhas e na produção agrícola. A escolha desses verbos contribui para a clareza e objetividade do texto.
**Atribuição de notas:**
* Revelar: 9.5 (alta coerência com o contexto, introduzindo a informação principal)
* Conter: 9.0 (coerente com a ideia de contaminação)
* Aumentar: 9.0 (coerente com a consequência da reutilização da cera contaminada)
* Garantir: 9.0 (coerente com a necessidade de regulamentação)
* Simplificar: 8.5 (coerente com o papel das abelhas na polinização)
### Passo 3: Avaliação Geral da Coerência Semântica do Texto
Considerando as notas atribuídas aos verbos e a forma como eles se conectam para construir o sentido do texto, a coerência semântica geral é **muito alta**. O texto apresenta uma estrutura lógica e clara, utilizando verbos que se complementam e reforçam a ideia central.
**Nota final para o texto: 9.5**
**Justificativa:**
O texto demonstra uma excelente coerência semântica, com uma seleção cuidadosa de verbos que guiam o leitor de forma clara e objetiva. A informação é apresentada de forma organizada e concisa, facilitando a compreensão do tema.
**Conclusão:**
A análise da coerência semântica demonstra que o texto é bem construído e eficaz na transmissão da informação. A escolha dos verbos contribui significativamente para a qualidade da comunicação e para a construção de um texto coeso e coerente.
**Observação:**
A avaliação da coerência semântica é um processo subjetivo e pode variar de acordo com a interpretação de cada avaliador. No entanto, a análise apresentada acima busca ser objetiva e fundamentada nos critérios estabelecidos.
**Sugestões para melhoria (opcional):**
* **Diversificar o vocabulário:** Embora os verbos utilizados sejam coerentes, a utilização de sinônimos poderia tornar o texto mais rico e evitar repetições.
* **Explorar outros aspectos da semântica:** Além dos verbos, a análise poderia considerar a coerência entre os substantivos, adjetivos e outras classes gramaticais.
**Gostaria de realizar uma análise mais aprofundada ou de outro tipo de texto?** 
</t>
  </si>
  <si>
    <t>#3
Considerar para a tarefa a seguir somente o texto que está entre #### e ####.
####
"Um estudo recente referente a "Agrotóxicos são dectados em cera e mel de abelha", realizado por Ana Paula de Souza Unicamp, de 07 a 20 de Agosto de 2023, revelou que a cera e o mel produzidos pelas abelhas Apis mellifera L. Estão contaminados por agrotóxicos, sendo bioindicadores da poluição ambiental. Das 40 amostras de mel analisadas, seis continham resíduos de glifosato acima dos limites legais, enquanto 90% das amostras de cera continham um ou mais agrotóxicos. A reutilização da cera contaminada ao longo dos anos, causa um risco para a saúde das abelhas, aumentando a exposição à contaminação. É importante que haja regulamentação rigorosa, para assim garantir a segurança dos alimentos e também proteger as abelhas, pois esses insetos polinizam cerca de 70% das plantas do planeta e, também, simplificam a produção agrícola."
####
Tarefa: Você é um assistente útil responsável pela análise de coerência semântica de textos. Sua tarefa é analisar um texto seguindo os passos abaixo:
Passo 1. Liste a ocorrência do verbo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</si>
  <si>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Listar ocorrência do verbo alertar ou de seus sinônimos:
Não há ocorrência do verbo "alertar" ou de seus sinônimos no texto fornecido.
Passo 2. Atribuir uma nota para os verbos listados no passo 1:
Como não há verbos a serem analisados neste texto, não é possível atribuir uma nota para a coerência semântica dos verbos.
Passo 3. Considerando as notas dos verbos do passo 2, atribuir uma nota ao texto:
Como não há verbos a serem analisados, não é possível atribuir uma nota ao texto com base neste critério específico.</t>
  </si>
  <si>
    <t>#4
Considerar para a tarefa a seguir somente o texto que está entre #### e ####.
####
"O texto "Agrotóxicos são detectados em cera e mel de abelha", publicado no jornal da Unicamp e escrito por Liana Coll, aborda a tese de Ana Paula de Souza. Segundo ele, a pesquisa foi motivada pela grande morte de abelhas, que para a autora está relacionado a expansão de monoculturas com agrotóxicos, e foi realizada em cera e mel devido  a dificuldade de se analisar insetos, além disso, Coll afirma que as abelhas são importantes para o ecossistema ao passo que realizam 70% das polinizações. A pesquisa, segundo a notícia, aponta  presença de herbicidas, além do limite legal, em 15% das mostras de mel e de agrotóxicos em 90% das ceras analisadas. Isso é destacado como um problema, visto que, para a pesquisadora, esses produtos são importantes em diversas áreas causando contaminação da população. Diante disso, segundo o texto, a pesquisadora recomenda uma maior fiscalização de práticas agrícolas como solução à problemática."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</si>
  <si>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Liste a ocorrência do verbo analisar ou de seus sinônimos.
*   "analisar" (2 vezes) *   "analisadas" (1 vez) *   "realizar" (1 vez) *   "aponta" (1 vez) *   "recomenda" (1 vez)
Passo 2: Atribua uma nota para os verbos listados no passo 1, considerando a coerência semântica das palavras entre si.
*   "analisar" (2 vezes): Nota 9,0 (os dois verbos estão relacionados à pesquisa e à análise de dados, o que é coerente com o contexto do texto) *   "analisadas" (1 vez): Nota 9,0 (o verbo está relacionado à análise de dados, o que é coerente com o contexto do texto) *   "realizar" (1 vez): Nota 8,0 (o verbo está relacionado à ação de fazer algo, mas não está diretamente relacionado à análise de dados, o que reduz a coerência) *   "aponta" (1 vez): Nota 8,5 (o verbo está relacionado à apresentação de resultados, o que é coerente com o contexto do texto, mas não está diretamente relacionado à análise de dados) *   "recomenda" (1 vez): Nota 7,0 (o verbo está relacionado à ação de sugerir algo, mas não está diretamente relacionado à análise de dados, o que reduz a coerência)
Passo 3: Atribua uma nota ao texto, considerando as notas dos verbos do passo 2.
Nota do texto: 8,5
O texto apresenta uma boa coerência semântica, com a maioria dos verbos relacionados à análise de dados e à apresentação de resultados. No entanto, alguns verbos, como "realizar" e "recomenda", não estão diretamente relacionados à análise de dados, o que reduz a coerência do texto. Além disso, o texto apresenta uma estrutura clara e fácil de seguir, o que ajuda a manter a coerência.</t>
  </si>
  <si>
    <t>**Passo 1:** Ocorrências do verbo "analisar" ou de seus sinônimos:
- "foi realizada em cera e mel devido à dificuldade de se **analisar** insetos"
**Passo 2:** Atribuição de nota para os verbos listados considerando coerência semântica:
- Verbo "analisar": Nota 9.0 (A escolha é apropriada, pois indica uma investigação profunda, condizente com o contexto de pesquisa científica abordado no texto.)
**Passo 3:** Nota para o texto:
- Nota final: 9.5 (O texto possui uma alta coerência semântica, usando "analisar" de forma apropriada para o contexto. A redação é clara e mantém uma linha de raciocínio coesa, sem ambiguidades significativas.)</t>
  </si>
  <si>
    <t>#4
Considerar para a tarefa a seguir somente o texto que está entre #### e ####.
####
"O texto "Agrotóxicos são detectados em cera e mel de abelha", publicado no jornal da Unicamp e escrito por Liana Coll, aborda a tese de Ana Paula de Souza. Segundo ele, a pesquisa foi motivada pela grande morte de abelhas, que para a autora está relacionado a expansão de monoculturas com agrotóxicos, e foi realizada em cera e mel devido  a dificuldade de se analisar insetos, além disso, Coll afirma que as abelhas são importantes para o ecossistema ao passo que realizam 70% das polinizações. A pesquisa, segundo a notícia, aponta  presença de herbicidas, além do limite legal, em 15% das mostras de mel e de agrotóxicos em 90% das ceras analisadas. Isso é destacado como um problema, visto que, para a pesquisadora, esses produtos são importantes em diversas áreas causando contaminação da população. Diante disso, segundo o texto, a pesquisadora recomenda uma maior fiscalização de práticas agrícolas como solução à problemática."
####
Tarefa: Você é um assistente útil responsável pela análise de coerência semântica de textos. Sua tarefa é analisar um texto seguindo os passos abaixo:
Passo 1. Liste a ocorrência do verbo informar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</si>
  <si>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 xml:space="preserve">## Análise de Coerência Semântica
### Passo 1: Listagem dos Verbos Informar ou Sinônimos
* **Aborda:** Apresenta, trata de.
* **Afirma:** Diz, declara.
* **Aponta:** Indica, mostra.
* **Destaca:** Evidencia, realça.
* **Recomenda:** Sugere, aconselha.
### Passo 2: Atribuição de Notas aos Verbos
| Verbo | Nota | Justificativa |
|---|---|---|
| Aborda | 9.0 | O verbo "abordar" estabelece uma relação clara entre o texto e o tema da pesquisa, demonstrando uma introdução coerente ao assunto. |
| Afirma | 8.0 | O verbo "afirma" indica a apresentação de informações como verdadeiras, contribuindo para a construção do argumento central do texto. |
| Aponta | 9.0 | O verbo "aponta" é utilizado para destacar os resultados da pesquisa, estabelecendo uma relação direta entre os dados e a problemática abordada. |
| Destaca | 8.5 | O verbo "destaca" enfatiza a importância dos resultados da pesquisa, contribuindo para a compreensão da relevância do tema. |
| Recomenda | 9.0 | O verbo "recomenda" apresenta uma solução para o problema abordado, demonstrando a relevância da pesquisa para a busca de alternativas. |
### Passo 3: Nota Final para o Texto
Considerando as notas atribuídas aos verbos e a coerência geral do texto, atribuo a nota **9.2** para o texto.
**Justificativa:**
O texto apresenta uma boa coesão semântica, utilizando verbos que estabelecem relações claras entre as ideias e contribuem para a construção de um argumento consistente. A escolha dos verbos demonstra uma preocupação em informar o leitor de forma clara e objetiva sobre a pesquisa realizada.
**Observações:**
* A escolha dos verbos contribui para a progressão textual, permitindo que o leitor acompanhe o desenvolvimento das ideias de forma lógica.
* A ausência de contradições ou ambiguidades semânticas também contribui para a alta nota atribuída ao texto.
* A utilização de sinônimos para o verbo "informar" demonstra a riqueza vocabular do autor e evita a repetição excessiva de palavras.
**Conclusão:**
A análise da coerência semântica do texto demonstra que o autor utilizou os verbos de forma eficaz para transmitir as informações de forma clara e objetiva. A alta nota atribuída ao texto reflete a qualidade da escrita e a organização das ideias.
</t>
  </si>
  <si>
    <t>#4
Considerar para a tarefa a seguir somente o texto que está entre #### e ####.
####
"O texto "Agrotóxicos são detectados em cera e mel de abelha", publicado no jornal da Unicamp e escrito por Liana Coll, aborda a tese de Ana Paula de Souza. Segundo ele, a pesquisa foi motivada pela grande morte de abelhas, que para a autora está relacionado a expansão de monoculturas com agrotóxicos, e foi realizada em cera e mel devido  a dificuldade de se analisar insetos, além disso, Coll afirma que as abelhas são importantes para o ecossistema ao passo que realizam 70% das polinizações. A pesquisa, segundo a notícia, aponta  presença de herbicidas, além do limite legal, em 15% das mostras de mel e de agrotóxicos em 90% das ceras analisadas. Isso é destacado como um problema, visto que, para a pesquisadora, esses produtos são importantes em diversas áreas causando contaminação da população. Diante disso, segundo o texto, a pesquisadora recomenda uma maior fiscalização de práticas agrícolas como solução à problemática."
####
Tarefa: Você é um assistente útil responsável pela análise de coerência semântica de textos. Sua tarefa é analisar um texto seguindo os passos abaixo:
Passo 1. Liste a ocorrência do verbo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</si>
  <si>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No texto fornecido, não ocorre o verbo "alertar" nem qualquer de seus sinônimos.
Passo 2. Como não há verbos relevantes para análise neste texto, não posso atribuir uma nota para a coerência semântica dos verbos.
Passo 3. Considerando que não há verbos relevantes para análise neste texto, não posso atribuir uma nota ao texto com base na coerência semântica dos verbos listados.</t>
  </si>
  <si>
    <t>#5
Considerar para a tarefa a seguir somente o texto que está entre #### e ####.
####
"Na notícia “Agrotóxicos são detectados em cera de mel de abelha” a jornalista Liana Coll aponta, no Jornal da UNICAMP, de agosto de 2023, sobre a morte de mais de 1 bilhão de abelhas no Brasil, devido ao uso massivo de agrotóxicos. A jornalista também descreve a importância desses insetos, que são responsáveis por 70% da polinização do planeta, além de ser indispensável para o cultivo de algumas frutas. Em sua tese de doutorado Ana Paula de Souza, química e pesquisadora, expõem a presença de agrotóxicos na cera e no mel de abelhas. Esses produtos apícolas são bioindicadores da vida desses insetos, onde foram encontrados mais de um tipo de agroquímico na maioria das amostras, além de 15% das mesmas estarem acima do permitido. Além disso, Paula de Sousa destaca que determinar a contratação é muito importante, devido aos diversos usos do mel e da cera de abelha, como medicamentos, alimentação e cosméticos. Ademais, para evitar que a população de abelhas e a biodiversidade sejam afetadas, Ana recomenda que haja um maior controle sobre o uso de produtos agrícolas."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</si>
  <si>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 analisar: não ocorreu; 
- sinônimos de analisar: “apontar” (ocorreu uma vez) e “descrever” (ocorreu uma vez), “expor” (ocorreu uma vez) e “determinar” (ocorreu uma vez) e “recomendar” (ocorreu uma vez).
Passo 2: 
- A nota do verbo “apontar”, “descrever”, “expor”, “determinar” e “recomendar” é 10.0 (dez), pois todos os verbos estão coerentemente relacionados ao assunto em questão.
Passo 3:
A nota do texto é 10.0 (dez), pois há coerência semântica entre as palavras, especialmente nos verbos “apontar”, “descrever”, “expor”, “determinar” e “recomendar”.</t>
  </si>
  <si>
    <t>**Passo 1**: No trecho analisado, o verbo "analisar" ou seus sinônimos não aparecem. Porém, há verbos e expressões que indicam ações de observação ou exposição de informações, como "expõem" (ao falar da pesquisadora) e "destaca" (ao mencionar a importância da recomendação de controle).
**Passo 2**: Para os verbos relacionados à exposição e destaque de informações:
- **Expõem**: Nota 8.0 - O verbo é coerente no contexto de uma pesquisa acadêmica, já que a autora está revelando dados encontrados em sua pesquisa.
- **Destaca**: Nota 7.5 - Utilizado de forma adequada ao enfatizar a importância da recomendação feita pela pesquisadora.
**Passo 3**: Atribuindo uma nota ao texto em geral: **9.0**. 
Justificativa: O texto apresenta uma boa coerência semântica, utilizando verbos de forma consistente para indicar a exposição de informações e o destaque de pontos importantes na pesquisa. A ausência de termos como "analisar" ou seus sinônimos não compromete a clareza ou coerência do conteúdo, pois o foco está em comunicar descobertas e recomendações.</t>
  </si>
  <si>
    <t>#5
Considerar para a tarefa a seguir somente o texto que está entre #### e ####.
####
"Na notícia “Agrotóxicos são detectados em cera de mel de abelha” a jornalista Liana Coll aponta, no Jornal da UNICAMP, de agosto de 2023, sobre a morte de mais de 1 bilhão de abelhas no Brasil, devido ao uso massivo de agrotóxicos. A jornalista também descreve a importância desses insetos, que são responsáveis por 70% da polinização do planeta, além de ser indispensável para o cultivo de algumas frutas. Em sua tese de doutorado Ana Paula de Souza, química e pesquisadora, expõem a presença de agrotóxicos na cera e no mel de abelhas. Esses produtos apícolas são bioindicadores da vida desses insetos, onde foram encontrados mais de um tipo de agroquímico na maioria das amostras, além de 15% das mesmas estarem acima do permitido. Além disso, Paula de Sousa destaca que determinar a contratação é muito importante, devido aos diversos usos do mel e da cera de abelha, como medicamentos, alimentação e cosméticos. Ademais, para evitar que a população de abelhas e a biodiversidade sejam afetadas, Ana recomenda que haja um maior controle sobre o uso de produtos agrícolas."
####
Tarefa: Você é um assistente útil responsável pela análise de coerência semântica de textos. Sua tarefa é analisar um texto seguindo os passos abaixo:
Passo 1. Liste a ocorrência do verbo informar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</si>
  <si>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 xml:space="preserve">## Análise de Coerência Semântica
### Texto-fonte:
"Na notícia “Agrotóxicos são detectados em cera de mel de abelha” a jornalista Liana Coll aponta, no Jornal da UNICAMP, de agosto de 2023, sobre a morte de mais de 1 bilhão de abelhas no Brasil, devido ao uso massivo de agrotóxicos. A jornalista também descreve a importância desses insetos, que são responsáveis por 70% da polinização do planeta, além de ser indispensável para o cultivo de algumas frutas. Em sua tese de doutorado Ana Paula de Souza, química e pesquisadora, expõem a presença de agrotóxicos na cera e no mel de abelhas. Esses produtos apícolas são bioindicadores da vida desses insetos, onde foram encontrados mais de um tipo de agroquímico na maioria das amostras, além de 15% das mesmas estarem acima do permitido. Além disso, Paula de Sousa destaca que determinar a contratação é muito importante, devido aos diversos usos do mel e da cera de abelha, como medicamentos, alimentação e cosméticos. Ademais, para evitar que a população de abelhas e a biodiversidade sejam afetadas, Ana recomenda que haja um maior controle sobre o uso de produtos agrícolas."
### Análise:
**Passo 1: Listagem de verbos informativos e sinônimos**
* **Aponta:** Indica que a jornalista apresenta uma informação.
* **Descreve:** Detalha uma característica ou situação.
* **Expõem:** Apresenta um dado ou ideia de forma clara.
* **Destacam:** Enfatizam um ponto importante.
* **Recomenda:** Sugere uma ação ou medida.
**Passo 2: Atribuição de notas de coerência semântica**
Considerando que todos os verbos estão diretamente relacionados à ação de informar ou apresentar dados sobre a pesquisa e seus resultados, atribuirei uma nota alta para todos eles, pois a escolha dos verbos é coerente com o objetivo do texto, que é informar sobre a presença de agrotóxicos em produtos apícolas e seus impactos.
* **Aponta:** 9.5 (A escolha do verbo é precisa para indicar a apresentação de um dado relevante.)
* **Descreve:** 9.0 (O verbo descreve a importância das abelhas de forma clara e concisa.)
* **Expõem:** 9.5 (O verbo expõe os resultados da pesquisa de forma objetiva.)
* **Destacam:** 9.0 (O verbo destaca a importância de determinar a contaminação.)
* **Recomenda:** 10.0 (O verbo indica a necessidade de uma ação específica.)
**Passo 3: Nota final para o texto**
Considerando a alta coerência semântica dos verbos utilizados e a clareza com que as informações são apresentadas, atribuo ao texto a nota **9.5**. A escolha dos verbos contribui para a compreensão do leitor e reforça a relevância dos dados apresentados.
### Conclusão
O texto demonstra uma alta coerência semântica, com a escolha cuidadosa de verbos que transmitem a informação de forma clara e objetiva. A utilização de sinônimos para o verbo "informar" evita a repetição e torna a leitura mais fluida. A nota final reflete a qualidade da escrita e a eficácia na comunicação dos resultados da pesquisa.
**Observação:** A análise poderia ser ainda mais detalhada considerando outros aspectos da linguagem, como a escolha de palavras, a construção de frases e a organização das ideias. No entanto, para a tarefa específica de analisar a coerência semântica dos verbos informativos, a avaliação apresentada é suficiente.
**Sugestão de melhoria:** Para aumentar a precisão da análise, seria interessante comparar o texto com outros textos de mesma temática e verificar se a escolha dos verbos é similar e se a coerência semântica é mantida. 
**Gostaria de realizar outra análise?** 
</t>
  </si>
  <si>
    <t>#5
Considerar para a tarefa a seguir somente o texto que está entre #### e ####.
####
"Na notícia “Agrotóxicos são detectados em cera de mel de abelha” a jornalista Liana Coll aponta, no Jornal da UNICAMP, de agosto de 2023, sobre a morte de mais de 1 bilhão de abelhas no Brasil, devido ao uso massivo de agrotóxicos. A jornalista também descreve a importância desses insetos, que são responsáveis por 70% da polinização do planeta, além de ser indispensável para o cultivo de algumas frutas. Em sua tese de doutorado Ana Paula de Souza, química e pesquisadora, expõem a presença de agrotóxicos na cera e no mel de abelhas. Esses produtos apícolas são bioindicadores da vida desses insetos, onde foram encontrados mais de um tipo de agroquímico na maioria das amostras, além de 15% das mesmas estarem acima do permitido. Além disso, Paula de Sousa destaca que determinar a contratação é muito importante, devido aos diversos usos do mel e da cera de abelha, como medicamentos, alimentação e cosméticos. Ademais, para evitar que a população de abelhas e a biodiversidade sejam afetadas, Ana recomenda que haja um maior controle sobre o uso de produtos agrícolas."
####
Tarefa: Você é um assistente útil responsável pela análise de coerência semântica de textos. Sua tarefa é analisar um texto seguindo os passos abaixo:
Passo 1. Liste a ocorrência do verbo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</si>
  <si>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No texto fornecido, não há ocorrência do verbo "alertar" ou de seus sinônimos.
Passo 2: Como não há verbos para listar e avaliar, não é possível atribuir uma nota de coerência semântica aos verbos do passo 1.
Passo 3: A nota do texto não pode ser atribuída com base nos verbos do passo 2, pois não há verbos para avaliar.</t>
  </si>
  <si>
    <t>#6
Considerar para a tarefa a seguir somente o texto que está entre #### e ####.
####
"Em jornal da UNICAMP, Liana coll apresenta um artigo discorrendo sobre o quanto as abelhas estão sendo afetadas pelo uso indiscriminado de agrotóxicos. A autora, exemplifica o quanto nos últimos anos a mortalidade das principais colonizadores, as abelhas, é preocupante no âmbito ecológico, em razão da análise de bioindicadores, como mel e cera, que apresentam altos índices de pesticidas. Segundo Liana coll, pesquisas realizadas pela pesquisadora Ana Paula da UNICAMP, demonstram o quanto o mel e a cera da abelha da espécie Apis melífera L, o tipo mais comum , apresentam agrotóxicos em seus compostos. A pesquisadora, afirma a grande importância dos alimentos da origem da espécie Apis melífera, ressaltou o alto índice do consumo de produtos que possuem o mel, sendo algo alarmante a suas contaminações, podendo afetar diretamente a população."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</si>
  <si>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Segue a lista das ocorrências de "analisar" ou sinônimos:
1.  análise 
2.  análise 
3.  analisar 
Avaliando a coerência semântica dos verbos listados, podemos atribuir as seguintes notas:
1.  Análise: 8.0 (o termo está coerente com o contexto da pesquisa e do artigo)
2.  Análise: 8.0 (o termo está coerente com o contexto da pesquisa e do artigo)
3.  Analisar: 6.0 (o termo está em um contexto mais amplo, mas ainda coerente com o resto do texto)
Considerando as notas dos verbos, posso atribuir uma nota ao texto como um todo:
Nota do texto: 8.0 (oito)
O texto apresenta uma estrutura lógica e coerente, com o uso apropriado de sinônimos e termos técnicos, como "análise" e "bioindicadores". No entanto, o uso do verbo "analisar" em um contexto mais amplo poderia ser mais preciso para manter a coerência semântica do texto.</t>
  </si>
  <si>
    <t>**Passo 1**: No trecho analisado, encontramos o verbo "análise", derivado de "analisar", utilizado no contexto de "análise de bioindicadores".
**Passo 2**: Para o verbo relacionado à análise:
- **Análise**: Nota 9.0 - A palavra "análise" é bem utilizada ao descrever o estudo dos bioindicadores (mel e cera) para identificar a presença de pesticidas. O termo é coerente dentro do contexto acadêmico e de pesquisa científica.
**Passo 3**: Atribuindo uma nota ao texto em geral: **8.0**.
Justificativa: O texto tem boa coerência semântica, e o uso de "análise" é adequado e preciso no contexto da pesquisa mencionada. No entanto, há alguns pequenos problemas de coesão e concordância que poderiam ser aprimorados para aumentar a fluidez e a clareza do texto.</t>
  </si>
  <si>
    <t>#6
Considerar para a tarefa a seguir somente o texto que está entre #### e ####.
####
"Em jornal da UNICAMP, Liana coll apresenta um artigo discorrendo sobre o quanto as abelhas estão sendo afetadas pelo uso indiscriminado de agrotóxicos. A autora, exemplifica o quanto nos últimos anos a mortalidade das principais colonizadores, as abelhas, é preocupante no âmbito ecológico, em razão da análise de bioindicadores, como mel e cera, que apresentam altos índices de pesticidas. Segundo Liana coll, pesquisas realizadas pela pesquisadora Ana Paula da UNICAMP, demonstram o quanto o mel e a cera da abelha da espécie Apis melífera L, o tipo mais comum , apresentam agrotóxicos em seus compostos. A pesquisadora, afirma a grande importância dos alimentos da origem da espécie Apis melífera, ressaltou o alto índice do consumo de produtos que possuem o mel, sendo algo alarmante a suas contaminações, podendo afetar diretamente a população."
####
Tarefa: Você é um assistente útil responsável pela análise de coerência semântica de textos. Sua tarefa é analisar um texto seguindo os passos abaixo:
Passo 1. Liste a ocorrência do verbo informar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</si>
  <si>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 xml:space="preserve">## Análise de Coerência Semântica
### Texto-base:
"Em jornal da UNICAMP, Liana coll apresenta um artigo discorrendo sobre o quanto as abelhas estão sendo afetadas pelo uso indiscriminado de agrotóxicos. A autora, exemplifica o quanto nos últimos anos a mortalidade das principais colonizadores, as abelhas, é preocupante no âmbito ecológico, em razão da análise de bioindicadores, como mel e cera, que apresentam altos índices de pesticidas. Segundo Liana coll, pesquisas realizadas pela pesquisadora Ana Paula da UNICAMP, demonstram o quanto o mel e a cera da abelha da espécie Apis melífera L, o tipo mais comum , apresentam agrotóxicos em seus compostos. A pesquisadora, afirma a grande importância dos alimentos da origem da espécie Apis melífera, ressaltou o alto índice do consumo de produtos que possuem o mel, sendo algo alarmante a suas contaminações, podendo afetar diretamente a população."
### Análise:
**Passo 1: Ocorrência de verbos informativos ou sinônimos**
* **Apresenta:** Indica que Liana Coll divulga um artigo.
* **Discorrendo:** Significa que a autora explora um tema em profundidade.
* **Exemplifica:** Demonstra a ideia através de um caso concreto.
* **Demonstram:** Apresentam evidências sobre a presença de agrotóxicos no mel e cera.
* **Afirma:** Declara a importância dos alimentos da abelha Apis melífera.
* **Ressaltou:** Chama a atenção para o alto consumo de produtos com mel.
**Passo 2: Atribuição de notas de coerência semântica**
| Verbo | Coerência Semântica (1-10) | Justificativa |
|---|---|---|
| Apresenta | 9 | O verbo se encaixa perfeitamente no contexto de divulgação de um artigo. |
| Discorrendo | 9 | A palavra "discorrendo" complementa a ação de apresentar um artigo, indicando uma análise mais profunda. |
| Exemplifica | 8 | O exemplo da mortalidade das abelhas reforça a tese central do artigo. |
| Demonstram | 10 | O verbo é utilizado de forma precisa para apresentar os resultados das pesquisas. |
| Afirma | 9 | A afirmação sobre a importância dos alimentos da abelha Apis melífera é coerente com o tema do artigo. |
| Ressaltou | 8 | O verbo destaca um ponto importante dentro do texto, contribuindo para a coesão. |
**Passo 3: Nota final para o texto**
Considerando a alta coerência semântica dos verbos utilizados, a nota final para o texto seria **9,5**. A maioria dos verbos contribui para a clareza e a progressão das ideias, estabelecendo uma relação lógica entre as informações. 
**Observações:**
* A coerência semântica é alta, indicando que as palavras e frases se conectam de forma lógica e significativa.
* A escolha dos verbos contribui para a objetividade e a precisão da informação.
* A repetição de verbos como "apresentar" e "demonstrar" reforça a ideia central do texto.
**Conclusão:**
O texto apresenta uma boa estrutura e utiliza verbos que contribuem para a coerência semântica. A análise realizada demonstra que o autor utiliza a linguagem de forma eficaz para transmitir a informação de forma clara e concisa. 
**Sugestões:** 
* Aumentar a variedade de verbos para evitar repetições e tornar o texto mais dinâmico. 
* Verificar a concordância verbal e nominal para garantir a precisão gramatical.
**Observação:** A avaliação da coerência semântica é um processo subjetivo e pode variar de acordo com a interpretação do avaliador. No entanto, a metodologia utilizada nesta análise busca ser objetiva e transparente.
</t>
  </si>
  <si>
    <t>#6
Considerar para a tarefa a seguir somente o texto que está entre #### e ####.
####
"Em jornal da UNICAMP, Liana coll apresenta um artigo discorrendo sobre o quanto as abelhas estão sendo afetadas pelo uso indiscriminado de agrotóxicos. A autora, exemplifica o quanto nos últimos anos a mortalidade das principais colonizadores, as abelhas, é preocupante no âmbito ecológico, em razão da análise de bioindicadores, como mel e cera, que apresentam altos índices de pesticidas. Segundo Liana coll, pesquisas realizadas pela pesquisadora Ana Paula da UNICAMP, demonstram o quanto o mel e a cera da abelha da espécie Apis melífera L, o tipo mais comum , apresentam agrotóxicos em seus compostos. A pesquisadora, afirma a grande importância dos alimentos da origem da espécie Apis melífera, ressaltou o alto índice do consumo de produtos que possuem o mel, sendo algo alarmante a suas contaminações, podendo afetar diretamente a população."
####
Tarefa: Você é um assistente útil responsável pela análise de coerência semântica de textos. Sua tarefa é analisar um texto seguindo os passos abaixo:
Passo 1. Liste a ocorrência do verbo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</si>
  <si>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Liste a ocorrência do verbo alertar ou de seus sinônimos.
No texto fornecido, não há ocorrência do verbo "alertar" ou de seus sinônimos.
Passo 2. Agora, atribua uma nota para os verbos listados no passo 1, considerando a coerência semântica das palavras entre si. Atribua uma nota de 1.0 a 10.0, sendo 1.0(um) para o verbo menos coerente e 10.0(dez) para o mais coerentes.
Como não há verbos para listar no passo 1, não é possível atribuir notas para a coerência semântica dos verbos.
Passo 3. Considerando as notas dos verbos do passo 2, atribua uma nota ao texto, sendo 1.0 (um)  nota mais baixa e 10.0 (dez) a mais alta.
Não é possível atribuir uma nota ao texto com base nas notas dos verbos do passo 2, pois não há verbos para avaliar. Portanto, não podemos fornecer uma nota para o texto com base nesse critério específico.</t>
  </si>
  <si>
    <t>#7
Considerar para a tarefa a seguir somente o texto que está entre #### e ####.
####
"A jornalista da Unicamp, Liana Coll, apresenta o texto: Agrotóxicos são detectados em cera e mel de abelha, pautado na tese da doutora Ana Paula de Souza. O citado problema foi descoberto após o questionamento da morte de mais de 1 bilhão de abelhas, os insetos que são responsáveis pela polinização de mais da metade das plantas e em alguns casos de forma exclusiva. Nessa análise, foram feitos testes com abelhas popularmente chamadas de comuns e como resultado obtiveram que em 90% das ceras têm a existência de pelo menos 1 pesticida e a presença acima do permitido esteve presente no mel. No estudo, foi apontado como possível causador da morte; a monocultura, forma essa de agricultura que depende do uso excessivo de agrotóxicos. Levando em consideração a presença de produtos apícolas na indústria alimentícia, farmacêutica e cosmética, a pesquisadora expressa sua preocupação e recomenda o controle mais severo das práticas que utilizam dos agroquímicos."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</si>
  <si>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A palavra analisar não ocorre no texto. No entanto, o sinônimo "análise" ocorre no seguinte trecho do texto: "...Nessa análise, foram feitos testes com abelhas popularmente chamadas de comuns e como resultado obtiveram que em 90% das ceras têm a existência de pelo menos 1 pesticida e a presença acima do permitido esteve presente no mel."
Passo 2: 
Considerando a coerência semântica, a palavra "análise" foi atribuída a nota 10.0 (dez), pois está coerentemente inserida no texto.
Passo 3: 
Considerando a nota do verbo do passo 2, a nota do texto é 10.0 (dez), pois a palavra "análise" está coerentemente inserida no texto.</t>
  </si>
  <si>
    <t>**Resposta:**
**Passo 1:** No trecho fornecido, encontrei o verbo "analisar" e seus sinônimos, a saber:
1. "Análise" - presente em: "Nessa análise, foram feitos testes..."
2. "Apontado" - presente em: "No estudo, foi apontado como possível causador da morte..."
**Passo 2:** Avaliação da coerência semântica dos verbos listados:
1. "Análise" - Nota: 10.0 (uso adequado e bem aplicado ao contexto científico e investigativo do texto).
2. "Apontado" - Nota: 9.0 (bem utilizado no sentido de indicar um possível causador, embora com menor precisão que "análise").
**Passo 3:** Nota do texto considerando a coerência semântica: **9.5**</t>
  </si>
  <si>
    <t>#7
Considerar para a tarefa a seguir somente o texto que está entre #### e ####.
####
"A jornalista da Unicamp, Liana Coll, apresenta o texto: Agrotóxicos são detectados em cera e mel de abelha, pautado na tese da doutora Ana Paula de Souza. O citado problema foi descoberto após o questionamento da morte de mais de 1 bilhão de abelhas, os insetos que são responsáveis pela polinização de mais da metade das plantas e em alguns casos de forma exclusiva. Nessa análise, foram feitos testes com abelhas popularmente chamadas de comuns e como resultado obtiveram que em 90% das ceras têm a existência de pelo menos 1 pesticida e a presença acima do permitido esteve presente no mel. No estudo, foi apontado como possível causador da morte; a monocultura, forma essa de agricultura que depende do uso excessivo de agrotóxicos. Levando em consideração a presença de produtos apícolas na indústria alimentícia, farmacêutica e cosmética, a pesquisadora expressa sua preocupação e recomenda o controle mais severo das práticas que utilizam dos agroquímicos."
####
Tarefa: Você é um assistente útil responsável pela análise de coerência semântica de textos. Sua tarefa é analisar um texto seguindo os passos abaixo:
Passo 1. Liste a ocorrência do verbo informar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</si>
  <si>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 xml:space="preserve">## Análise de Coerência Semântica
### Texto-base:
"A jornalista da Unicamp, Liana Coll, apresenta o texto: Agrotóxicos são detectados em cera e mel de abelha, pautado na tese da doutora Ana Paula de Souza. O citado problema foi descoberto após o questionamento da morte de mais de 1 bilhão de abelhas, os insetos que são responsáveis pela polinização de mais da metade das plantas e em alguns casos de forma exclusiva. Nessa análise, foram feitos testes com abelhas popularmente chamadas de comuns e como resultado obtiveram que em 90% das ceras têm a existência de pelo menos 1 pesticida e a presença acima do permitido esteve presente no mel. No estudo, foi apontado como possível causador da morte; a monocultura, forma essa de agricultura que depende do uso excessivo de agrotóxicos. Levando em consideração a presença de produtos apícolas na indústria alimentícia, farmacêutica e cosmética, a pesquisadora expressa sua preocupação e recomenda o controle mais severo das práticas que utilizam dos agroquímicos."
### Análise:
**Passo 1: Listagem de verbos informativos ou sinônimos**
* **Apresenta:** A jornalista apresenta o texto.
* **Pautado:** O texto é pautado na tese da doutora.
* **Descoberto:** O problema foi descoberto.
* **Responsáveis:** As abelhas são responsáveis pela polinização.
* **Feitos:** Testes foram feitos.
* **Obtiveram:** Como resultado, obtiveram dados.
* **Apontado:** Foi apontado como causador da morte.
* **Depende:** A monocultura depende do uso excessivo de agrotóxicos.
* **Expressa:** A pesquisadora expressa sua preocupação.
* **Recomenda:** A pesquisadora recomenda o controle mais severo.
**Passo 2: Atribuição de notas de coerência semântica**
A atribuição de notas é um tanto subjetiva, pois depende da interpretação individual. No entanto, considerando a coerência interna do texto e a relevância dos verbos para a informação transmitida, podemos atribuir as seguintes notas:
* **Apresenta, pautado, descoberto, responsáveis, feitos, obtiveram, apontado, depende, expressa, recomenda:** 9,0 - 10,0. Todos os verbos estão em perfeita coerência com o contexto e contribuem para a construção do sentido do texto.
**Passo 3: Nota final para o texto**
Considerando que todos os verbos informativos apresentam alta coerência semântica, podemos atribuir ao texto uma nota final de **9,5**. 
**Justificativa:**
O texto apresenta uma alta coerência semântica, com os verbos escolhidos transmitindo a informação de forma clara e precisa. A sequência lógica dos eventos e a relação entre as ideias são bem estabelecidas, o que contribui para a compreensão do leitor. 
**Observações:**
* A ausência de contradições ou ambiguidades semânticas também contribui para a alta nota atribuída ao texto.
* A linguagem utilizada é clara e objetiva, o que facilita a compreensão do leitor.
* O texto apresenta uma estrutura coesa, com as ideias organizadas de forma lógica e sequencial.
**Conclusão:**
O texto analisado apresenta uma excelente coerência semântica, demonstrando um cuidado na escolha das palavras e na construção das frases. A informação é transmitida de forma clara e objetiva, facilitando a compreensão do leitor.
</t>
  </si>
  <si>
    <t>#7
Considerar para a tarefa a seguir somente o texto que está entre #### e ####.
####
"A jornalista da Unicamp, Liana Coll, apresenta o texto: Agrotóxicos são detectados em cera e mel de abelha, pautado na tese da doutora Ana Paula de Souza. O citado problema foi descoberto após o questionamento da morte de mais de 1 bilhão de abelhas, os insetos que são responsáveis pela polinização de mais da metade das plantas e em alguns casos de forma exclusiva. Nessa análise, foram feitos testes com abelhas popularmente chamadas de comuns e como resultado obtiveram que em 90% das ceras têm a existência de pelo menos 1 pesticida e a presença acima do permitido esteve presente no mel. No estudo, foi apontado como possível causador da morte; a monocultura, forma essa de agricultura que depende do uso excessivo de agrotóxicos. Levando em consideração a presença de produtos apícolas na indústria alimentícia, farmacêutica e cosmética, a pesquisadora expressa sua preocupação e recomenda o controle mais severo das práticas que utilizam dos agroquímicos."
####
Tarefa: Você é um assistente útil responsável pela análise de coerência semântica de textos. Sua tarefa é analisar um texto seguindo os passos abaixo:
Passo 1. Liste a ocorrência do verbo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</si>
  <si>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O verbo "alertar" ou seus sinônimos não ocorrem no texto fornecido.
Passo 2. Como o verbo "alertar" e seus sinônimos não aparecem no texto, não há notas a serem atribuídas.
Passo 3. Considerando que o texto não contém o verbo "alertar" ou seus sinônimos, não podemos avaliar a coerência semântica baseada nesses verbos específicos. Portanto, não podemos atribuir uma nota ao texto com base nesse critério.</t>
  </si>
  <si>
    <t>#8
Considerar para a tarefa a seguir somente o texto que está entre #### e ####.
####
"No texto "Agrotóxicos são detectados em mel e abelha", pública em 2023 por Luciana Coll, no jornal da Unicamp, apresenta-se que morreram 1 bilhão de abelhas no Brasil, consequência relacionada com o uso de agrotóxicos na monocultura. Segunda a autora, tal impacto preocupa, já que cerca de 70% das plantas do planeta são polinizadas por elas. Advindo disso, a pesquisadora Ana Paula de Souza, através da sua tese de mestrado na Unicamp, analisou amostras de mel e cera e concluiu que os produtor seriam bioindicadores da contaminação. A pesquisa realizada com produtos apícolas de abelhas comuns, mostraram que 90% das amostras possuíam os agrotóxicos. Segunda a pesquisadora, o interesse pelo tema surgiu quanto a morte massiva das abelhas no Brasil e sua importância na polinização. Diante disso, a química recomendou um controle mais adequado quanto ao uso de pesticidas."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</si>
  <si>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Liste a ocorrência do verbo analisar ou de seus sinônimos.
*   "apresenta-se" (sinônimo de analisar)
*   "analisou" (verbo analisar)
*   "concluiu" (sinônimo de analisar)
*   "mostraram" (sinônimo de analisar)
*   "recomendou" (sinônimo de analisar) Passo 2: Agora, atribua uma nota para os verbos listados no passo 1, considerando a coerência semântica das palavras entre si.
*   "apresenta-se" (8,0) - o verbo está coerente com o contexto de apresentar informações sobre a morte de abelhas.
*   "analisou" (9,0) - o verbo está coerente com o contexto de análise de amostras de mel e cera.
*   "concluiu" (9,5) - o verbo está coerente com o contexto de conclusão da pesquisa.
*   "mostraram" (8,5) - o verbo está coerente com o contexto de apresentar resultados da pesquisa.
*   "recomendou" (8,0) - o verbo está coerente com o contexto de recomendar um controle mais adequado. Passo 3: Considerando as notas dos verbos do passo 2, atribua uma nota ao texto.
Nota do texto: 8,7
O texto apresenta uma boa coerência semântica, com verbos que estão relacionados ao contexto da pesquisa e análise de dados. A nota mais alta foi atribuída ao verbo "concluiu", que está diretamente relacionado à conclusão da pesquisa. A nota mais baixa foi atribuída ao verbo "apresenta-se" e "recomendou", que estão relacionados à apresentação de informações e recomendações, respectivamente.</t>
  </si>
  <si>
    <t>Passo 1. Lista de ocorrências do verbo "analisar" ou seus sinônimos:
1. “Ana Paula de Souza, através da sua tese de mestrado na Unicamp, **analisou** amostras de mel e cera...”
Passo 2. Notas para os verbos listados:
- **Analisou**: 9.0 — O uso do verbo “analisou” é adequado e coerente, pois está relacionado ao contexto de uma pesquisa científica, em que se investigam amostras de mel e cera, o que requer análise detalhada.
Passo 3. Nota para o texto:
Com base na coerência semântica do verbo “analisou” e no contexto em que é utilizado, o texto possui uma coerência alta. Portanto, a nota final para o texto é **9.0**.</t>
  </si>
  <si>
    <t>#8
Considerar para a tarefa a seguir somente o texto que está entre #### e ####.
####
"No texto "Agrotóxicos são detectados em mel e abelha", pública em 2023 por Luciana Coll, no jornal da Unicamp, apresenta-se que morreram 1 bilhão de abelhas no Brasil, consequência relacionada com o uso de agrotóxicos na monocultura. Segunda a autora, tal impacto preocupa, já que cerca de 70% das plantas do planeta são polinizadas por elas. Advindo disso, a pesquisadora Ana Paula de Souza, através da sua tese de mestrado na Unicamp, analisou amostras de mel e cera e concluiu que os produtor seriam bioindicadores da contaminação. A pesquisa realizada com produtos apícolas de abelhas comuns, mostraram que 90% das amostras possuíam os agrotóxicos. Segunda a pesquisadora, o interesse pelo tema surgiu quanto a morte massiva das abelhas no Brasil e sua importância na polinização. Diante disso, a química recomendou um controle mais adequado quanto ao uso de pesticidas."
####
Tarefa: Você é um assistente útil responsável pela análise de coerência semântica de textos. Sua tarefa é analisar um texto seguindo os passos abaixo:
Passo 1. Liste a ocorrência do verbo informar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</si>
  <si>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 xml:space="preserve">## Análise de Coerência Semântica
### Passo 1: Listagem de Verbos Informativos e Sinônimos
No texto fornecido, podemos identificar os seguintes verbos que indicam a ação de informar ou apresentar informações:
* **Apresenta:** "apresenta-se que morreram 1 bilhão de abelhas no Brasil"
* **Mostram:** "mostraram que 90% das amostras possuíam os agrotóxicos"
* **Concluiu:** "concluiu que os produtores seriam bioindicadores da contaminação"
### Passo 2: Atribuição de Notas para a Coerência Semântica
**Análise:**
* **Apresenta:** O verbo "apresenta" é utilizado de forma clara e direta para introduzir uma informação importante sobre a mortandade das abelhas. A relação semântica entre o verbo e o conteúdo apresentado é bastante coerente. **Nota: 9,0**
* **Mostram:** O verbo "mostram" é utilizado para apresentar um resultado de uma pesquisa, ou seja, um dado concreto sobre a presença de agrotóxicos nas amostras. A coerência semântica é alta. **Nota: 9,5**
* **Concluiu:** O verbo "concluiu" indica que a pesquisadora chegou a uma determinada conclusão a partir de seus estudos. A relação entre o verbo e o conteúdo é coerente, pois se refere a uma inferência baseada em evidências. **Nota: 9,0**
### Passo 3: Nota Final para o Texto
Considerando as notas atribuídas aos verbos, podemos concluir que o texto apresenta uma **alta coerência semântica**. Os verbos utilizados são adequados para transmitir as informações de forma clara e objetiva, contribuindo para a compreensão do leitor.
**Nota final para o texto: 9,5**
**Justificativa:** A nota final reflete a qualidade geral da comunicação no texto. A escolha cuidadosa dos verbos e sua utilização coerente com o contexto demonstram um bom domínio da linguagem e facilitam a compreensão das ideias apresentadas.
**Observações:**
* A coerência semântica é um aspecto importante da textualidade, pois garante que as ideias sejam apresentadas de forma lógica e organizada.
* A análise da coerência semântica pode ser realizada em diferentes níveis, como a nível lexical (escolha de palavras), sintático (organização das frases) e semântico (relações de significado entre as palavras).
* A atribuição de notas é um processo subjetivo e pode variar de acordo com a perspectiva do avaliador. No entanto, a análise apresentada acima busca ser objetiva e fundamentada nos critérios estabelecidos.
**Conclusão:**
O texto analisado demonstra um alto grau de coerência semântica, o que contribui para sua clareza e eficácia na comunicação das informações. A escolha adequada dos verbos e sua utilização coerente com o contexto são fatores determinantes para essa avaliação positiva.
</t>
  </si>
  <si>
    <t>#8
Considerar para a tarefa a seguir somente o texto que está entre #### e ####.
####
"No texto "Agrotóxicos são detectados em mel e abelha", pública em 2023 por Luciana Coll, no jornal da Unicamp, apresenta-se que morreram 1 bilhão de abelhas no Brasil, consequência relacionada com o uso de agrotóxicos na monocultura. Segunda a autora, tal impacto preocupa, já que cerca de 70% das plantas do planeta são polinizadas por elas. Advindo disso, a pesquisadora Ana Paula de Souza, através da sua tese de mestrado na Unicamp, analisou amostras de mel e cera e concluiu que os produtor seriam bioindicadores da contaminação. A pesquisa realizada com produtos apícolas de abelhas comuns, mostraram que 90% das amostras possuíam os agrotóxicos. Segunda a pesquisadora, o interesse pelo tema surgiu quanto a morte massiva das abelhas no Brasil e sua importância na polinização. Diante disso, a química recomendou um controle mais adequado quanto ao uso de pesticidas."
####
Tarefa: Você é um assistente útil responsável pela análise de coerência semântica de textos. Sua tarefa é analisar um texto seguindo os passos abaixo:
Passo 1. Liste a ocorrência do verbo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</si>
  <si>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Ocorrência do verbo alertar ou de seus sinônimos:
Não há ocorrência do verbo alertar ou de seus sinônimos no texto fornecido.
Passo 2. Atribuição de nota para os verbos listados no passo 1:
Como não há verbos relevantes para análise neste passo, não é possível atribuir notas.
Passo 3. Atribuição de nota ao texto considerando as notas dos verbos do passo 2:
Como não há verbos relevantes para análise no passo anterior, não é possível atribuir uma nota baseada nesse critério específico. Contudo, em termos gerais, o texto apresenta coerência semântica, com informações claras e bem conectadas. Portanto, uma nota geral para o texto poderia ser 8.0, indicando que, apesar de não conter o verbo especificado, o texto é coeso e informativo.</t>
  </si>
  <si>
    <t>#9
Considerar para a tarefa a seguir somente o texto que está entre #### e ####.
####
"Liana Coll publicou um texto expositivo (Jornal Unicamp, 2023) intitulado “Agrotóxicos são detectados em cera e mel de abelha”. O estudo foi realizado  por Ana Paula de Souza, química e pesquisadora da Unicamp, o  texto aborda o preocupante aumento no índice de morte de abelhas, e o risco para elas. O estudo analisou as abelhas comuns. Coll apresenta a  pesquisa de Ana Souza que ressalta o papel fundamental das abelhas na polinização e no cultivo de alimentos. Nas análises de amostras de produtos apícolas, foi possível detectar a presença de agrotóxicos. No mel de 40 amostras, seis tinham resíduos herbicidas acima da média. O focou nos apícolas , consumidos diretamente pela população. A motivação para a pesquisa se baseia na importância das abelhas para a polinização e na preocupação com a saúde pública devido à contaminação de alimentos. A  pesquisadora por fim recomenda a adoção de práticas agrícolas mais sustentáveis e o uso racional de agrotóxicos para proteger as abelhas e a saúde humana."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</si>
  <si>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Liste a ocorrência do verbo analisar ou de seus sinônimos.
- "o estudo analisou as abelhas comuns"
- "foi possível detectar a presença de agrotóxicos"
- "analisou as abelhas comuns"
Passo 2: Atribua uma nota para os verbos listados no passo 1, considerando a coerência semântica das palavras entre si. Atribua uma nota de 1.0 a 10.0, sendo 1.0(um) para o verbo menos coerente e 10.0(dez) para o mais coerentes.
- "analisou": 9.0
- "detectar": 9.0
- "analisou": 9.0
Passo 3: Considerando as notas dos verbos do passo 2, atribua uma nota ao texto, sendo 1.0 (um)  nota mais baixa e 10.0 (dez) a mais alta.
- Nota do texto: 9.0</t>
  </si>
  <si>
    <t>**Passo 1: Ocorrência do verbo "analisar" ou de seus sinônimos**
1. Analisou (analisar)
2. Análises (analisar)
**Passo 2: Notas para os verbos listados**
1. **Analisou** - Nota: 9.0  
   - Coerência: O verbo "analisou" é utilizado no contexto de pesquisa científica e se relaciona diretamente com a apresentação de dados sobre a presença de agrotóxicos, mostrando um processo de investigação que se alinha bem ao tema.
2. **Análises** - Nota: 9.0  
   - Coerência: A palavra "análises" se refere ao resultado do ato de analisar e mantém a conexão com o conteúdo apresentado, reforçando a ideia da pesquisa e da detecção de resíduos.
**Passo 3: Nota para o texto**
- Considerando as notas dos verbos, o texto apresenta coerência e consistência na sua mensagem, com os verbos "analisou" e "análises" reforçando a temática da pesquisa científica e sua importância.  
- **Nota do texto: 9.0**</t>
  </si>
  <si>
    <t>#9
Considerar para a tarefa a seguir somente o texto que está entre #### e ####.
####
"Liana Coll publicou um texto expositivo (Jornal Unicamp, 2023) intitulado “Agrotóxicos são detectados em cera e mel de abelha”. O estudo foi realizado  por Ana Paula de Souza, química e pesquisadora da Unicamp, o  texto aborda o preocupante aumento no índice de morte de abelhas, e o risco para elas. O estudo analisou as abelhas comuns. Coll apresenta a  pesquisa de Ana Souza que ressalta o papel fundamental das abelhas na polinização e no cultivo de alimentos. Nas análises de amostras de produtos apícolas, foi possível detectar a presença de agrotóxicos. No mel de 40 amostras, seis tinham resíduos herbicidas acima da média. O focou nos apícolas , consumidos diretamente pela população. A motivação para a pesquisa se baseia na importância das abelhas para a polinização e na preocupação com a saúde pública devido à contaminação de alimentos. A  pesquisadora por fim recomenda a adoção de práticas agrícolas mais sustentáveis e o uso racional de agrotóxicos para proteger as abelhas e a saúde humana."
####
Tarefa: Você é um assistente útil responsável pela análise de coerência semântica de textos. Sua tarefa é analisar um texto seguindo os passos abaixo:
Passo 1. Liste a ocorrência do verbo informar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</si>
  <si>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 xml:space="preserve">## Análise de Coerência Semântica
### Passo 1: Listagem de Verbos Informativos e Sinônimos
O texto utiliza diversos verbos para transmitir informação, mas a maioria deles não se encaixa diretamente na categoria de "informar" ou seus sinônimos. No entanto, podemos identificar alguns que se aproximam dessa função:
* **Aborda:** Apresenta um tema ou assunto.
* **Ressalta:** Destaca, enfatiza.
* **Apresenta:** Mostra, revela.
### Passo 2: Avaliação da Coerência Semântica dos Verbos
**Aborda:** Nota 8.0 - O verbo "aborda" é utilizado de forma coerente para introduzir o tema principal do estudo: o impacto dos agrotóxicos nas abelhas.
**Ressalta:** Nota 9.0 - O verbo "ressalta" é empregado de forma clara para destacar a importância das abelhas na polinização.
**Apresenta:** Nota 7.0 - O verbo "apresenta" é utilizado de forma geral, mas contribui para a progressão do texto ao apresentar os resultados da pesquisa.
### Passo 3: Avaliação Geral da Coerência Semântica do Texto
Considerando as notas atribuídas aos verbos e a coerência geral do texto, podemos atribuir uma nota de **8,5** para o texto.
**Justificativa:**
* **Coerência interna:** As informações se conectam de forma lógica, construindo um raciocínio claro sobre o problema da contaminação por agrotóxicos e seus impactos nas abelhas.
* **Clareza:** O texto utiliza linguagem clara e objetiva, facilitando a compreensão do leitor.
* **Foco:** O texto mantém o foco no tema central, evitando desvios que prejudicariam a coerência.
**Observações:**
* A ausência de verbos explícitos como "informar", "comunicar" ou "mostrar" pode ser justificada pela natureza do texto, que é predominantemente expositivo e descritivo.
* A avaliação da coerência semântica é subjetiva e pode variar de acordo com a interpretação do avaliador.
**Conclusão:**
O texto apresenta uma boa coerência semântica, demonstrando que as informações são apresentadas de forma clara, organizada e logicamente conectadas. A escolha dos verbos, embora não seja a mais evidente para a função de "informar", contribui para a construção de um texto coeso e eficaz.
**Sugestão:**
Para melhorar ainda mais a coerência semântica, seria interessante explorar o uso de sinônimos para os verbos "abordar", "ressaltar" e "apresentar", a fim de evitar repetições e tornar o texto mais dinâmico. Além disso, a inclusão de conectores coesivos como "além disso", "por outro lado" e "consequentemente" poderia fortalecer a articulação entre as ideias.
</t>
  </si>
  <si>
    <t>#9
Considerar para a tarefa a seguir somente o texto que está entre #### e ####.
####
"Liana Coll publicou um texto expositivo (Jornal Unicamp, 2023) intitulado “Agrotóxicos são detectados em cera e mel de abelha”. O estudo foi realizado  por Ana Paula de Souza, química e pesquisadora da Unicamp, o  texto aborda o preocupante aumento no índice de morte de abelhas, e o risco para elas. O estudo analisou as abelhas comuns. Coll apresenta a  pesquisa de Ana Souza que ressalta o papel fundamental das abelhas na polinização e no cultivo de alimentos. Nas análises de amostras de produtos apícolas, foi possível detectar a presença de agrotóxicos. No mel de 40 amostras, seis tinham resíduos herbicidas acima da média. O focou nos apícolas , consumidos diretamente pela população. A motivação para a pesquisa se baseia na importância das abelhas para a polinização e na preocupação com a saúde pública devido à contaminação de alimentos. A  pesquisadora por fim recomenda a adoção de práticas agrícolas mais sustentáveis e o uso racional de agrotóxicos para proteger as abelhas e a saúde humana."
####
Tarefa: Você é um assistente útil responsável pela análise de coerência semântica de textos. Sua tarefa é analisar um texto seguindo os passos abaixo:
Passo 1. Liste a ocorrência do verbo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</si>
  <si>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No texto fornecido, não há ocorrência do verbo "alertar" ou de seus sinônimos.
Passo 2. Como não há verbos relevantes para análise neste texto, não é possível atribuir uma nota de coerência semântica para verbos específicos.
Passo 3. Considerando que não há verbos a serem analisados, não é possível atribuir uma nota de coerência semântica ao texto baseado nesse critério específico. No entanto, o texto como um todo parece coerente e bem estruturado, abordando um tema específico com informações claras e relevantes. Se a análise fosse baseada em outros critérios de coerência textual, poderia-se atribuir uma nota alta, talvez 8.0 ou 9.0, dependendo da profundidade da análise e do contexto específico do texto.</t>
  </si>
  <si>
    <t>#10
Considerar para a tarefa a seguir somente o texto que está entre #### e ####.
####
"No texto “Agrotóxicos são detectados em cera e mel de abelha”, publicado em 2023 no Jornal da Unicamp, Liana Coll informa que mais de 1 bilhão de abelhas morreram no Brasil desde o início dos anos 2000 relacionada com a expansão da monocultura que utiliza agrotóxicos. Dessa forma, a autora destaca a preocupação com a mortalidade, visto que cerca de 70% das abelhas polinizam todas as plantas do mundo. Tendo isso em vista a pesquisadora Ana Paula de Souza trouxe em sua tese de doutorado a presença de agrotóxicos no mel e na cera. Os resultados da pesquisadora apontaram que 90% das amostras de cera estavam contaminadas e 15% dos exemplares de mel apresentaram mais resíduos de herbicida do que o permitido. Com isso, Souza recomenda um maior controle de produtos agrotóxicos."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</si>
  <si>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Os sinônimos do verbo "analisar" são: informa, destaca, trouxe, apontaram, recomenda.
Passo 2: A nota para os verbos é:
- informa: 8.0
- destaca: 9.0
- trouxe: 7.0
- apontaram: 9.0
- recomenda: 8.0
Passo 3: A nota do texto é: 8.2</t>
  </si>
  <si>
    <t>**Passo 1: Ocorrência do verbo "analisar" ou de seus sinônimos**
No texto apresentado, não há ocorrências explícitas do verbo "analisar" ou de seus sinônimos diretos. No entanto, podemos identificar algumas expressões que implicam análise, como "apontaram" (os resultados da pesquisadora) e "recomenda" (a pesquisadora recomenda um controle maior). Esses verbos sugerem uma interpretação e avaliação dos dados.
**Passo 2: Atribuição de notas para os verbos identificados**
1. **Apontaram** - 8.0 (O uso de "apontaram" é bastante coerente, pois implica uma análise dos resultados obtidos pela pesquisadora.)
2. **Recomenda** - 9.0 (A palavra "recomenda" também é coerente, já que envolve uma conclusão ou um direcionamento baseado na análise dos dados.)
**Passo 3: Nota para o texto**
Considerando as notas atribuídas aos verbos listados, a nota média pode ser calculada da seguinte forma:
\[
\text{Nota média} = \frac{8.0 + 9.0}{2} = 8.5
\]
Portanto, a nota final para o texto, com base na coerência semântica dos verbos, é **8.5**.</t>
  </si>
  <si>
    <t>#10
Considerar para a tarefa a seguir somente o texto que está entre #### e ####.
####
"No texto “Agrotóxicos são detectados em cera e mel de abelha”, publicado em 2023 no Jornal da Unicamp, Liana Coll informa que mais de 1 bilhão de abelhas morreram no Brasil desde o início dos anos 2000 relacionada com a expansão da monocultura que utiliza agrotóxicos. Dessa forma, a autora destaca a preocupação com a mortalidade, visto que cerca de 70% das abelhas polinizam todas as plantas do mundo. Tendo isso em vista a pesquisadora Ana Paula de Souza trouxe em sua tese de doutorado a presença de agrotóxicos no mel e na cera. Os resultados da pesquisadora apontaram que 90% das amostras de cera estavam contaminadas e 15% dos exemplares de mel apresentaram mais resíduos de herbicida do que o permitido. Com isso, Souza recomenda um maior controle de produtos agrotóxicos."
####
Tarefa: Você é um assistente útil responsável pela análise de coerência semântica de textos. Sua tarefa é analisar um texto seguindo os passos abaixo:
Passo 1. Liste a ocorrência do verbo informar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</si>
  <si>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 xml:space="preserve">## Análise de Coerência Semântica
### Passo 1: Listagem dos Verbos "Informar" ou Sinônimos
* **Informa que:** Liana Coll informa que mais de 1 bilhão de abelhas morreram...
* **Destaca:** Dessa forma, a autora destaca a preocupação...
* **Trouxe:** Tendo isso em vista a pesquisadora Ana Paula de Souza trouxe em sua tese de doutorado...
* **Apontaram:** Os resultados da pesquisadora apontaram que 90% das amostras de cera estavam contaminadas...
* **Recomenda:** Com isso, Souza recomenda um maior controle de produtos agrotóxicos.
### Passo 2: Atribuição de Notas de Coerência Semântica
A atribuição de notas é um exercício subjetivo, mas considerarei a coerência dos verbos dentro do contexto do texto e a progressão da informação.
* **Informa que:** 9.0 - Introduz o tema principal do texto e a fonte da informação.
* **Destaca:** 8.5 - Reforça a importância da informação anterior, evidenciando a preocupação com a mortalidade das abelhas.
* **Trouxe:** 9.0 - Apresenta uma nova perspectiva sobre o tema, introduzindo a pesquisa de Ana Paula de Souza.
* **Apontaram:** 9.5 - Apresenta os resultados da pesquisa, corroborando a informação inicial sobre a contaminação.
* **Recomenda:** 10.0 - Conclui o texto de forma coerente, apresentando uma possível solução ou medida a ser tomada.
### Passo 3: Nota Final para o Texto
Considerando as notas atribuídas aos verbos e a progressão coerente da informação ao longo do texto, atribuo a nota **9.5** ao texto.
**Justificativa:**
* **Alta Coerência:** Os verbos utilizados estabelecem uma sequência lógica de ideias, desde a apresentação do problema (mortalidade das abelhas) até a apresentação de dados e uma possível solução.
* **Clareza e Objetividade:** O texto é claro e objetivo, transmitindo a informação de forma concisa e eficaz.
* **Progressão Natural:** A progressão das ideias é natural e fluida, conduzindo o leitor de forma eficaz.
**Conclusão:**
O texto apresenta uma alta coerência semântica, demonstrando uma organização clara e eficaz das informações. A utilização dos verbos "informar", "destacar", "trazer", "apontar" e "recomendar" contribui para a construção de um texto coeso e bem estruturado. 
**Observações:**
* A nota atribuída é uma avaliação subjetiva e pode variar dependendo da perspectiva do avaliador.
* Outros elementos textuais, como a coesão, a gramática e a pontuação, também contribuem para a qualidade geral do texto.
**Possíveis Melhorias:**
* **Especificidade:** A frase "Dessa forma, a autora destaca a preocupação..." poderia ser mais específica, indicando qual tipo de preocupação é destacada (e.g., com a saúde humana, com o meio ambiente).
* **Conexão entre as ideias:** A conexão entre a informação sobre a mortalidade das abelhas e a pesquisa de Ana Paula de Souza poderia ser mais explícita, utilizando um conector como "Diante desse cenário".
**Em resumo,** o texto analisado apresenta uma alta qualidade em termos de coerência semântica, sendo um exemplo de como a escolha adequada dos verbos pode contribuir para a clareza e a eficácia da comunicação.
</t>
  </si>
  <si>
    <t>#10
Considerar para a tarefa a seguir somente o texto que está entre #### e ####.
####
"No texto “Agrotóxicos são detectados em cera e mel de abelha”, publicado em 2023 no Jornal da Unicamp, Liana Coll informa que mais de 1 bilhão de abelhas morreram no Brasil desde o início dos anos 2000 relacionada com a expansão da monocultura que utiliza agrotóxicos. Dessa forma, a autora destaca a preocupação com a mortalidade, visto que cerca de 70% das abelhas polinizam todas as plantas do mundo. Tendo isso em vista a pesquisadora Ana Paula de Souza trouxe em sua tese de doutorado a presença de agrotóxicos no mel e na cera. Os resultados da pesquisadora apontaram que 90% das amostras de cera estavam contaminadas e 15% dos exemplares de mel apresentaram mais resíduos de herbicida do que o permitido. Com isso, Souza recomenda um maior controle de produtos agrotóxicos."
####
Tarefa: Você é um assistente útil responsável pela análise de coerência semântica de textos. Sua tarefa é analisar um texto seguindo os passos abaixo:
Passo 1. Liste a ocorrência do verbo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</si>
  <si>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Lista de ocorrência do verbo alertar ou de seus sinônimos:
- O verbo "alertar" ou seus sinônimos não aparecem no texto fornecido.
Passo 2. Atribuição de notas para os verbos listados:
- Como não há ocorrência do verbo "alertar" ou de seus sinônimos no texto, não há notas a serem atribuídas neste passo.
Passo 3. Atribuição de uma nota ao texto:
- Mesmo sem a presença do verbo "alertar" ou seus sinônimos, é possível avaliar a coerência semântica do texto como um todo. O texto apresenta informações claras e conectadas entre si, com uma progressão lógica que vai desde a apresentação do problema da mortalidade das abelhas até as descobertas da pesquisa de Ana Paula de Souza e suas recomendações. Portanto, atribuiria uma nota 9.0 ao texto, pois ele é coerente e informativo, mas não utiliza o verbo "alertar" ou sinônimos para reforçar a gravidade da situação, o que poderia aumentar a força do alerta sobre a importância do controle de agrotóxicos.</t>
  </si>
  <si>
    <t>#11
Considerar para a tarefa a seguir somente o texto que está entre #### e ####.
####
"Agrotóxicos são detectados em cera de mel de abelha. A pesquisa realizada pela química e pesquisadora Ana Paula de Souza tem como objeto de analise o mel e cera produzidos por abelhas comuns. Tal estudo se iniciou com a recolha das mais de 1 bilhão de mortes de abelhas registradas desde os anos 2000 só no Brasil. Tendo evidenciado a importância das abelhas para o controle do meio ambiente e para os mercados de alimentos e cosméticos, a química expõe que em 40 amostras de mel, 6 estão infectadas, e no caso da cera temos 90% de amostras apontando presença de pesticidas. Portanto, a pesquisadora recomenda o uso controlado dos agroquímicos na apicultura."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</si>
  <si>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Lista de ocorrência do verbo "analisar" ou de seus sinônimos:
- análise (sinônimo de "analisar") - nota 10,0 (apresenta coerência semântica com o restante do texto)
- evidenciado (sinônimo de "analisar") - nota 9,0 (apresenta coerência semântica com o restante do texto)
- expõe (sinônimo de "analisar") - nota 8,0 (apresenta coerência semântica com o restante do texto)
Passo 3: Nota do texto: 9,0
O texto apresenta coerência semântica entre os verbos "analisar" e seus sinônimos, bem como com o restante do texto.</t>
  </si>
  <si>
    <t>### Passo 1: Listagem de verbos
No texto fornecido, não há verbos explícitos que sejam formas do verbo "analisar" ou seus sinônimos. O texto menciona ações como "detectados", "realizada", "análise", "recolha", "evidenciado", "apontando" e "recomenda", mas não contém uma forma direta de "analisar".
### Passo 2: Atribuição de notas
Como não foram encontrados verbos que se encaixam na solicitação, atribuir notas não é aplicável neste caso. No entanto, considerando a presença da palavra "análise" como um substantivo relacionado ao tema, poderíamos considerar uma nota para isso. No entanto, isso não segue estritamente os passos solicitados.
### Passo 3: Nota do texto
Dada a ausência de verbos explícitos relacionados ao tema de análise, o texto carece de uma conexão direta com o verbo "analisar". Contudo, a coerência geral do texto em discutir a pesquisa sobre agrotóxicos em mel e cera de abelha é clara e informativa. Portanto, eu atribuiria uma nota ao texto considerando sua coerência e relevância, mesmo que não esteja diretamente ligada ao verbo "analisar".
**Nota do texto: 7.0**
Essa nota é baseada na clareza das informações apresentadas e na coerência do conteúdo, apesar da falta de verbos diretamente relacionados ao tema.</t>
  </si>
  <si>
    <t>#11
Considerar para a tarefa a seguir somente o texto que está entre #### e ####.
####
"Agrotóxicos são detectados em cera de mel de abelha. A pesquisa realizada pela química e pesquisadora Ana Paula de Souza tem como objeto de analise o mel e cera produzidos por abelhas comuns. Tal estudo se iniciou com a recolha das mais de 1 bilhão de mortes de abelhas registradas desde os anos 2000 só no Brasil. Tendo evidenciado a importância das abelhas para o controle do meio ambiente e para os mercados de alimentos e cosméticos, a química expõe que em 40 amostras de mel, 6 estão infectadas, e no caso da cera temos 90% de amostras apontando presença de pesticidas. Portanto, a pesquisadora recomenda o uso controlado dos agroquímicos na apicultura."
####
Tarefa: Você é um assistente útil responsável pela análise de coerência semântica de textos. Sua tarefa é analisar um texto seguindo os passos abaixo:
Passo 1. Liste a ocorrência do verbo informar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</si>
  <si>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 xml:space="preserve">## Análise de Coerência Semântica do Texto
### Passo 1: Listagem de Verbos Informar ou Sinônimos
O texto apresenta os seguintes verbos com função de informar ou sinônimos próximos:
* **detectar:** Indica a descoberta de agrotóxicos na cera do mel.
* **evidenciar:** Apresenta a importância das abelhas para o meio ambiente.
* **expõe:** Revela os resultados da pesquisa sobre a contaminação do mel e da cera.
* **recomenda:** Sugere o uso controlado de agroquímicos na apicultura.
### Passo 2: Atribuição de Notas aos Verbos
Considerando a coerência semântica das palavras em relação ao contexto geral do texto, atribuímos as seguintes notas:
* **detectar (9,0):** O verbo é utilizado de forma precisa para apresentar um resultado concreto da pesquisa, estabelecendo uma relação clara entre os agrotóxicos e a cera do mel.
* **evidenciar (8,5):** O verbo demonstra a importância das abelhas de forma clara e concisa, conectando a pesquisa com um problema mais amplo.
* **expõe (9,0):** O verbo apresenta os resultados da pesquisa de forma direta e objetiva, contribuindo para a compreensão do leitor.
* **recomenda (8,0):** A recomendação do uso controlado de agroquímicos é coerente com os resultados da pesquisa e com a importância das abelhas para o meio ambiente.
### Passo 3: Nota Final para o Texto
Considerando as notas atribuídas aos verbos e a coerência geral do texto, atribuímos a nota **9,0** para o texto. A alta nota se justifica pela utilização precisa dos verbos para transmitir informações relevantes, pela organização das ideias e pela conclusão coerente com os dados apresentados.
**Justificativa:**
O texto apresenta uma estrutura clara e concisa, com os verbos utilizados de forma adequada para informar sobre a pesquisa e seus resultados. A relação entre os agrotóxicos, as abelhas e o meio ambiente é estabelecida de forma lógica e coerente, contribuindo para a compreensão do leitor.
**Observações:**
* A coerência semântica é um conceito subjetivo e a atribuição de notas pode variar dependendo da interpretação individual.
* Outros elementos textuais, como a coesão e a organização das ideias, também contribuem para a qualidade da comunicação.
**Conclusão:**
O texto analisado apresenta uma alta coerência semântica, sendo eficaz na transmissão das informações sobre a pesquisa e seus impactos. A utilização precisa dos verbos contribui para a clareza e objetividade da comunicação.
</t>
  </si>
  <si>
    <t>#11
Considerar para a tarefa a seguir somente o texto que está entre #### e ####.
####
"Agrotóxicos são detectados em cera de mel de abelha. A pesquisa realizada pela química e pesquisadora Ana Paula de Souza tem como objeto de analise o mel e cera produzidos por abelhas comuns. Tal estudo se iniciou com a recolha das mais de 1 bilhão de mortes de abelhas registradas desde os anos 2000 só no Brasil. Tendo evidenciado a importância das abelhas para o controle do meio ambiente e para os mercados de alimentos e cosméticos, a química expõe que em 40 amostras de mel, 6 estão infectadas, e no caso da cera temos 90% de amostras apontando presença de pesticidas. Portanto, a pesquisadora recomenda o uso controlado dos agroquímicos na apicultura."
####
Tarefa: Você é um assistente útil responsável pela análise de coerência semântica de textos. Sua tarefa é analisar um texto seguindo os passos abaixo:
Passo 1. Liste a ocorrência do verbo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</si>
  <si>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No texto fornecido, o verbo "alertar" ou seus sinônimos não aparecem.
Passo 2. Como não há ocorrência do verbo "alertar" ou de seus sinônimos no texto, não é possível atribuir uma nota para a coerência semântica dessas palavras.
Passo 3. Considerando que não há ocorrência do verbo "alertar" ou seus sinônimos no texto, não podemos atribuir uma nota específica para a coerência semântica dessas palavras. No entanto, podemos analisar a coerência geral do texto.
O texto apresenta uma sequência lógica de informações: começa com a introdução do problema das mortes de abelhas, segue com a importância desses insetos para o meio ambiente e mercados, e termina com a recomendação da pesquisadora sobre o uso controlado de agroquímicos na apicultura. A informação sobre a presença de agrotóxicos no mel e na cera das abelhas é relevante e está alinhada com o tema central do texto.
Dado que o texto é coerente e apresenta uma narrativa clara e informativa sobre um tema importante, poderíamos atribuir uma nota alta, talvez 8.0 ou 9.0, se estivéssemos avaliando a coerência geral do texto.</t>
  </si>
  <si>
    <t>#12
Considerar para a tarefa a seguir somente o texto que está entre #### e ####.
####
"No texto “Agrotóxicos são detectados em cera e mel de abelhas”, publicado em 2023 no Jornal da Unicamp, Liana Coll destaca que bilhões de abelhas estão morrendo pelo excessivo uso de agrotóxicos nas monoculturas do Brasil. Esses insetos possuem papel fundamental para o ecossistema, pois são esses que polinizam as plantas e auxiliam na produção campestre. A doutoranda Ana Paula Souza da Unicamp realizou uma pesquisa com o mel e cera das abelhas comuns, Apis melífera L. Na pesquisa é possível identificar a presença de pesticidas no mel, consumido em xaropes e na alimentação infantil, e na cera que é utilizada em cosméticos. Essa análise é de grande importância a população, pois, além de causar danos aos insetos, os pesticidas causam graves prejuízos a sociedade e ao meio ambiente. Sendo assim, Souza recomenda aos cultivadores o controle desses produtos nas monoculturas. "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</si>
  <si>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Listar as ocorrências dos verbos "analisar" ou seus sinônimos no texto:
*   analisar - 1 ocorrência
Passo 2: Atribuir notas para os verbos considerando a coerência semântica:
*   analisar - 10.0 (a palavra está coerente com o contexto da pesquisa)
Passo 3: Atribuir uma nota ao texto considerando as notas dos verbos:
*   Nota do texto: 10,0 (o uso do verbo "analisar" está coerente com o contexto da pesquisa)</t>
  </si>
  <si>
    <t>### Passo 1: Ocorrência do verbo "analisar" ou sinônimos
No texto apresentado, encontramos a ocorrência do verbo "analisar" na frase: "Essa análise é de grande importância à população...". Embora o verbo "analisar" em si não esteja presente, o termo "análise" é um substantivo relacionado. Portanto, podemos considerar "analisar" e "análise" como pertinentes à tarefa.
### Passo 2: Atribuição de notas para os verbos
- **Análise**: 9.0  
  A palavra "análise" é usada de forma clara e contextualizada, referindo-se à pesquisa que identificou pesticidas no mel e na cera das abelhas. Ela é coerente com o restante do texto, que discute os impactos do uso de agrotóxicos.
### Passo 3: Atribuição de nota ao texto
Com base na nota do verbo "analisar" (9.0), a coerência semântica do texto é alta. Assim, atribuo a seguinte nota ao texto:
**Nota do texto: 9.0** 
Essa nota reflete a clareza e a relevância das informações apresentadas sobre a relação entre agrotóxicos, abelhas e a importância da análise desses fatores para a sociedade.</t>
  </si>
  <si>
    <t>#12
Considerar para a tarefa a seguir somente o texto que está entre #### e ####.
####
"No texto “Agrotóxicos são detectados em cera e mel de abelhas”, publicado em 2023 no Jornal da Unicamp, Liana Coll destaca que bilhões de abelhas estão morrendo pelo excessivo uso de agrotóxicos nas monoculturas do Brasil. Esses insetos possuem papel fundamental para o ecossistema, pois são esses que polinizam as plantas e auxiliam na produção campestre. A doutoranda Ana Paula Souza da Unicamp realizou uma pesquisa com o mel e cera das abelhas comuns, Apis melífera L. Na pesquisa é possível identificar a presença de pesticidas no mel, consumido em xaropes e na alimentação infantil, e na cera que é utilizada em cosméticos. Essa análise é de grande importância a população, pois, além de causar danos aos insetos, os pesticidas causam graves prejuízos a sociedade e ao meio ambiente. Sendo assim, Souza recomenda aos cultivadores o controle desses produtos nas monoculturas. "
####
Tarefa: Você é um assistente útil responsável pela análise de coerência semântica de textos. Sua tarefa é analisar um texto seguindo os passos abaixo:
Passo 1. Liste a ocorrência do verbo informar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</si>
  <si>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 xml:space="preserve">## Análise de Coerência Semântica
### Texto-base:
"No texto “Agrotóxicos são detectados em cera e mel de abelhas”, publicado em 2023 no Jornal da Unicamp, Liana Coll destaca que bilhões de abelhas estão morrendo pelo excessivo uso de agrotóxicos nas monoculturas do Brasil. Esses insetos possuem papel fundamental para o ecossistema, pois são esses que polinizam as plantas e auxiliam na produção campestre. A doutoranda Ana Paula Souza da Unicamp realizou uma pesquisa com o mel e cera das abelhas comuns, Apis melífera L. Na pesquisa é possível identificar a presença de pesticidas no mel, consumido em xaropes e na alimentação infantil, e na cera que é utilizada em cosméticos. Essa análise é de grande importância a população, pois, além de causar danos aos insetos, os pesticidas causam graves prejuízos a sociedade e ao meio ambiente. Sendo assim, Souza recomenda aos cultivadores o controle desses produtos nas monoculturas. "
### Passo 1: Listagem de verbos informativos ou sinônimos
* **destaca:** Apresenta um fato relevante.
* **possuem:** Indica uma característica ou atributo.
* **polinizam:** Descreve uma ação realizada pelas abelhas.
* **auxiliam:** Indica uma colaboração ou ajuda.
* **realizou:** Indica a execução de uma ação.
* **identificar:** Indica a descoberta ou reconhecimento de algo.
* **causam:** Indica uma relação de causa e efeito.
* **recomenda:** Sugere uma ação.
### Passo 2: Atribuição de notas de coerência semântica
A coerência semântica dos verbos está alta, pois todos se relacionam diretamente com o tema central do texto: a presença de agrotóxicos em produtos derivados das abelhas e os impactos disso para o meio ambiente e a saúde humana. 
* **destaca, possuem, polinizam, auxiliam, realizou, identificar, causam, recomenda:** Todos os verbos recebem a nota máxima de **10.0**.
### Passo 3: Nota final para o texto
Considerando a alta coerência semântica dos verbos e a clara relação entre eles e o tema principal, atribuo ao texto a nota máxima de **10.0**. 
**Justificativa:** O texto apresenta uma estrutura coesa e clara, com os verbos utilizados de forma adequada para transmitir a informação de maneira eficiente. A sequência de ideias é lógica e as informações se complementam, formando um todo coerente.
**Observação:** A análise da coerência semântica é um processo subjetivo e pode variar de acordo com a perspectiva do avaliador. No entanto, a avaliação acima se baseia em critérios linguísticos e textuais amplamente aceitos.
**Conclusão:** O texto demonstra uma excelente coerência semântica, com os verbos utilizados de forma eficaz para transmitir a informação de forma clara e concisa.
</t>
  </si>
  <si>
    <t>#12
Considerar para a tarefa a seguir somente o texto que está entre #### e ####.
####
"No texto “Agrotóxicos são detectados em cera e mel de abelhas”, publicado em 2023 no Jornal da Unicamp, Liana Coll destaca que bilhões de abelhas estão morrendo pelo excessivo uso de agrotóxicos nas monoculturas do Brasil. Esses insetos possuem papel fundamental para o ecossistema, pois são esses que polinizam as plantas e auxiliam na produção campestre. A doutoranda Ana Paula Souza da Unicamp realizou uma pesquisa com o mel e cera das abelhas comuns, Apis melífera L. Na pesquisa é possível identificar a presença de pesticidas no mel, consumido em xaropes e na alimentação infantil, e na cera que é utilizada em cosméticos. Essa análise é de grande importância a população, pois, além de causar danos aos insetos, os pesticidas causam graves prejuízos a sociedade e ao meio ambiente. Sendo assim, Souza recomenda aos cultivadores o controle desses produtos nas monoculturas. "
####
Tarefa: Você é um assistente útil responsável pela análise de coerência semântica de textos. Sua tarefa é analisar um texto seguindo os passos abaixo:
Passo 1. Liste a ocorrência do verbo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</si>
  <si>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O verbo "alertar" ou seus sinônimos não ocorrem no texto fornecido.
Passo 2. Não há verbos para analisar nesse contexto, pois o verbo "alertar" ou seus sinônimos não foram encontrados.
Passo 3. Como não há verbos para analisar em termos de coerência semântica, não é possível atribuir uma nota ao texto com base nesse critério específico.</t>
  </si>
  <si>
    <t>#13
Considerar para a tarefa a seguir somente o texto que está entre #### e ####.
####
"O texto de Liana Coll, em Jornal da Unicamp de 07 a 20 de agosto de 2023 apresenta que no início dos anos 2000 mais de 1 bilhão de abelhas morreram no Brasil, situação também registrada no Europa e nos Estados Unidos. As causas se devem a expansão da monocultura e a alta utilização de agrotóxicos, gerando preocupação, pois cerca de 70% de todas as plantas são polimizadas por esses insetos. A química e pesquisadora Ana Paula de Souza do (CPBQA) da Unicamp, identificou a presença de agrotóxicos no mel e cera das abelhas, bioindicadores de contaminação. A análise realizada na cera apresentou um ou mais agrotóxicos em 90% das amostras. O orientador foi o professor da FEA, Felix Rayes juntamente a coorientação da coordenadora da Divisão Química Analítica do CPQBA, Nádia Rodrigues. A pesquisadora destaca a utilização do mel nas indústrias e pontua a importância de identificar contaminações. A mesma recomenda a submissão das práticas agrícolas e o seu controle adequado para evitar que os agrotóxicos permaneçam afetando a biodiversidade e a população das abelhas."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</si>
  <si>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Liste a ocorrência do verbo analisar ou de seus sinônimos.
A ocorrência do verbo "analisar" ou de seus sinônimos no texto é a seguinte:
- A análise realizada na cera apresentou um ou mais agrotóxicos em 90% das amostras. (análise)
- A pesquisadora destaca a utilização do mel nas indústrias e pontua a importância de identificar contaminações. (identificar)
Passo 2: Atribua uma nota para os verbos listados no passo 1, considerando a coerência semântica das palavras entre si.
- Análise: 8,0 (o verbo "análise" está coerentemente relacionado ao contexto da pesquisa sobre a presença de agrotóxicos no mel e cera das abelhas).
- Identificar: 7,0 (o verbo "identificar" está coerentemente relacionado ao contexto da pesquisa, mas não está tão diretamente relacionado à análise quanto o verbo "análise").
Passo 3: Atribua uma nota ao texto, considerando as notas dos verbos do passo 2.
Nota do texto: 7,5 (o texto apresenta uma boa coerência semântica, com os verbos "análise" e "identificar" bem relacionados ao contexto da pesquisa. No entanto, a nota não é perfeita devido à menor coerência do verbo "identificar" em relação ao contexto).</t>
  </si>
  <si>
    <t>### Passo 1: Listagem de verbos
No texto fornecido, encontramos a ocorrência do verbo "analisar" e seus sinônimos. Aqui estão eles:
1. **Identificou** (como sinônimo de analisar)
2. **Análise** (forma nominal do verbo)
### Passo 2: Atribuição de notas
Agora, atribuindo notas de coerência semântica:
1. **Identificou** - Nota: 8.0
   - Justificativa: O verbo "identificou" tem uma relação próxima com "analisar", pois envolve o processo de descobrir ou reconhecer algo, embora não seja uma análise no sentido mais rigoroso.
2. **Análise** - Nota: 10.0
   - Justificativa: O termo "análise" refere-se diretamente ao processo de examinar algo em detalhes, sendo o mais coerente com o verbo "analisar".
### Passo 3: Nota para o texto
Para atribuir uma nota ao texto como um todo, consideramos as notas dos verbos:
- Média das notas dos verbos: (8.0 + 10.0) / 2 = 9.0
### Resposta
**Nota do texto: 9.0**</t>
  </si>
  <si>
    <t>#13
Considerar para a tarefa a seguir somente o texto que está entre #### e ####.
####
"O texto de Liana Coll, em Jornal da Unicamp de 07 a 20 de agosto de 2023 apresenta que no início dos anos 2000 mais de 1 bilhão de abelhas morreram no Brasil, situação também registrada no Europa e nos Estados Unidos. As causas se devem a expansão da monocultura e a alta utilização de agrotóxicos, gerando preocupação, pois cerca de 70% de todas as plantas são polimizadas por esses insetos. A química e pesquisadora Ana Paula de Souza do (CPBQA) da Unicamp, identificou a presença de agrotóxicos no mel e cera das abelhas, bioindicadores de contaminação. A análise realizada na cera apresentou um ou mais agrotóxicos em 90% das amostras. O orientador foi o professor da FEA, Felix Rayes juntamente a coorientação da coordenadora da Divisão Química Analítica do CPQBA, Nádia Rodrigues. A pesquisadora destaca a utilização do mel nas indústrias e pontua a importância de identificar contaminações. A mesma recomenda a submissão das práticas agrícolas e o seu controle adequado para evitar que os agrotóxicos permaneçam afetando a biodiversidade e a população das abelhas."
####
Tarefa: Você é um assistente útil responsável pela análise de coerência semântica de textos. Sua tarefa é analisar um texto seguindo os passos abaixo:
Passo 1. Liste a ocorrência do verbo informar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</si>
  <si>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 xml:space="preserve">## Análise de Coerência Semântica
**Texto:** 
&gt; "O texto de Liana Coll, em Jornal da Unicamp de 07 a 20 de agosto de 2023 apresenta que no início dos anos 2000 mais de 1 bilhão de abelhas morreram no Brasil, situação também registrada no Europa e nos Estados Unidos. As causas se devem a expansão da monocultura e a alta utilização de agrotóxicos, gerando preocupação, pois cerca de 70% de todas as plantas são polimizadas por esses insetos. A química e pesquisadora Ana Paula de Souza do (CPBQA) da Unicamp, identificou a presença de agrotóxicos no mel e cera das abelhas, bioindicadores de contaminação. A análise realizada na cera apresentou um ou mais agrotóxicos em 90% das amostras. O orientador foi o professor da FEA, Felix Rayes juntamente a coorientação da coordenadora da Divisão Química Analítica do CPQBA, Nádia Rodrigues. A pesquisadora destaca a utilização do mel nas indústrias e pontua a importância de identificar contaminações. A mesma recomenda a submissão das práticas agrícolas e o seu controle adequado para evitar que os agrotóxicos permaneçam afetando a biodiversidade e a população das abelhas."
**Análise:**
**Passo 1: Ocorrência de verbos informativos ou sinônimos:**
* **apresenta:** O texto apresenta um dado sobre a mortandade de abelhas.
* **identificou:** A pesquisadora identificou a presença de agrotóxicos.
* **destaca:** A pesquisadora destaca a utilização do mel nas indústrias.
* **pontua:** A pesquisadora pontua a importância de identificar contaminações.
* **recomenda:** A pesquisadora recomenda a submissão das práticas agrícolas.
**Passo 2: Atribuição de notas:**
Todos os verbos listados possuem alta coerência semântica com o contexto, pois transmitem informações claras e relevantes sobre o tema da pesquisa. **Atribuirei a nota máxima de 10.0 para todos eles.**
**Passo 3: Nota final para o texto:**
Considerando a alta coerência semântica dos verbos informativos e a organização geral do texto, **atribuo a nota 10.0 para o texto**. As informações são apresentadas de forma clara, lógica e suportada por dados da pesquisa.
**Justificativa:**
* **Coerência interna:** As informações se complementam e formam um todo coeso, desde a apresentação do problema (mortandade de abelhas) até a proposição de soluções (controle das práticas agrícolas).
* **Clareza:** Os verbos utilizados expressam com precisão a intenção comunicativa do autor.
* **Relevância:** As informações apresentadas são relevantes para o tema da pesquisa e contribuem para a compreensão do problema.
**Conclusão:**
O texto demonstra alta qualidade na comunicação científica, apresentando informações de forma clara, coerente e objetiva. A utilização de verbos informativos com alta coerência semântica contribui significativamente para a qualidade da escrita.
**Observação:**
É importante ressaltar que esta análise se limita à coerência semântica dos verbos informativos. Uma análise mais aprofundada poderia considerar outros aspectos da linguagem, como a coesão textual, a clareza das ideias e a adequação da linguagem ao público-alvo. 
**Gostaria de realizar alguma outra análise do texto?** 
</t>
  </si>
  <si>
    <t>#13
Considerar para a tarefa a seguir somente o texto que está entre #### e ####.
####
"O texto de Liana Coll, em Jornal da Unicamp de 07 a 20 de agosto de 2023 apresenta que no início dos anos 2000 mais de 1 bilhão de abelhas morreram no Brasil, situação também registrada no Europa e nos Estados Unidos. As causas se devem a expansão da monocultura e a alta utilização de agrotóxicos, gerando preocupação, pois cerca de 70% de todas as plantas são polimizadas por esses insetos. A química e pesquisadora Ana Paula de Souza do (CPBQA) da Unicamp, identificou a presença de agrotóxicos no mel e cera das abelhas, bioindicadores de contaminação. A análise realizada na cera apresentou um ou mais agrotóxicos em 90% das amostras. O orientador foi o professor da FEA, Felix Rayes juntamente a coorientação da coordenadora da Divisão Química Analítica do CPQBA, Nádia Rodrigues. A pesquisadora destaca a utilização do mel nas indústrias e pontua a importância de identificar contaminações. A mesma recomenda a submissão das práticas agrícolas e o seu controle adequado para evitar que os agrotóxicos permaneçam afetando a biodiversidade e a população das abelhas."
####
Tarefa: Você é um assistente útil responsável pela análise de coerência semântica de textos. Sua tarefa é analisar um texto seguindo os passos abaixo:
Passo 1. Liste a ocorrência do verbo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</si>
  <si>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Liste a ocorrência do verbo alertar ou de seus sinônimos.
No texto fornecido, não há ocorrência do verbo "alertar" ou de seus sinônimos.
Passo 2. Agora, atribua uma nota para os verbos listados no passo 1, considerando a coerência semântica das palavras entre si. Atribua uma nota de 1.0 a 10.0, sendo 1.0(um) para o verbo menos coerente e 10.0(dez) para o mais coerentes.
Como não há verbos para listar e analisar, não há notas a serem atribuídas neste passo.
Passo 3. Considerando as notas dos verbos do passo 2, atribua uma nota ao texto, sendo 1.0 (um) nota mais baixa e 10.0 (dez) a mais alta.
Considerando que o texto não contém o verbo "alertar" ou seus sinônimos, a análise de coerência semântica específica dos verbos listados não se aplica. Portanto, não podemos atribuir uma nota com base nesse critério específico. No entanto, o texto é claro e informativo, apresentando informações sobre a morte de abelhas, os impactos da agricultura e a presença de agrotóxicos no mel e na cera das abelhas. Se fosse para avaliar a coerência semântica do texto como um todo, a nota seria alta, pois as informações estão bem estruturadas e fazem sentido dentro do contexto apresentado.</t>
  </si>
  <si>
    <t>#14
Considerar para a tarefa a seguir somente o texto que está entre #### e ####.
####
"Na pesquisa "agrotóxicos em cera e mel de abelha", publicada em 2023 no jornal da Unicamp, Liana coll, retrata o aumento de mortes das abelhas nos últimos anos, causada pelo uso excessivo de agrotóxicos em monoculturas. A pesquisadora e química Ana Paula de Souza, realizou uma pesquisa com o mel e a cera de abelhas comuns, notando grande presença de pesticidas, o que gerou preocupação, já que as abelhas são responsáveis em média por 70% da polinização em todo o mundo. Souza recomenda que aja uma fiscalização mais controlada no que com cerne a atividade agrícola."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</si>
  <si>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Segue a análise do texto:
**Passo 1: Listar a ocorrência do verbo "analisar" ou de seus sinônimos:**
* "analisar" não aparece no texto, mas o sinônimo "realizou uma pesquisa" aparece.
**Passo 2: Atribuir uma nota para o verbo listado, considerando a coerência semântica:**
* "realizou uma pesquisa": 8,0 (oito) - O verbo está coerente com o contexto da pesquisa e da análise de dados, mas não é o verbo "analisar" em si.
**Passo 3: Atribuir uma nota ao texto:**
Considerando a nota do verbo "realizou uma pesquisa", eu atribuiria uma nota de 7,5 (sete e meio) ao texto. Embora o texto seja claro e coerente, a ausência do verbo "analisar" em si e a presença de um sinônimo menos preciso reduzem a nota. Além disso, o texto é breve e não apresenta muitos desafios em termos de coerência semântica.</t>
  </si>
  <si>
    <t>#14
Considerar para a tarefa a seguir somente o texto que está entre #### e ####.
####
"Na pesquisa "agrotóxicos em cera e mel de abelha", publicada em 2023 no jornal da Unicamp, Liana coll, retrata o aumento de mortes das abelhas nos últimos anos, causada pelo uso excessivo de agrotóxicos em monoculturas. A pesquisadora e química Ana Paula de Souza, realizou uma pesquisa com o mel e a cera de abelhas comuns, notando grande presença de pesticidas, o que gerou preocupação, já que as abelhas são responsáveis em média por 70% da polinização em todo o mundo. Souza recomenda que aja uma fiscalização mais controlada no que com cerne a atividade agrícola."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</si>
  <si>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Ocorrência do verbo "analisar" ou de seus sinônimos**  
No texto fornecido, não há a ocorrência direta do verbo "analisar" ou de sinônimos claros (como examinar, investigar, avaliar). No entanto, o verbo "examinou" aparece, que pode ser considerado um sinônimo contextual.
**Verbos listados:**
1. Examinou
**Passo 2: Atribuição de notas aos verbos listados**  
Para o verbo "examinou", a nota atribuída é:
- Examinou: **8.0** (A escolha desse verbo indica uma análise cuidadosa e específica, o que é coerente no contexto da pesquisa sobre agrotóxicos e abelhas.)
**Passo 3: Nota para o texto**  
Considerando que a única ação relacionada à análise no texto foi o verbo "examinou", e sua nota foi 8.0, atribuo uma nota ao texto com base nessa análise.
**Nota para o texto: ** **8.0**  
Essa nota reflete a coerência semântica do texto, já que aborda de forma clara e pertinente a questão dos agrotóxicos e suas implicações nas abelhas.</t>
  </si>
  <si>
    <t>#14
Considerar para a tarefa a seguir somente o texto que está entre #### e ####.
####
"Na pesquisa "agrotóxicos em cera e mel de abelha", publicada em 2023 no jornal da Unicamp, Liana coll, retrata o aumento de mortes das abelhas nos últimos anos, causada pelo uso excessivo de agrotóxicos em monoculturas. A pesquisadora e química Ana Paula de Souza, realizou uma pesquisa com o mel e a cera de abelhas comuns, notando grande presença de pesticidas, o que gerou preocupação, já que as abelhas são responsáveis em média por 70% da polinização em todo o mundo. Souza recomenda que aja uma fiscalização mais controlada no que com cerne a atividade agrícola."
####
Tarefa: Você é um assistente útil responsável pela análise de coerência semântica de textos. Sua tarefa é analisar um texto seguindo os passos abaixo:
Passo 1. Liste a ocorrência do verbo informar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</si>
  <si>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 xml:space="preserve">## Análise de Coerência Semântica
### Texto-base:
"No texto "Agrotóxicos são detectados em cera e mel de abelhas", de Liana Coll, publicado no Jornal da UNICAMP, de 07 a 20 de agosto de 2023, expõe que devido à expansão da monocultura, que utiliza agrotóxicos, cerca de mais de 1 bilhão de abelhas morreram no Brasil. Esse número é preocupante, pois os insetos polinizam 70% de todas as plantas do planeta. Diante disso, a pesquisadora Ana Paula de Souza, examinou a presença dos agrotóxicos no mel e na cera das abelhas comuns, por serem bioindicadores de contaminação. Os resultados apresentam 90% das amostras contaminadas com agrotóxico. A motivação pelo tema surgiu devido o aumento das mortes das abelhas no Brasil, Europa e nos Estados Unidos, e pela importância dos produtos apícolas. A pesquisadora recomenda que seja controlado o uso de agrotóxicos. "
### Análise:
**Passo 1: Listagem de verbos informativos ou sinônimos**
Analisando o texto, identificamos os seguintes verbos com função informativa:
* **expõe:** Apresenta uma informação de forma clara e direta.
* **morreram:** Informa sobre um evento ocorrido.
* **polinizam:** Informa sobre uma função desempenhada pelas abelhas.
* **examinou:** Informa sobre uma ação de pesquisa realizada.
* **apresentam:** Informa sobre os resultados de uma pesquisa.
* **surgiu:** Informa sobre o início de algo.
* **recomenda:** Informa sobre uma sugestão ou conselho.
**Passo 2: Atribuição de notas de coerência semântica**
Considerando a coerência semântica das palavras entre si dentro do contexto do texto, atribuímos as seguintes notas:
* **expõe:** 9.0 - O verbo introduz a principal informação do texto de forma clara e coerente com o tema.
* **morreram:** 8.5 - A informação sobre a morte das abelhas está diretamente ligada à problemática dos agrotóxicos.
* **polinizam:** 9.0 - A importância da polinização para a biodiversidade justifica a preocupação com a morte das abelhas.
* **examinou:** 9.5 - A ação de examinar a presença de agrotóxicos é coerente com a hipótese de que os agrotóxicos são a causa da morte das abelhas.
* **apresentam:** 9.0 - Os resultados da pesquisa corroboram a hipótese inicial.
* **surgiu:** 8.5 - A motivação para a pesquisa é coerente com a problemática abordada.
* **recomenda:** 9.0 - A recomendação de controlar o uso de agrotóxicos é uma conclusão lógica diante dos resultados da pesquisa.
**Passo 3: Nota final para o texto**
Considerando a alta coerência semântica entre os verbos informativos e o contexto geral do texto, atribuímos a nota **9.5** para o texto.
### Conclusão:
O texto apresenta uma alta coerência semântica, com os verbos informativos estabelecendo relações claras e lógicas entre as informações apresentadas. A sequência de ideias é bem organizada, facilitando a compreensão do leitor sobre a problemática da utilização de agrotóxicos e seus impactos na população de abelhas.
**Observação:** A análise realizada considera apenas a coerência semântica dos verbos informativos e o contexto geral do texto. Uma análise mais aprofundada poderia considerar outros aspectos como a coesão textual, a progressão temática e a tipologia textual.
**Deseja realizar outra análise?** 
</t>
  </si>
  <si>
    <t>#14
Considerar para a tarefa a seguir somente o texto que está entre #### e ####.
####
"Na pesquisa "agrotóxicos em cera e mel de abelha", publicada em 2023 no jornal da Unicamp, Liana coll, retrata o aumento de mortes das abelhas nos últimos anos, causada pelo uso excessivo de agrotóxicos em monoculturas. A pesquisadora e química Ana Paula de Souza, realizou uma pesquisa com o mel e a cera de abelhas comuns, notando grande presença de pesticidas, o que gerou preocupação, já que as abelhas são responsáveis em média por 70% da polinização em todo o mundo. Souza recomenda que aja uma fiscalização mais controlada no que com cerne a atividade agrícola."
####
Tarefa: Você é um assistente útil responsável pela análise de coerência semântica de textos. Sua tarefa é analisar um texto seguindo os passos abaixo:
Passo 1. Liste a ocorrência do verbo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</si>
  <si>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Não há ocorrência do verbo "alertar" ou de seus sinônimos no texto fornecido.
Passo 2. Como não há ocorrência do verbo "alertar" ou de seus sinônimos, não é possível atribuir uma nota para a coerência semântica dos verbos listados.
Passo 3. Considerando que não há ocorrência do verbo "alertar" ou de seus sinônimos, a análise de coerência semântica não pode ser aplicada a esse texto específico, portanto, não é possível atribuir uma nota ao texto com base nesses verbos.</t>
  </si>
  <si>
    <t>#15
Considerar para a tarefa a seguir somente o texto que está entre #### e ####.
####
"No texto "Agrotóxicos são detectados em cera e mel de abelhas", de Liana Coll, publicado no Jornal da UNICAMP, de 07 a 20 de agosto de 2023, expõe que devido à expansão da monocultura, que utiliza agrotóxicos, cerca de mais de 1 bilhão de abelhas morreram no Brasil. Esse número é preocupante, pois os insetos polinizam 70% de todas as plantas do planeta. Diante disso, a pesquisadora Ana Paula de Souza, examinou a presença dos agrotóxicos no mel e na cera das abelhas comuns, por serem bioindicadores de contaminação. Os resultados apresentam 90% das amostras contaminadas com agrotóxico. A motivação pelo tema surgiu devido o aumento das mortes das abelhas no Brasil, Europa e nos Estados Unidos, e pela importância dos produtos apícolas. A pesquisadora recomenda que seja controlado o uso de agrotóxicos. "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</si>
  <si>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A ocorrência do verbo analisar ou de seus sinônimos são: "analisou" e "examinou".
Passo 2. Atribuindo notas para os verbos listados no passo 1, considerando a coerência semântica das palavras entre si: 
- O verbo "analisou" tem uma nota de 9.0. A palavra está em coerência com a descrição da tarefa realizada pela pesquisadora Ana Paula de Souza.
- O verbo "examinou" tem uma nota de 9.5. O verbo está em coerência com o objetivo da pesquisa, que é descobrir a presença de agrotóxicos no mel e na cera das abelhas.
Passo 3. Atribuindo uma nota ao texto, considerando as notas dos verbos do passo 2: O texto tem uma nota de 9,2. As palavras estão em coerência com o tema e o objetivo da pesquisa.</t>
  </si>
  <si>
    <t>### Passo 1: Ocorrência do verbo analisar ou de seus sinônimos
No texto fornecido, não há a ocorrência do verbo "analisar" ou de seus sinônimos.
### Passo 2: Nota para os verbos listados
Como não há verbos listados no passo 1, não é possível atribuir notas a eles.
### Passo 3: Nota para o texto
Dado que não foram identificados verbos que indiquem análise ou reflexão, a coerência semântica do texto não é diretamente avaliada por verbos associados a essa ação. Contudo, o texto apresenta uma estrutura coerente e informações relevantes sobre a situação das abelhas e a contaminação por agrotóxicos. Considerando a falta de verbos que indicam análise, a nota do texto pode ser atribuída com base na qualidade geral da informação.
**Nota final para o texto:** 7.0
Essa nota reflete a coerência e relevância das informações apresentadas, apesar da ausência de verbos relacionados à análise.</t>
  </si>
  <si>
    <t>#15
Considerar para a tarefa a seguir somente o texto que está entre #### e ####.
####
"No texto "Agrotóxicos são detectados em cera e mel de abelhas", de Liana Coll, publicado no Jornal da UNICAMP, de 07 a 20 de agosto de 2023, expõe que devido à expansão da monocultura, que utiliza agrotóxicos, cerca de mais de 1 bilhão de abelhas morreram no Brasil. Esse número é preocupante, pois os insetos polinizam 70% de todas as plantas do planeta. Diante disso, a pesquisadora Ana Paula de Souza, examinou a presença dos agrotóxicos no mel e na cera das abelhas comuns, por serem bioindicadores de contaminação. Os resultados apresentam 90% das amostras contaminadas com agrotóxico. A motivação pelo tema surgiu devido o aumento das mortes das abelhas no Brasil, Europa e nos Estados Unidos, e pela importância dos produtos apícolas. A pesquisadora recomenda que seja controlado o uso de agrotóxicos. "
####
Tarefa: Você é um assistente útil responsável pela análise de coerência semântica de textos. Sua tarefa é analisar um texto seguindo os passos abaixo:
Passo 1. Liste a ocorrência do verbo informar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</si>
  <si>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 xml:space="preserve">## Análise de Coerência Semântica
### Texto-base:
&gt; "No texto "Agrotóxicos são detectados em cera e mel de abelhas", de Liana Coll, publicado no Jornal da UNICAMP, de 07 a 20 de agosto de 2023, expõe que devido à expansão da monocultura, que utiliza agrotóxicos, cerca de mais de 1 bilhão de abelhas morreram no Brasil. Esse número é preocupante, pois os insetos polinizam 70% de todas as plantas do planeta. Diante disso, a pesquisadora Ana Paula de Souza, examinou a presença dos agrotóxicos no mel e na cera das abelhas comuns, por serem bioindicadores de contaminação. Os resultados apresentam 90% das amostras contaminadas com agrotóxico. A motivação pelo tema surgiu devido o aumento das mortes das abelhas no Brasil, Europa e nos Estados Unidos, e pela importância dos produtos apícolas. A pesquisadora recomenda que seja controlado o uso de agrotóxicos. "
### Análise:
**Passo 1: Listagem de verbos informativos ou sinônimos:**
* **expõe:** Apresenta informações, revela dados.
* **polinizam:** Transmitem o pólen, fecundam as plantas.
* **examinou:** Analisou, investigou.
* **apresentam:** Mostram, revelam.
* **surgiu:** Originou-se, iniciou-se.
* **recomenda:** Sugere, aconselha.
**Passo 2: Atribuição de notas:**
Todos os verbos listados apresentam alta coerência semântica com o contexto do texto, contribuindo para a clara transmissão de informações sobre a pesquisa e seus resultados. Considerando a relevância de cada verbo para a construção do sentido global, atribuiremos as seguintes notas:
* **expõe:** 9.5 (introduz a pesquisa e seus resultados)
* **polinizam:** 9.0 (justifica a importância das abelhas)
* **examinou:** 9.5 (descreve a metodologia da pesquisa)
* **apresentam:** 9.5 (revela os resultados da pesquisa)
* **surgiu:** 9.0 (contextualiza a motivação da pesquisa)
* **recomenda:** 9.5 (apresenta uma solução ou medida a ser tomada)
**Passo 3: Nota final para o texto:**
Considerando a alta coerência semântica dos verbos e a clara progressão das ideias ao longo do texto, atribuímos a nota **9.5** para o texto. A linguagem é clara e objetiva, e as informações são apresentadas de forma lógica e coesa, facilitando a compreensão do leitor sobre a problemática da contaminação por agrotóxicos e a importância das abelhas para o ecossistema.
### Conclusão:
O texto demonstra alta coerência semântica, utilizando verbos que se conectam de forma eficaz para transmitir informações sobre a pesquisa e seus resultados. A escolha dos verbos contribui para a clareza e objetividade da comunicação, tornando o texto fácil de entender e relevante para o público.
**Observação:** A atribuição de notas é um exercício subjetivo, e outros avaliadores podem atribuir notas ligeiramente diferentes. No entanto, a análise apresentada demonstra que o texto possui uma alta qualidade em termos de coerência semântica.
</t>
  </si>
  <si>
    <t>#15
Considerar para a tarefa a seguir somente o texto que está entre #### e ####.
####
"No texto "Agrotóxicos são detectados em cera e mel de abelhas", de Liana Coll, publicado no Jornal da UNICAMP, de 07 a 20 de agosto de 2023, expõe que devido à expansão da monocultura, que utiliza agrotóxicos, cerca de mais de 1 bilhão de abelhas morreram no Brasil. Esse número é preocupante, pois os insetos polinizam 70% de todas as plantas do planeta. Diante disso, a pesquisadora Ana Paula de Souza, examinou a presença dos agrotóxicos no mel e na cera das abelhas comuns, por serem bioindicadores de contaminação. Os resultados apresentam 90% das amostras contaminadas com agrotóxico. A motivação pelo tema surgiu devido o aumento das mortes das abelhas no Brasil, Europa e nos Estados Unidos, e pela importância dos produtos apícolas. A pesquisadora recomenda que seja controlado o uso de agrotóxicos. "
####
Tarefa: Você é um assistente útil responsável pela análise de coerência semântica de textos. Sua tarefa é analisar um texto seguindo os passos abaixo:
Passo 1. Liste a ocorrência do verbo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</si>
  <si>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O verbo "alertar" ou seus sinônimos não aparecem no texto fornecido.
Passo 2: Como o verbo "alertar" ou seus sinônimos não estão presentes no texto, não há nada a ser analisado ou pontuado em termos de coerência semântica relacionada a esses verbos neste caso específico.</t>
  </si>
  <si>
    <t>#16
Considerar para a tarefa a seguir somente o texto que está entre #### e ####.
####
"Uma pesquisa feita pela pesquisadora Ana Paula de Souza da Universidade Unicamp, contatou que no período de (2000-2023), foi aferido aproximadamente 1 bilhão de abelhas mortas do tipo comum, no Brasil. Ademais, foi dito por Ana que a morte dos animais deve-se a   grande utilização dos agrotóxicos em grandes latifúndios. Por conseguinte ocasiona danos a população de operárias(abelhas), elas sendo responsáveis p3la a maior parte dos polinizadores do mundo. Isso podendo causar elevados prejuízos à produção de alimentos agrícolas do país, além de deixar o mel contaminado com substâncias tóxicas."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</si>
  <si>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Não há ocorrências de "analisar" ou sinônimos no texto.
Passo 2: Como não há ocorrências de "analisar" ou sinônimos, não há notas a atribuir.
Passo 3: Considerando a ausência de ocorrências relevantes, a nota do texto em termos de coerência semântica relacionada ao verbo "analisar" ou seus sinônimos seria 0, pois não há informações para avaliar. No entanto, como o formato pede uma nota entre 1.0 e 10.0, e considerando que o texto em si é coerente em relação ao tema abordado (impacto dos agrotóxicos nas abelhas), mas não aborda "analisar" ou sinônimos, a nota geral do texto seria 1,0 por não atender à especificação da tarefa.</t>
  </si>
  <si>
    <t>### Passo 1: Lista de verbos
O texto não contém diretamente o verbo "analisar" ou seus sinônimos. No entanto, há implicações de análise ao longo do texto, como "afirmar", "afirmar" e "ocasionar", que refletem a compreensão e interpretação dos dados apresentados.
### Passo 2: Atribuição de notas
- **Aferir**: 7.0 — Refere-se à coleta de dados, mostrando uma busca por evidências.
- **Dizer**: 6.0 — É um verbo neutro que transmite uma declaração, mas não implica análise profunda.
- **Causar**: 8.0 — Indica uma relação de causa e efeito, importante para a análise dos impactos mencionados.
### Passo 3: Nota do texto
A nota do texto, considerando a coerência semântica das palavras e a relação entre os conceitos apresentados, pode ser atribuída como **7.0**. O texto apresenta uma argumentação coerente sobre o impacto do uso de agrotóxicos na morte das abelhas, destacando suas consequências para a polinização e a produção agrícola, embora a construção gramatical e a escolha de algumas palavras possam ser melhoradas para maior clareza.</t>
  </si>
  <si>
    <t>#16
Considerar para a tarefa a seguir somente o texto que está entre #### e ####.
####
"Uma pesquisa feita pela pesquisadora Ana Paula de Souza da Universidade Unicamp, contatou que no período de (2000-2023), foi aferido aproximadamente 1 bilhão de abelhas mortas do tipo comum, no Brasil. Ademais, foi dito por Ana que a morte dos animais deve-se a   grande utilização dos agrotóxicos em grandes latifúndios. Por conseguinte ocasiona danos a população de operárias(abelhas), elas sendo responsáveis p3la a maior parte dos polinizadores do mundo. Isso podendo causar elevados prejuízos à produção de alimentos agrícolas do país, além de deixar o mel contaminado com substâncias tóxicas."
####
Tarefa: Você é um assistente útil responsável pela análise de coerência semântica de textos. Sua tarefa é analisar um texto seguindo os passos abaixo:
Passo 1. Liste a ocorrência do verbo informar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</si>
  <si>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 xml:space="preserve">## Análise de Coerência Semântica
### Texto para Análise:
####
"Uma pesquisa feita pela pesquisadora Ana Paula de Souza da Universidade Unicamp, contatou que no período de (2000-2023), foi aferido aproximadamente 1 bilhão de abelhas mortas do tipo comum, no Brasil. Ademais, foi dito por Ana que a morte dos animais deve-se a   grande utilização dos agrotóxicos em grandes latifúndios. Por conseguinte ocasiona danos a população de operárias(abelhas), elas sendo responsáveis p3la a maior parte dos polinizadores do mundo. Isso podendo causar elevados prejuízos à produção de alimentos agrícolas do país, além de deixar o mel contaminado com substâncias tóxicas."
####
### Análise:
**Passo 1: Listagem dos Verbos "Informar" e Sinônimos:**
* **Contatou:** Indica que a pesquisa encontrou um dado específico (número de abelhas mortas).
* **Foi dito:** Indica que a pesquisadora forneceu uma informação sobre a causa das mortes.
**Passo 2: Atribuição de Notas:**
* **Contatou:** Nota 9.0 - O verbo "contatar" é utilizado de forma precisa para indicar o resultado da pesquisa, estabelecendo uma relação clara entre a pesquisa e o dado encontrado.
* **Foi dito:** Nota 8.0 - O verbo "dito" é um pouco mais genérico, mas ainda assim transmite a ideia de que a pesquisadora forneceu uma informação importante.
**Passo 3: Nota Final para o Texto:**
Considerando que os verbos utilizados para transmitir a informação são coerentes com o contexto e contribuem para a compreensão do texto, atribuo a nota **9.5** para o texto. A coerência semântica é alta, pois os verbos "contatar" e "dito" estabelecem uma sequência lógica de informações: a pesquisa encontrou um dado (número de abelhas mortas) e a pesquisadora explicou a causa desse dado (uso de agrotóxicos).
### Conclusão:
O texto apresenta uma boa coerência semântica, utilizando verbos que transmitem a informação de forma clara e precisa. A sequência de informações é lógica e contribui para a compreensão do problema da morte de abelhas no Brasil. A nota final de 9.5 indica um alto nível de coerência semântica.
**Observações:**
* A expressão "responsáveis p3la" apresenta um erro de digitação e deveria ser "responsáveis pela". 
* A repetição do sujeito "elas" poderia ser evitada, tornando o texto mais conciso.
**Sugestão de Reescrita:**
"Uma pesquisa da Unicamp, realizada por Ana Paula de Souza, constatou a morte de aproximadamente 1 bilhão de abelhas no Brasil entre 2000 e 2023. A pesquisadora atribui essa mortandade ao uso excessivo de agrotóxicos em grandes propriedades rurais. As abelhas, principais polinizadores do mundo, são as mais afetadas por essa prática, o que pode causar sérios prejuízos à produção de alimentos e contaminar o mel."
A reescrita mantém a coerência semântica original e torna o texto mais conciso e claro. 
</t>
  </si>
  <si>
    <t>#16
Considerar para a tarefa a seguir somente o texto que está entre #### e ####.
####
"Uma pesquisa feita pela pesquisadora Ana Paula de Souza da Universidade Unicamp, contatou que no período de (2000-2023), foi aferido aproximadamente 1 bilhão de abelhas mortas do tipo comum, no Brasil. Ademais, foi dito por Ana que a morte dos animais deve-se a   grande utilização dos agrotóxicos em grandes latifúndios. Por conseguinte ocasiona danos a população de operárias(abelhas), elas sendo responsáveis p3la a maior parte dos polinizadores do mundo. Isso podendo causar elevados prejuízos à produção de alimentos agrícolas do país, além de deixar o mel contaminado com substâncias tóxicas."
####
Tarefa: Você é um assistente útil responsável pela análise de coerência semântica de textos. Sua tarefa é analisar um texto seguindo os passos abaixo:
Passo 1. Liste a ocorrência do verbo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</si>
  <si>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Listagem do verbo alertar ou de seus sinônimos:
No texto fornecido, não há ocorrência do verbo "alertar" ou de seus sinônimos.
Passo 2. Atribuição de nota para os verbos listados no passo 1:
Como não há verbos na lista, não é possível atribuir uma nota.
Passo 3. Nota ao texto:
Considerando que não há ocorrência do verbo "alertar" ou de seus sinônimos, não é possível atribuir uma nota ao texto com base nesse critério específico. No entanto, se avaliarmos o texto em geral, a coerência semântica parece ser adequada, uma vez que o texto apresenta uma ideia clara sobre a morte de abelhas devido ao uso de agrotóxicos e as consequências disso para a polinização e produção de alimentos. Portanto, se fosse atribuir uma nota geral para a coerência semântica do texto, sem levar em conta o verbo "alertar", poderia considerar uma nota alta, talvez em torno de 8.0 a 9.0, dependendo da profundidade da análise desejada.</t>
  </si>
  <si>
    <t>#17
Considerar para a tarefa a seguir somente o texto que está entre #### e ####.
####
"No texto ""Agrotóxicos são detectados em cera e mel de abelha"", publicado no jornal da Unicampi, em agosto de 2023, expõem o fato de que por uso excessivo de pesticidas, mais de 1 bilhão de abelhas morreram no Brasil, no começo dos anos 2000, o que gera uma preocupação porque esses insetos ajudam na agricultura e polinizam 70% das plantas da Terra. Sabendo o quão importante as abelhas são para haver equilíbrio no ecossistema, a pesquisadora Ana Paula de Souza analisou o mel das abelhas africanas, e relatou que 6 de 40 amostras analisadas excediam o limite máximo de herbicida glifosfato. Essa preocupação se consolidou frente sua relevância para a polinização das plantações. Como o mel é um alimento inserido na dieta de muitas pessoas e crianças, saber se há uma contaminação, se torna uma prioridade, assim como no caso da cera que é utilizada na indústria de cosméticos. Por fim, para evitar esse problema que os agrotóxicos causam nas abelhas e em sua biodiversidade, Souza recomenda que haja um controle mais rigoroso em relação ao uso desses pesticidas nas práticas agrícolas."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</si>
  <si>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Liste a ocorrência do verbo analisar ou de seus sinônimos.
A ocorrência do verbo analisar ou de seus sinônimos no texto são: "analisou" e "relatou" e "saber", "excediam" e "recomenda".
Passo 2: Atribua uma nota para os verbos listados no passo 1, considerando a coerência semântica das palavras entre si.
- "analisou": 9,0
- "relatou": 8,5
- "saber": 9,5
- "excediam": 8,0
- "recomenda": 9,0
Passo 3: Atribua uma nota ao texto, considerando as notas dos verbos do passo 2, sendo 1.0 (um) nota mais baixa e 10.0 (dez) a mais alta.
Nota do texto: 8,8</t>
  </si>
  <si>
    <t>### Passo 1: Lista de verbos
No texto, o verbo "analisar" e seus sinônimos aparecem nas seguintes ocorrências:
1. "a pesquisadora Ana Paula de Souza **analisou** o mel das abelhas africanas"
2. "relatou que 6 de 40 amostras **analisadas** excediam o limite máximo de herbicida glifosfato"
### Passo 2: Atribuição de notas
1. **Analisou**: 9.0 - O uso do verbo "analisou" é claro e apropriado, indicando a ação da pesquisadora de examinar as amostras de mel.
2. **Analisadas**: 9.0 - O uso do particípio "analisadas" mantém a coerência ao se referir às amostras já examinadas, contribuindo para a fluidez do texto.
### Passo 3: Nota do texto
Com base nas notas atribuídas aos verbos listados, a nota final para o texto é **9.0**. O texto é coeso e mantém coerência semântica em relação ao tema abordado.</t>
  </si>
  <si>
    <t>#17
Considerar para a tarefa a seguir somente o texto que está entre #### e ####.
####
"No texto ""Agrotóxicos são detectados em cera e mel de abelha"", publicado no jornal da Unicampi, em agosto de 2023, expõem o fato de que por uso excessivo de pesticidas, mais de 1 bilhão de abelhas morreram no Brasil, no começo dos anos 2000, o que gera uma preocupação porque esses insetos ajudam na agricultura e polinizam 70% das plantas da Terra. Sabendo o quão importante as abelhas são para haver equilíbrio no ecossistema, a pesquisadora Ana Paula de Souza analisou o mel das abelhas africanas, e relatou que 6 de 40 amostras analisadas excediam o limite máximo de herbicida glifosfato. Essa preocupação se consolidou frente sua relevância para a polinização das plantações. Como o mel é um alimento inserido na dieta de muitas pessoas e crianças, saber se há uma contaminação, se torna uma prioridade, assim como no caso da cera que é utilizada na indústria de cosméticos. Por fim, para evitar esse problema que os agrotóxicos causam nas abelhas e em sua biodiversidade, Souza recomenda que haja um controle mais rigoroso em relação ao uso desses pesticidas nas práticas agrícolas."
####
Tarefa: Você é um assistente útil responsável pela análise de coerência semântica de textos. Sua tarefa é analisar um texto seguindo os passos abaixo:
Passo 1. Liste a ocorrência do verbo informar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</si>
  <si>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 xml:space="preserve">## Análise de Coerência Semântica
### Texto-base:
"No texto ""Agrotóxicos são detectados em cera e mel de abelha"", publicado no jornal da Unicampi, em agosto de 2023, expõem o fato de que por uso excessivo de pesticidas, mais de 1 bilhão de abelhas morreram no Brasil, no começo dos anos 2000, o que gera uma preocupação porque esses insetos ajudam na agricultura e polinizam 70% das plantas da Terra. Sabendo o quão importante as abelhas são para haver equilíbrio no ecossistema, a pesquisadora Ana Paula de Souza analisou o mel das abelhas africanas, e relatou que 6 de 40 amostras analisadas excediam o limite máximo de herbicida glifosfato. Essa preocupação se consolidou frente sua relevância para a polinização das plantações. Como o mel é um alimento inserido na dieta de muitas pessoas e crianças, saber se há uma contaminação, se torna uma prioridade, assim como no caso da cera que é utilizada na indústria de cosméticos. Por fim, para evitar esse problema que os agrotóxicos causam nas abelhas e em sua biodiversidade, Souza recomenda que haja um controle mais rigoroso em relação ao uso desses pesticidas nas práticas agrícolas."
### Análise:
**Passo 1: Listagem de verbos informativos ou sinônimos:**
* **expõem:** Apresenta, revela.
* **ajudam:** Contribuem, auxiliam.
* **polinizam:** Fertilizam.
* **analisou:** Examinou, investigou.
* **relata:** Conta, narra.
* **excediam:** Ultrapassavam.
**Passo 2: Atribuição de notas:**
Todos os verbos listados apresentam alta coerência semântica com o contexto, uma vez que estão diretamente relacionados à ação de informar sobre a pesquisa e seus resultados. 
* **expõem:** 9,5 - Introduz o tema central do texto.
* **ajudam:** 9,0 - Descreve uma função importante das abelhas.
* **polinizam:** 9,5 - Complementa a informação sobre a importância das abelhas.
* **analisou:** 9,0 - Indica a ação da pesquisadora.
* **relata:** 9,0 - Apresenta os resultados da pesquisa.
* **excediam:** 9,5 - Quantifica o problema da contaminação.
**Passo 3: Nota final para o texto:**
Considerando a alta coerência semântica de todos os verbos informativos, atribui-se ao texto a nota **9,5**. O texto demonstra uma clara intenção de informar sobre a pesquisa e seus resultados, utilizando uma linguagem precisa e objetiva.
### Conclusão:
O texto apresenta uma excelente coerência semântica, utilizando verbos que transmitem a informação de forma clara e concisa. A escolha dos verbos contribui para a compreensão do leitor e reforça a importância do tema abordado.
**Observações:**
* A pequena variação nas notas atribuídas aos verbos se deve a nuances de significado e à sua posição no texto.
* A nota final de 9,5 indica um texto muito bem construído do ponto de vista da coerência semântica.
**Recomendações:**
* Para uma análise mais aprofundada, poderia ser realizada uma análise da coesão textual, verificando a utilização de conectivos e a organização das ideias.
* A análise de outros elementos linguísticos, como a seleção lexical e a construção das frases, também poderia contribuir para uma avaliação mais completa do texto.
**Em resumo,** o texto sobre a presença de agrotóxicos em mel e cera de abelha demonstra uma alta qualidade linguística, sendo eficaz na transmissão da informação e na sensibilização do leitor para a problemática ambiental abordada.
</t>
  </si>
  <si>
    <t>#17
Considerar para a tarefa a seguir somente o texto que está entre #### e ####.
####
"No texto ""Agrotóxicos são detectados em cera e mel de abelha"", publicado no jornal da Unicampi, em agosto de 2023, expõem o fato de que por uso excessivo de pesticidas, mais de 1 bilhão de abelhas morreram no Brasil, no começo dos anos 2000, o que gera uma preocupação porque esses insetos ajudam na agricultura e polinizam 70% das plantas da Terra. Sabendo o quão importante as abelhas são para haver equilíbrio no ecossistema, a pesquisadora Ana Paula de Souza analisou o mel das abelhas africanas, e relatou que 6 de 40 amostras analisadas excediam o limite máximo de herbicida glifosfato. Essa preocupação se consolidou frente sua relevância para a polinização das plantações. Como o mel é um alimento inserido na dieta de muitas pessoas e crianças, saber se há uma contaminação, se torna uma prioridade, assim como no caso da cera que é utilizada na indústria de cosméticos. Por fim, para evitar esse problema que os agrotóxicos causam nas abelhas e em sua biodiversidade, Souza recomenda que haja um controle mais rigoroso em relação ao uso desses pesticidas nas práticas agrícolas."
####
Tarefa: Você é um assistente útil responsável pela análise de coerência semântica de textos. Sua tarefa é analisar um texto seguindo os passos abaixo:
Passo 1. Liste a ocorrência do verbo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</si>
  <si>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Ocorrência do verbo alertar ou de seus sinônimos:
No texto fornecido, não há ocorrência do verbo "alertar" ou de seus sinônimos.
Passo 2. Atribuição de notas para os verbos listados:
Como não há ocorrência do verbo "alertar" ou de seus sinônimos no texto, não há notas a serem atribuídas.
Passo 3. Nota para o texto:
Considerando a ausência do verbo "alertar" ou de seus sinônimos, não é possível atribuir uma nota específica para a coerência semântica desses verbos no texto. Portanto, não há uma nota a ser dada neste caso.</t>
  </si>
  <si>
    <t>#18
Considerar para a tarefa a seguir somente o texto que está entre #### e ####.
####
"No texto "Agrotóxicos são detectados em cera e mel de abelha", publicado em 2023 no Jornal da Unicamp, Diana Coll expõe a pesquisa realizada pela química Ana Paula de Souza, em sua tese de doutorado. Analisando produtos apícolas, bioindicadores da contaminação das abelhas, foi possível detectar que 15% das amostras de mel continham resíduos de herbicida acima do limite permitido e 90% das amostras de cera apresentaram um ou mais pesticidas. Essa análise foi incentivada pela preocupação com a morte massiva das abelhas africanas, conhecidas como comuns, no Brasil, além da importância delas para a polinização de plantações e produção agrícola. Souza também destaca o uso de mel em xaropes e da cera na indústria de cosméticos, tornando ainda mais relevante determinar se há ou não a contaminação. Para evitar que agrotóxicos continuem afetando a biodiversidade, a pesquisadora recomenda um controle mais adequado desses produtos nas práticas agrícolas."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</si>
  <si>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A ocorrência do verbo "analisar" ou de seus sinônimos no texto são: 
- "analisando"
- "análise"
Passo 2. Atribuição de notas para os verbos listados no passo 1, considerando a coerência semântica entre as palavras, sendo 1.0 (um) para o verbo menos coerente e 10.0 (dez) para o mais coerente:
- "analisando": 9.0 (nove) - A palavra está bem empregada no contexto, indicando a ação de examinar os produtos apícolas.
- "análise": 9.5 (nove e meio) - A palavra está bem empregada no contexto, indicando o resultado da ação de examinar os produtos apícolas.
Passo 3. Atribuição de nota ao texto, considerando as notas dos verbos do passo 2, sendo 1.0 (um) a nota mais baixa e 10.0 (dez) a mais alta:
- Nota do texto: 9.2 (nove e dois) - O texto apresenta uma coerência semântica muito boa, com os verbos "analisando" e "análise" bem empregados no contexto, indicando a ação e o resultado da análise dos produtos apícolas.</t>
  </si>
  <si>
    <t>### Passo 1: Listagem dos verbos
1. Analisando
2. Analisar
### Passo 2: Atribuição de notas
1. **Analisando** - Nota: 9.0
   - Justificativa: O uso do gerúndio "analisando" sugere uma ação em andamento, que se encaixa bem no contexto da pesquisa e da detecção de agrotóxicos.
2. **Analisar** - Nota: 10.0
   - Justificativa: O verbo "analisar" é central para a descrição da pesquisa, indicando a ação principal da pesquisadora em investigar a contaminação.
### Passo 3: Nota final para o texto
Com base nas notas atribuídas aos verbos listados, a nota geral do texto em termos de coerência semântica é **9.5**. Essa nota reflete a consistência da ação de análise em todo o contexto apresentado, enfatizando a importância da pesquisa e suas implicações.</t>
  </si>
  <si>
    <t>#18
Considerar para a tarefa a seguir somente o texto que está entre #### e ####.
####
"No texto "Agrotóxicos são detectados em cera e mel de abelha", publicado em 2023 no Jornal da Unicamp, Diana Coll expõe a pesquisa realizada pela química Ana Paula de Souza, em sua tese de doutorado. Analisando produtos apícolas, bioindicadores da contaminação das abelhas, foi possível detectar que 15% das amostras de mel continham resíduos de herbicida acima do limite permitido e 90% das amostras de cera apresentaram um ou mais pesticidas. Essa análise foi incentivada pela preocupação com a morte massiva das abelhas africanas, conhecidas como comuns, no Brasil, além da importância delas para a polinização de plantações e produção agrícola. Souza também destaca o uso de mel em xaropes e da cera na indústria de cosméticos, tornando ainda mais relevante determinar se há ou não a contaminação. Para evitar que agrotóxicos continuem afetando a biodiversidade, a pesquisadora recomenda um controle mais adequado desses produtos nas práticas agrícolas."
####
Tarefa: Você é um assistente útil responsável pela análise de coerência semântica de textos. Sua tarefa é analisar um texto seguindo os passos abaixo:
Passo 1. Liste a ocorrência do verbo informar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</si>
  <si>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 xml:space="preserve">## Análise da Coerência Semântica:
### Passo 1: Listagem de verbos informativos e sinônimos
O texto apresenta os seguintes verbos com função informativa ou sinônimos próximos:
* **expõe:** Apresenta de forma detalhada uma informação.
* **analisando:** Examina detalhadamente para tirar conclusões.
* **detectar:** Descobrir, identificar algo.
* **incentivada:** Motivada, estimulada.
* **destaca:** Chama a atenção para algo importante.
* **recomenda:** Sugere, aconselha.
### Passo 2: Avaliação da coerência semântica dos verbos
Cada verbo listado acima contribui de forma coerente para a construção do sentido do texto. Eles estão interligados e formam uma progressão lógica de ideias: a pesquisa é **exposta**, os dados são **analisados** e **detectados**, a pesquisa foi **incentivada** por um problema, a pesquisadora **destaca** a importância do tema e **recomenda** uma solução. 
**Atribuição de notas:** Considerando a alta coerência semântica entre os verbos no contexto do texto, atribuirei a nota máxima de **10,0** para todos eles.
### Passo 3: Avaliação da coerência semântica do texto
Diante da alta coerência semântica individual de cada verbo e da forma como eles se conectam para construir o sentido do texto, atribuo a nota máxima de **10,0** para a coerência semântica do texto como um todo.
**Justificativa:** O texto apresenta uma progressão lógica de ideias, utilizando verbos que se complementam e reforçam o sentido central da pesquisa. Não há contradições ou incoerências semânticas que possam prejudicar a compreensão do leitor.
**Conclusão:** O texto "Agrotóxicos são detectados em cera e mel de abelha" demonstra alta coerência semântica, tanto na escolha dos verbos quanto na organização das ideias. A utilização precisa e adequada dos verbos contribui significativamente para a clareza e objetividade da comunicação científica.
</t>
  </si>
  <si>
    <t>#18
Considerar para a tarefa a seguir somente o texto que está entre #### e ####.
####
"No texto "Agrotóxicos são detectados em cera e mel de abelha", publicado em 2023 no Jornal da Unicamp, Diana Coll expõe a pesquisa realizada pela química Ana Paula de Souza, em sua tese de doutorado. Analisando produtos apícolas, bioindicadores da contaminação das abelhas, foi possível detectar que 15% das amostras de mel continham resíduos de herbicida acima do limite permitido e 90% das amostras de cera apresentaram um ou mais pesticidas. Essa análise foi incentivada pela preocupação com a morte massiva das abelhas africanas, conhecidas como comuns, no Brasil, além da importância delas para a polinização de plantações e produção agrícola. Souza também destaca o uso de mel em xaropes e da cera na indústria de cosméticos, tornando ainda mais relevante determinar se há ou não a contaminação. Para evitar que agrotóxicos continuem afetando a biodiversidade, a pesquisadora recomenda um controle mais adequado desses produtos nas práticas agrícolas."
####
Tarefa: Você é um assistente útil responsável pela análise de coerência semântica de textos. Sua tarefa é analisar um texto seguindo os passos abaixo:
Passo 1. Liste a ocorrência do verbo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</si>
  <si>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O verbo "alertar" ou seus sinônimos não são encontrados no texto fornecido.
Passo 2. Como o verbo "alertar" ou seus sinônimos não foram encontrados, não há verbos para atribuir notas de coerência semântica.
Passo 3. Mesmo sem a presença do verbo "alertar" ou seus sinônimos, podemos analisar a coerência semântica do texto como um todo. O texto é claro e coeso, apresentando informações bem estruturadas sobre a pesquisa realizada pela química Ana Paula de Souza. As informações são apresentadas de maneira lógica e relacionadas entre si, o que indica uma boa coerência semântica. Portanto, atribuiria ao texto uma nota 9.0, considerando que não há ocorrência do verbo solicitado, mas o texto em si é bem articulado e informativo.</t>
  </si>
  <si>
    <t>#19
Considerar para a tarefa a seguir somente o texto que está entre #### e ####.
####
"No texto retirado do jornal sobre ”Agrotóxicos são detectados em cera e mel de abelha”, observa-se um aumento nas mortes das apícolas sendo ocasionado pela utilização em excesso de agrotóxicos. Este impacto acarreta uma mudança instantânea do ecossistema, pois esses animais cuidam de 70% da polinização das plantas. Assim a pesquisadora Ana Paula de Souza da Unicamp, verificou nas abelhas Apis melífera L., chamadas como abelhas comuns, um grande número de agrotóxicos em sua cera e mel, diante das mostras 90% estavam nestas condições. Ela destaca que deve-se haver uma fiscalização rígida sobre agricultura e seus inseticidas, porque isto pode destruir a biodiversidade do mundo."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</si>
  <si>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Listagem do verbo analisar ou de seus sinônimos:
*   analisou (ocorre 1 vez)
*   verificou (ocorre 1 vez)
Passo 2: Atribuição de notas para os verbos listados:
*   analisou: 9,0 (o verbo está coerente com o contexto, indicando a ação de examinar ou estudar algo, mas poderia ser mais específico)
*   verificou: 9,5 (o verbo está coerente com o contexto, indicando a ação de comprovar ou confirmar algo, e é mais específico do que "analisou")
Passo 3: Atribuição de nota ao texto:
Considerando as notas dos verbos, a nota do texto é 9,2 (nove vírgula dois). O texto apresenta uma boa coerência semântica, com verbos que se conectam lógica e semanticamente ao contexto, permitindo ao leitor entender o tema proposto.</t>
  </si>
  <si>
    <t>**Passo 1: Liste a ocorrência do verbo analisar ou de seus sinônimos.**
No texto fornecido, não há ocorrências diretas do verbo "analisar" ou de seus sinônimos. Portanto, não existem verbos a serem listados neste caso.
**Passo 2: Atribua uma nota para os verbos listados no passo 1.**
Como não há verbos listados, não é possível atribuir notas.
**Passo 3: Atribua uma nota ao texto.**
Apesar de não haver verbos específicos que possam ser analisados, a coerência geral do texto é boa. O texto apresenta uma ideia clara sobre o impacto dos agrotóxicos na população de abelhas e na polinização, além de mencionar a necessidade de fiscalização. Com isso em mente, atribuo uma nota ao texto de:
**Nota do texto: 8.0** 
Essa nota reflete a clareza e a conexão entre as ideias apresentadas, mesmo sem verbos a serem analisados.</t>
  </si>
  <si>
    <t>#19
Considerar para a tarefa a seguir somente o texto que está entre #### e ####.
####
"No texto retirado do jornal sobre ”Agrotóxicos são detectados em cera e mel de abelha”, observa-se um aumento nas mortes das apícolas sendo ocasionado pela utilização em excesso de agrotóxicos. Este impacto acarreta uma mudança instantânea do ecossistema, pois esses animais cuidam de 70% da polinização das plantas. Assim a pesquisadora Ana Paula de Souza da Unicamp, verificou nas abelhas Apis melífera L., chamadas como abelhas comuns, um grande número de agrotóxicos em sua cera e mel, diante das mostras 90% estavam nestas condições. Ela destaca que deve-se haver uma fiscalização rígida sobre agricultura e seus inseticidas, porque isto pode destruir a biodiversidade do mundo."
####
Tarefa: Você é um assistente útil responsável pela análise de coerência semântica de textos. Sua tarefa é analisar um texto seguindo os passos abaixo:
Passo 1. Liste a ocorrência do verbo informar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</si>
  <si>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 xml:space="preserve">## Análise da Coerência Semântica do Texto
### Passo 1: Ocorrência de verbos informar ou sinônimos
O texto apresenta o verbo **"observar"** como sinônimo de "informar" em duas ocorrências:
* "No texto retirado do jornal sobre ”Agrotóxicos são detectados em cera e mel de abelha”, **observa-se** um aumento nas mortes das apícolas..."
* "... a pesquisadora Ana Paula de Souza da Unicamp, **verificou** nas abelhas Apis melífera L.,..."
### Passo 2: Atribuição de notas aos verbos
* **"Observa-se" (1ª ocorrência):** O verbo é utilizado de forma adequada para introduzir uma informação obtida a partir de um estudo ou pesquisa, ou seja, de uma observação. **Nota: 8,5**
* **"Verificou" (2ª ocorrência):** O verbo também é utilizado de forma coerente, expressando a ação de confirmar uma informação através de uma análise ou experimento. **Nota: 9,0**
### Passo 3: Nota final para o texto
Considerando as notas atribuídas aos verbos e a coerência geral do texto, podemos atribuir uma nota final de **8,75**. O texto apresenta uma boa coesão semântica, utilizando os verbos de forma adequada para transmitir as informações. 
**Justificativa:**
* **Coerência:** Os verbos "observar" e "verificar" são utilizados de forma consistente com o contexto, expressando a ideia de que as informações apresentadas são resultado de estudos e pesquisas.
* **Clareza:** O texto é claro e objetivo, transmitindo a informação de forma concisa.
* **Precisão:** Os termos utilizados são precisos e adequados ao tema abordado.
**Observações:**
* A repetição do verbo "observar" poderia ser evitada, utilizando sinônimos como "constatar" ou "identificar" para variar a linguagem.
* O texto poderia ser enriquecido com mais detalhes sobre o estudo realizado pela pesquisadora Ana Paula de Souza, como o número de amostras analisadas e os tipos de agrotóxicos encontrados.
**Conclusão:**
O texto apresenta uma boa coerência semântica, demonstrando que o autor compreende o tema e consegue transmiti-lo de forma clara e precisa. 
**Observação:** A avaliação da coerência semântica é um processo subjetivo e pode variar de acordo com a perspectiva do avaliador. A nota atribuída neste caso é uma estimativa e pode ser ajustada com base em critérios mais específicos. 
</t>
  </si>
  <si>
    <t>#19
Considerar para a tarefa a seguir somente o texto que está entre #### e ####.
####
"No texto retirado do jornal sobre ”Agrotóxicos são detectados em cera e mel de abelha”, observa-se um aumento nas mortes das apícolas sendo ocasionado pela utilização em excesso de agrotóxicos. Este impacto acarreta uma mudança instantânea do ecossistema, pois esses animais cuidam de 70% da polinização das plantas. Assim a pesquisadora Ana Paula de Souza da Unicamp, verificou nas abelhas Apis melífera L., chamadas como abelhas comuns, um grande número de agrotóxicos em sua cera e mel, diante das mostras 90% estavam nestas condições. Ela destaca que deve-se haver uma fiscalização rígida sobre agricultura e seus inseticidas, porque isto pode destruir a biodiversidade do mundo."
####
Tarefa: Você é um assistente útil responsável pela análise de coerência semântica de textos. Sua tarefa é analisar um texto seguindo os passos abaixo:
Passo 1. Liste a ocorrência do verbo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</si>
  <si>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Ocorrência do verbo alertar ou de seus sinônimos:
Não há ocorrência do verbo "alertar" ou de seus sinônimos no texto fornecido.
Passo 2. Atribuição de notas para os verbos listados no passo 1:
Não há verbos para avaliar, pois não foram encontrados.
Passo 3. Atribuição de uma nota ao texto:
Como não foram encontrados os verbos especificados na tarefa, não é possível avaliar a coerência semântica baseada neles. Portanto, não posso atribuir uma nota ao texto com base nos critérios fornecidos.</t>
  </si>
  <si>
    <t>#20
Considerar para a tarefa a seguir somente o texto que está entre #### e ####.
####
"Na notícia publicada no jornal da Unicamp, " Agrotóxicos são identificados em cera e mel de abelha', Liana Coll descreve e discorre sobre a pesquisa de doutorado de Ana Paula de Souza. Assim problematiza que, desde o início do século XXI, já morreram mais de 1 bilhão de abelhas apenas no Brasil e dentre as diversas causas, a monocultura e seu uso desenfreado de agrotóxicos são os principais responsáveis. O impacto é preocupante, pois a maior parte de toda polinização vegetal provém delas, além de seu papel no cultivo artificial, como em mamoeiros. Para mediar a quantidade de agrotóxicos encontrados, foram utilizados o mel e a cera como bioindicadores, logo que é muito difícil analisar as "Apis meliferas" (abelha comum) dado tamanho e peso muito pequeno, ademais, os produtos apícolas refletem sua alimentação. Após isso foram contatados os tóxicos acima do recomendável em 15 e 90% respectivamente referido ao mel e cera, que são manipulados desde produtos farmacêuticos e alimentícios à cosméticos. Diante disso, a contaminação humana torna-se consequência. Por fim, a pesquisadora recomenda maior regulamentação das práticas agrícolas para evitar maiores desastres ambientais."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</si>
  <si>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Listagem dos verbos ou sinônimos de analisar:
- analisar (1 ocorrência)
- descobrir (1 ocorrência)
- mediar (1 ocorrência)
- refletem (1 ocorrência)
Passo 2: Atribuição de notas para os verbos listados:
- analisar: 8,0 (A palavra está coerente com o contexto da pesquisa)
- descobrir: 9,0 (A palavra está coerente com o contexto da pesquisa)
- mediar: 6,0 (A palavra está pouco coerente com o contexto da pesquisa)
- refletem: 7,0 (A palavra está coerente com o contexto da pesquisa)
Passo 3: Atribuição de nota ao texto:
Considerando as notas dos verbos listados no passo 2, a nota do texto é 8,0 (oito).</t>
  </si>
  <si>
    <t>### Passo 1: Ocorrência do verbo "analisar" ou sinônimos
1. Analisar (aparece como "analisar as 'Apis meliferas' (abelha comum)")
2. Mediar (aparece como "Para mediar a quantidade de agrotóxicos encontrados")
### Passo 2: Atribuição de notas
- **Analisar**: Nota 8.0 - O uso do verbo está coerente com o contexto, pois refere-se à análise das abelhas como bioindicadores e à dificuldade em analisá-las devido ao seu tamanho.
- **Mediar**: Nota 7.0 - O verbo "mediar" é coerente, pois refere-se ao ato de quantificar a presença de agrotóxicos, mas não é um sinônimo direto de "analisar".
### Passo 3: Nota para o texto
A nota média dos verbos listados é (8.0 + 7.0) / 2 = 7.5. 
Portanto, considerando a coerência semântica do texto como um todo e a presença dos verbos, atribuo a seguinte nota ao texto:
**Nota final: 7.5**</t>
  </si>
  <si>
    <t>#20
Considerar para a tarefa a seguir somente o texto que está entre #### e ####.
####
"Na notícia publicada no jornal da Unicamp, " Agrotóxicos são identificados em cera e mel de abelha', Liana Coll descreve e discorre sobre a pesquisa de doutorado de Ana Paula de Souza. Assim problematiza que, desde o início do século XXI, já morreram mais de 1 bilhão de abelhas apenas no Brasil e dentre as diversas causas, a monocultura e seu uso desenfreado de agrotóxicos são os principais responsáveis. O impacto é preocupante, pois a maior parte de toda polinização vegetal provém delas, além de seu papel no cultivo artificial, como em mamoeiros. Para mediar a quantidade de agrotóxicos encontrados, foram utilizados o mel e a cera como bioindicadores, logo que é muito difícil analisar as "Apis meliferas" (abelha comum) dado tamanho e peso muito pequeno, ademais, os produtos apícolas refletem sua alimentação. Após isso foram contatados os tóxicos acima do recomendável em 15 e 90% respectivamente referido ao mel e cera, que são manipulados desde produtos farmacêuticos e alimentícios à cosméticos. Diante disso, a contaminação humana torna-se consequência. Por fim, a pesquisadora recomenda maior regulamentação das práticas agrícolas para evitar maiores desastres ambientais."
####
Tarefa: Você é um assistente útil responsável pela análise de coerência semântica de textos. Sua tarefa é analisar um texto seguindo os passos abaixo:
Passo 1. Liste a ocorrência do verbo informar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</si>
  <si>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 xml:space="preserve">## Análise de Coerência Semântica do Texto
### Passo 1: Listagem de Verbos Informativos e Sinônimos
Após a análise do texto, foram identificados os seguintes verbos e sinônimos relacionados à informação:
* **Informar:** descreve, discorre, problematiza, recomenda
* **Apresentar dados:** mediar, contatar
### Passo 2: Atribuição de Notas de Coerência Semântica
| Verbo/Sinônimo | Nota de Coerência | Justificativa |
|---|---|---|
| descreve | 8 | Apresenta detalhes sobre a pesquisa de forma clara e objetiva. |
| discorre | 9 | Aborda o tema de forma aprofundada, explorando as diversas implicações. |
| problematiza | 10 | Evidencia a gravidade do problema da contaminação por agrotóxicos. |
| recomenda | 9 | Sugere uma solução concreta para o problema. |
| mediar | 7 | A escolha do mel e da cera como bioindicadores é bem justificada. |
| contatar | 6 | O termo "contatar" pode ser interpretado de forma ambígua neste contexto. Seria mais preciso utilizar um verbo como "identificar" ou "detectar". |
### Passo 3: Nota Final para o Texto
Considerando as notas atribuídas aos verbos, a nota final para o texto é de **8,5**. O texto apresenta uma boa coerência semântica, com a maioria dos verbos utilizados de forma clara e precisa para transmitir a informação. A única ressalva é o uso do verbo "contatar", que poderia ser substituído por um termo mais preciso.
**Justificativa:**
* A maior parte dos verbos utilizados contribui para a compreensão do texto e para a construção de um argumento sólido.
* A escolha dos bioindicadores e a relação entre a contaminação dos produtos apícolas e a saúde humana são bem explicadas.
* A recomendação de maior regulamentação das práticas agrícolas encerra o texto de forma coerente e relevante.
**Conclusão:**
O texto apresenta uma boa organização e utiliza uma linguagem clara e objetiva para transmitir informações sobre a pesquisa e seus resultados. A análise da coerência semântica indica que o autor conseguiu comunicar de forma eficaz a importância do tema e a necessidade de ações para mitigar os impactos da contaminação por agrotóxicos.
</t>
  </si>
  <si>
    <t>#20
Considerar para a tarefa a seguir somente o texto que está entre #### e ####.
####
"Na notícia publicada no jornal da Unicamp, " Agrotóxicos são identificados em cera e mel de abelha', Liana Coll descreve e discorre sobre a pesquisa de doutorado de Ana Paula de Souza. Assim problematiza que, desde o início do século XXI, já morreram mais de 1 bilhão de abelhas apenas no Brasil e dentre as diversas causas, a monocultura e seu uso desenfreado de agrotóxicos são os principais responsáveis. O impacto é preocupante, pois a maior parte de toda polinização vegetal provém delas, além de seu papel no cultivo artificial, como em mamoeiros. Para mediar a quantidade de agrotóxicos encontrados, foram utilizados o mel e a cera como bioindicadores, logo que é muito difícil analisar as "Apis meliferas" (abelha comum) dado tamanho e peso muito pequeno, ademais, os produtos apícolas refletem sua alimentação. Após isso foram contatados os tóxicos acima do recomendável em 15 e 90% respectivamente referido ao mel e cera, que são manipulados desde produtos farmacêuticos e alimentícios à cosméticos. Diante disso, a contaminação humana torna-se consequência. Por fim, a pesquisadora recomenda maior regulamentação das práticas agrícolas para evitar maiores desastres ambientais."
####
Tarefa: Você é um assistente útil responsável pela análise de coerência semântica de textos. Sua tarefa é analisar um texto seguindo os passos abaixo:
Passo 1. Liste a ocorrência do verbo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</si>
  <si>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No texto fornecido, não há ocorrência do verbo "alertar" ou de seus sinônimos.
Passo 2. Como não há verbos listados no passo 1, não há notas a serem atribuídas.
Passo 3. Mesmo sem a ocorrência do verbo "alertar" ou de seus sinônimos, a análise geral da coerência semântica do texto é bastante positiva, pois as informações estão bem organizadas e relacionadas entre si. O texto discute a pesquisa sobre a presença de agrotóxicos em produtos apícolas, aborda as consequências dessa contaminação para as abelhas e a saúde humana, e menciona a necessidade de maior regulamentação das práticas agrícolas. A nota atribuída ao texto, considerando sua coerência semântica geral, seria 9.0, pois o texto é claro e as informações são apresentadas de maneira lógica e bem articulada.</t>
  </si>
  <si>
    <t>#21
Considerar para a tarefa a seguir somente o texto que está entre #### e ####.
####
"Na notícia “Agrotóxicos são detectados em cera e mel de abelhas”, publicado entre 07 e 20 de agosto de 2023 no jornal da UNICAMP, pela autora Liana Coll, onde aborda a tese de doutorado da química e pesquisadora Ana Paula de Souza. Sua pesquisa foi realizada na Faculdade de Engenharia Alimentar (FEA), onde analisou o mel e cera das abelhas Apis Malifera L, já que analisar as próprias abelhas seria muito difícil devido ao seu tamanho, das 40 amostras de mel analisadas 6 apresentam mais agrotóxicos do que o permitido e nas ceras 90% das amostras estavam infectadas. Em sua tese a cientista relaciona essa presença a expansão da monocultura e ao uso massivo de agrotóxicos e se deu inicio diante da preocupação com a grande quantidade de morte de abelhas no Brasil, Europa e Estados Unidos, frente aos resultados das pesquisas a cientista recomenda que as praticas agrícolas sejam mais rigorosamente controladas."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</si>
  <si>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Segue a resposta para a tarefa solicitada:
Passo 1. Liste a ocorrência do verbo analisar ou de seus sinônimos.
- analisou
- analisadas
- analisar
- relaciona
Passo 2. Agora, atribua uma nota para os verbos listados no passo 1, considerando a coerência semântica das palavras entre si.
- analisou - 8.0
- analisadas - 9.0
- analisar - 7.0
- relaciona - 8.0
Passo 3. Considerando as notas dos verbos do passo 2, atribua uma nota ao texto.
- Nota do texto: 8.0</t>
  </si>
  <si>
    <t>### Passo 1: Ocorrência do verbo "analisar" ou de seus sinônimos
1. **analisou** (na frase "onde analisou o mel e cera das abelhas Apis Malifera L")
2. **analisadas** (na frase "das 40 amostras de mel analisadas")
3. **analisar** (na frase "já que analisar as próprias abelhas seria muito difícil")
4. **recomenda** (sinônimo contextual: "recomenda que as práticas agrícolas sejam mais rigorosamente controladas", que implica uma análise de práticas agrícolas)
### Passo 2: Atribuição de notas aos verbos
1. **analisou** - Nota: **9.0** (A ação é clara e essencial para a pesquisa, com contexto adequado.)
2. **analisadas** - Nota: **9.0** (Referente às amostras de mel, mantém coerência com a ação de análise.)
3. **analisar** - Nota: **8.0** (A expressão é coerente, embora um pouco mais indireta.)
4. **recomenda** - Nota: **7.0** (Embora não seja um sinônimo direto, implica análise e avaliação das práticas.)
### Passo 3: Nota geral para o texto
A média das notas dos verbos é:
\[
\text{Média} = \frac{9.0 + 9.0 + 8.0 + 7.0}{4} = \frac{33.0}{4} = 8.25
\]
Atribuindo uma nota final ao texto com base na coerência semântica dos verbos, dou a nota:
**Nota do texto: 8.0**
A coerência do texto é alta, mas há um leve desvio com o uso de sinônimos, o que reduz um pouco a clareza da análise proposta.</t>
  </si>
  <si>
    <t>#21
Considerar para a tarefa a seguir somente o texto que está entre #### e ####.
####
"Na notícia “Agrotóxicos são detectados em cera e mel de abelhas”, publicado entre 07 e 20 de agosto de 2023 no jornal da UNICAMP, pela autora Liana Coll, onde aborda a tese de doutorado da química e pesquisadora Ana Paula de Souza. Sua pesquisa foi realizada na Faculdade de Engenharia Alimentar (FEA), onde analisou o mel e cera das abelhas Apis Malifera L, já que analisar as próprias abelhas seria muito difícil devido ao seu tamanho, das 40 amostras de mel analisadas 6 apresentam mais agrotóxicos do que o permitido e nas ceras 90% das amostras estavam infectadas. Em sua tese a cientista relaciona essa presença a expansão da monocultura e ao uso massivo de agrotóxicos e se deu inicio diante da preocupação com a grande quantidade de morte de abelhas no Brasil, Europa e Estados Unidos, frente aos resultados das pesquisas a cientista recomenda que as praticas agrícolas sejam mais rigorosamente controladas."
####
Tarefa: Você é um assistente útil responsável pela análise de coerência semântica de textos. Sua tarefa é analisar um texto seguindo os passos abaixo:
Passo 1. Liste a ocorrência do verbo informar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</si>
  <si>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 xml:space="preserve">## Análise de Coerência Semântica
**Texto:** 
&gt; "Na notícia “Agrotóxicos são detectados em cera e mel de abelhas”, publicado entre 07 e 20 de agosto de 2023 no jornal da UNICAMP, pela autora Liana Coll, onde aborda a tese de doutorado da química e pesquisadora Ana Paula de Souza. Sua pesquisa foi realizada na Faculdade de Engenharia Alimentar (FEA), onde analisou o mel e cera das abelhas Apis Malifera L, já que analisar as próprias abelhas seria muito difícil devido ao seu tamanho, das 40 amostras de mel analisadas 6 apresentam mais agrotóxicos do que o permitido e nas ceras 90% das amostras estavam infectadas. Em sua tese a cientista relaciona essa presença a expansão da monocultura e ao uso massivo de agrotóxicos e se deu inicio diante da preocupação com a grande quantidade de morte de abelhas no Brasil, Europa e Estados Unidos, frente aos resultados das pesquisas a cientista recomenda que as praticas agrícolas sejam mais rigorosamente controladas."
### Passo 1: Ocorrência de verbos informativos ou sinônimos
* **Aborda:** Apresenta, trata de.
* **Analisou:** Examinou, investigou.
* **Relaciona:** Conecta, liga.
* **Recomenda:** Sugere, aconselha.
### Passo 2: Atribuição de notas de coerência semântica
* **Aborda:** 9.0 - O verbo "aborda" estabelece uma relação clara entre o texto e a tese de doutorado, demonstrando uma coerência semântica alta.
* **Analisou:** 9.5 - A ação de analisar o mel e a cera das abelhas é diretamente relacionada ao objetivo da pesquisa e contribui para a coerência do texto.
* **Relaciona:** 9.0 - A relação estabelecida entre a presença de agrotóxicos e a expansão da monocultura é lógica e coerente com o tema da pesquisa.
* **Recomenda:** 8.5 - A recomendação de controlar as práticas agrícolas é uma conclusão coerente com os resultados da pesquisa e a preocupação com a morte das abelhas.
### Passo 3: Nota final para o texto
Considerando as notas atribuídas aos verbos, a nota final para o texto é de **9.0**. O texto apresenta uma alta coerência semântica, com os verbos utilizados estabelecendo relações claras e lógicas entre as ideias. A sequência de informações é organizada e contribui para a compreensão do tema.
**Justificativa:** A escolha da nota 9.0 se justifica pela presença de alguns pequenos desvios na construção de algumas frases, como "e se deu inicio diante da preocupação", que poderiam ser reescritas para melhorar a fluidez do texto. No entanto, de forma geral, a coerência semântica é muito boa, com os verbos utilizados transmitindo de forma clara as informações sobre a pesquisa e seus resultados.
**Conclusão:** O texto apresenta uma estrutura coesa e bem organizada, com os verbos informativos contribuindo significativamente para a construção do sentido. A análise realizada demonstra a qualidade da escrita e a relevância do tema abordado.
</t>
  </si>
  <si>
    <t>#21
Considerar para a tarefa a seguir somente o texto que está entre #### e ####.
####
"Na notícia “Agrotóxicos são detectados em cera e mel de abelhas”, publicado entre 07 e 20 de agosto de 2023 no jornal da UNICAMP, pela autora Liana Coll, onde aborda a tese de doutorado da química e pesquisadora Ana Paula de Souza. Sua pesquisa foi realizada na Faculdade de Engenharia Alimentar (FEA), onde analisou o mel e cera das abelhas Apis Malifera L, já que analisar as próprias abelhas seria muito difícil devido ao seu tamanho, das 40 amostras de mel analisadas 6 apresentam mais agrotóxicos do que o permitido e nas ceras 90% das amostras estavam infectadas. Em sua tese a cientista relaciona essa presença a expansão da monocultura e ao uso massivo de agrotóxicos e se deu inicio diante da preocupação com a grande quantidade de morte de abelhas no Brasil, Europa e Estados Unidos, frente aos resultados das pesquisas a cientista recomenda que as praticas agrícolas sejam mais rigorosamente controladas."
####
Tarefa: Você é um assistente útil responsável pela análise de coerência semântica de textos. Sua tarefa é analisar um texto seguindo os passos abaixo:
Passo 1. Liste a ocorrência do verbo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</si>
  <si>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O verbo "alertar" ou seus sinônimos não aparecem no texto fornecido.
Passo 2. Como o verbo "alertar" ou seus sinônimos não são encontrados no texto, não há notas a serem atribuídas neste passo.
Passo 3. Considerando que não há ocorrência do verbo "alertar" ou de seus sinônimos, não é possível atribuir uma nota ao texto baseada neste critério específico. Portanto, não posso fornecer uma nota para o texto conforme solicitado.</t>
  </si>
  <si>
    <t>#22
Considerar para a tarefa a seguir somente o texto que está entre #### e ####.
####
"A mortandade de abelhas é preocupante pois são necessárias para a polinização de diversas plantas e cultivou, porém este problema está cada vez maior, tanto no Brasil quanto em outros países por conta do alto uso de agrotóxicos. Foram verificados pela pesquisadora Ana Paula de Souza do CPBQA da Unicamp altos índices dessas substâncias, tanto no mel, quanto na cera das abelhas, ela, junto com seus coordenadores pretendem determinar se há contaminação nesses itens. Para evitar esses problemas, a pesquisadora recomenda que haja o controle dessas práticas para que ocorra o equilíbrio."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</si>
  <si>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Listagem dos verbos analisar ou sinônimos: 
1. Verificado
2. Pretendem
3. Determinar
4. Recomenda
5. Haja
Passo 2: Atribuição de notas de coerência semântica:
1. Verificado - Nota 8.0 (o verbo está coerente com o contexto da pesquisa)
2. Pretendem - Nota 9.0 (o verbo está coerente com a intenção de realizar uma ação)
3. Determinar - Nota 9.5 (o verbo está coerente com a intenção de descobrir algo)
4. Recomenda - Nota 8.5 (o verbo está coerente com a sugestão de uma ação)
5. Haja - Nota 7.0 (o verbo está um pouco fora do contexto, mas ainda está coerente)
Passo 3: Atribuição de nota ao texto:
Considerando as notas dos verbos, a nota do texto é: 8,5</t>
  </si>
  <si>
    <t>### Passo 1: Lista de verbos relacionados a "analisar"
1. Determinar
2. Verificar
### Passo 2: Atribuição de notas
1. **Determinar**: 8.0 - O verbo "determinar" está coerente no contexto, pois implica uma investigação para entender a contaminação, que se alinha com o objetivo da pesquisadora.
2. **Verificar**: 9.0 - "Verificar" é um verbo bastante adequado, pois se refere a examinar a presença de agrotóxicos no mel e na cera das abelhas, contribuindo para a análise do problema.
### Passo 3: Nota final para o texto
A média das notas dos verbos é (8.0 + 9.0) / 2 = 8.5. 
Considerando a coerência geral do texto, que apresenta uma lógica clara sobre a importância das abelhas e os impactos dos agrotóxicos, a nota final para o texto é **8.5**.</t>
  </si>
  <si>
    <t>#22
Considerar para a tarefa a seguir somente o texto que está entre #### e ####.
####
"A mortandade de abelhas é preocupante pois são necessárias para a polinização de diversas plantas e cultivou, porém este problema está cada vez maior, tanto no Brasil quanto em outros países por conta do alto uso de agrotóxicos. Foram verificados pela pesquisadora Ana Paula de Souza do CPBQA da Unicamp altos índices dessas substâncias, tanto no mel, quanto na cera das abelhas, ela, junto com seus coordenadores pretendem determinar se há contaminação nesses itens. Para evitar esses problemas, a pesquisadora recomenda que haja o controle dessas práticas para que ocorra o equilíbrio."
####
Tarefa: Você é um assistente útil responsável pela análise de coerência semântica de textos. Sua tarefa é analisar um texto seguindo os passos abaixo:
Passo 1. Liste a ocorrência do verbo informar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</si>
  <si>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 xml:space="preserve">## Análise de Coerência Semântica
### Texto para Análise:
####
"A mortandade de abelhas é preocupante pois são necessárias para a polinização de diversas plantas e cultivou, porém este problema está cada vez maior, tanto no Brasil quanto em outros países por conta do alto uso de agrotóxicos. Foram verificados pela pesquisadora Ana Paula de Souza do CPBQA da Unicamp altos índices dessas substâncias, tanto no mel, quanto na cera das abelhas, ela, junto com seus coordenadores pretendem determinar se há contaminação nesses itens. Para evitar esses problemas, a pesquisadora recomenda que haja o controle dessas práticas para que ocorra o equilíbrio."
####
### Passo 1: Listagem de Verbos Informativos ou Sinônimos
* **verificados:** Implica em uma ação de pesquisa e descoberta de dados.
* **pretendem:** Indica uma intenção futura de realizar uma ação.
* **recomenda:** Sugere uma ação ou medida a ser tomada.
### Passo 2: Atribuição de Notas de Coerência Semântica
* **verificados:** Nota 9,0. O verbo se encaixa perfeitamente no contexto da pesquisa e dos resultados encontrados.
* **pretendem:** Nota 8,0. A intenção de determinar a contaminação é coerente com os resultados da pesquisa.
* **recomenda:** Nota 9,0. A recomendação de controle das práticas é coerente com o problema da mortandade de abelhas e a contaminação por agrotóxicos.
### Passo 3: Nota Final para o Texto
Considerando que os verbos informacionais estão bem inseridos no contexto e contribuem para a coerência do texto, atribuo a nota **9,5**. O texto apresenta uma boa coesão entre as ideias, com uma progressão lógica desde a apresentação do problema até a proposição de uma solução.
**Justificativa:** A nota alta se justifica pela clara relação entre os verbos e o tema central do texto, que é a contaminação de abelhas por agrotóxicos e as consequências para a polinização. A pesquisa, a intenção de aprofundar os estudos e a recomendação de medidas de controle formam um conjunto coeso e significativo.
**Observação:** O texto apresenta um pequeno problema de concordância verbal em "cultivou" que poderia ser corrigido para "cultivos". No entanto, essa falha não compromete significativamente a coerência semântica do texto como um todo.
**Conclusão:** A análise demonstra que o texto possui uma boa estrutura e que os verbos informacionais contribuem para a clareza e a objetividade da mensagem. A nota atribuída reflete a qualidade da construção textual e a relevância das informações apresentadas.
</t>
  </si>
  <si>
    <t>#22
Considerar para a tarefa a seguir somente o texto que está entre #### e ####.
####
"A mortandade de abelhas é preocupante pois são necessárias para a polinização de diversas plantas e cultivou, porém este problema está cada vez maior, tanto no Brasil quanto em outros países por conta do alto uso de agrotóxicos. Foram verificados pela pesquisadora Ana Paula de Souza do CPBQA da Unicamp altos índices dessas substâncias, tanto no mel, quanto na cera das abelhas, ela, junto com seus coordenadores pretendem determinar se há contaminação nesses itens. Para evitar esses problemas, a pesquisadora recomenda que haja o controle dessas práticas para que ocorra o equilíbrio."
####
Tarefa: Você é um assistente útil responsável pela análise de coerência semântica de textos. Sua tarefa é analisar um texto seguindo os passos abaixo:
Passo 1. Liste a ocorrência do verbo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</si>
  <si>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No texto fornecido, não há ocorrência do verbo "alertar" nem de seus sinônimos.
Passo 2. Não há verbos a serem avaliados quanto à coerência semântica, pois nenhum verbo relevante foi encontrado.
Passo 3. Como não foram encontrados verbos específicos para análise, não é possível atribuir uma nota ao texto com base nos critérios fornecidos. A análise de coerência semântica do texto como um todo não pode ser realizada apenas com base na presença ou ausência de um verbo específico. Portanto, não é possível atribuir uma nota de 1.0 a 10.0 ao texto com base nos passos fornecidos.</t>
  </si>
  <si>
    <t>#23
Considerar para a tarefa a seguir somente o texto que está entre #### e ####.
####
"No texto "Agrotóxicos são detectados em cera e mel de abelha", publicado em 2023 no Jornal da Unicamp, Liana Coll expõe o risco da utilização de agrotóxicos para a vida das abelhas. A autora destaca a preocupação com a mortandade das abelhas, contando com mais de um bilhão de mortes desde um pouco antes do início do século XXI. Além desse fato, Coll apresenta uma pesquisa de doutorado feita por Ana Paula de Souza, em que ela encontra agrotóxicos no mel e na cera da abelha em grandes quantidades, o que indica que a qualidade de vida do próprio inseto pode estar em risco. A pesquisadora demonstra, ainda, que as abelhas são polinizadoras indispensáveis, por exemplo, no cultivo de mamão. Portanto, a química explicita que a contaminação por agrotóxicos afeta as abelhas e indica um risco para a biodiversidade. Com isso, ela conclui que o uso desses produtos deve ser contido adequadamente."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</si>
  <si>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Segue a resposta da tarefa:
**Passo 1:**
- analisar (1 ocorrência)
- expõe (1 ocorrência)
- destaca (1 ocorrência)
- apresenta (1 ocorrência)
- encontra (1 ocorrência)
- demonstra (1 ocorrência)
- indica (1 ocorrência)
- afeta (1 ocorrência)
- conclui (1 ocorrência)
**Passo 2:**
- **analisar**: 8.0
- **expõe**: 9.0
- **destaca**: 9.0
- **apresenta**: 8.5
- **encontra**: 8.5
- **demonstra**: 9.5
- **indica**: 9.0
- **afeta**: 8.5
- **conclui**: 9.0
**Passo 3:**
Nota do texto: 8.8</t>
  </si>
  <si>
    <t>Vamos realizar a análise de coerência semântica do texto fornecido.
### Passo 1: Listagem dos verbos
No texto, os verbos que podem ser considerados para a análise de coerência são:
1. **expõe**
2. **destaca**
3. **conta**
4. **apresenta**
5. **encontra**
6. **indica**
7. **demonstra**
8. **conclui**
### Passo 2: Atribuição de notas
Agora, atribuindo notas de coerência semântica a cada um dos verbos listados:
1. **expõe** - 9.0 (coerente com a apresentação de informações)
2. **destaca** - 9.0 (coerente, já que ressalta a importância da questão)
3. **conta** - 7.0 (relacionado à narrativa, mas menos formal)
4. **apresenta** - 10.0 (muito coerente, apropriado para introduzir pesquisas)
5. **encontra** - 8.0 (coerente ao relatar descobertas)
6. **indica** - 9.0 (coerente, pois aponta para implicações)
7. **demonstra** - 10.0 (muito coerente, pois revela evidências)
8. **conclui** - 10.0 (coerente ao finalizar a argumentação)
### Passo 3: Nota final para o texto
Para calcular a nota final, vamos considerar a média das notas atribuídas:
\[
\text{Nota média} = \frac{9.0 + 9.0 + 7.0 + 10.0 + 8.0 + 9.0 + 10.0 + 10.0}{8} = \frac{72.0}{8} = 9.0
\]
**Resposta:** A nota final para o texto é **9.0**.</t>
  </si>
  <si>
    <t>#23
Considerar para a tarefa a seguir somente o texto que está entre #### e ####.
####
"No texto "Agrotóxicos são detectados em cera e mel de abelha", publicado em 2023 no Jornal da Unicamp, Liana Coll expõe o risco da utilização de agrotóxicos para a vida das abelhas. A autora destaca a preocupação com a mortandade das abelhas, contando com mais de um bilhão de mortes desde um pouco antes do início do século XXI. Além desse fato, Coll apresenta uma pesquisa de doutorado feita por Ana Paula de Souza, em que ela encontra agrotóxicos no mel e na cera da abelha em grandes quantidades, o que indica que a qualidade de vida do próprio inseto pode estar em risco. A pesquisadora demonstra, ainda, que as abelhas são polinizadoras indispensáveis, por exemplo, no cultivo de mamão. Portanto, a química explicita que a contaminação por agrotóxicos afeta as abelhas e indica um risco para a biodiversidade. Com isso, ela conclui que o uso desses produtos deve ser contido adequadamente."
####
Tarefa: Você é um assistente útil responsável pela análise de coerência semântica de textos. Sua tarefa é analisar um texto seguindo os passos abaixo:
Passo 1. Liste a ocorrência do verbo informar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</si>
  <si>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 xml:space="preserve">## Análise de Coerência Semântica
### Passo 1: Listagem de Verbos Informar e Sinônimos
No fragmento analisado, identificamos os seguintes verbos que expressam a ideia de informar ou apresentar informações:
* **Expõe:** Apresenta de forma clara e detalhada.
* **Destaca:** Chama a atenção para um ponto específico.
* **Apresenta:** Mostra, revela.
* **Demonstra:** Prova, evidencia.
* **Explica:** Esclarece, detalha.
### Passo 2: Avaliação da Coerência Semântica dos Verbos
**Critérios para a avaliação:**
* **Relação entre o verbo e o conteúdo:** O verbo utilizado está adequado ao conteúdo que ele introduz?
* **Conexão entre as ideias:** O uso do verbo contribui para a progressão lógica do texto?
* **Clareza e precisão:** O verbo utilizado transmite a informação de forma clara e precisa?
**Atribuição de notas:**
| Verbo | Nota | Justificativa |
|---|---|---|
| Expõe | 9,0 | Introduz o tema principal do texto de forma clara e concisa. |
| Destaca | 8,5 | Chama a atenção para um aspecto importante da pesquisa. |
| Apresenta | 8,0 | É utilizado de forma geral para introduzir informações. |
| Demonstra | 9,5 | Evidencia os resultados da pesquisa de forma convincente. |
| Explica | 9,0 | Esclarece a importância da pesquisa para a biodiversidade. |
### Passo 3: Nota Final para o Texto
Considerando as notas atribuídas aos verbos e a coerência geral do texto, atribuímos a nota **9,2** para o fragmento analisado.
**Justificativa:**
* Os verbos utilizados demonstram uma boa escolha lexical, contribuindo para a clareza e a precisão da informação.
* A sequência dos verbos segue uma progressão lógica, conduzindo o leitor de forma eficaz pelas ideias apresentadas.
* A coerência semântica entre os verbos e o conteúdo do texto é alta, o que reforça a qualidade da escrita.
**Conclusão:**
O texto apresenta uma boa coerência semântica, com o uso adequado de verbos que expressam a ideia de informar. A escolha dos verbos contribui para a construção de um texto claro, conciso e persuasivo.
**Observações:**
* A nota atribuída é subjetiva e pode variar dependendo da interpretação do avaliador.
* Outros elementos textuais, como a coesão, a organização das ideias e a adequação à norma culta, também contribuem para a qualidade geral do texto.
**Sugestões:**
* Para melhorar ainda mais a coerência semântica do texto, seria interessante variar o vocabulário e utilizar sinônimos dos verbos "informar" e "apresentar".
* A utilização de conectores coesivos poderia fortalecer a ligação entre as ideias e tornar a leitura mais fluida.
**Em resumo:**
O texto analisado demonstra um alto grau de coerência semântica, com uma seleção cuidadosa de verbos que contribuem para a clareza e a eficácia da comunicação.
</t>
  </si>
  <si>
    <t>#23
Considerar para a tarefa a seguir somente o texto que está entre #### e ####.
####
"No texto "Agrotóxicos são detectados em cera e mel de abelha", publicado em 2023 no Jornal da Unicamp, Liana Coll expõe o risco da utilização de agrotóxicos para a vida das abelhas. A autora destaca a preocupação com a mortandade das abelhas, contando com mais de um bilhão de mortes desde um pouco antes do início do século XXI. Além desse fato, Coll apresenta uma pesquisa de doutorado feita por Ana Paula de Souza, em que ela encontra agrotóxicos no mel e na cera da abelha em grandes quantidades, o que indica que a qualidade de vida do próprio inseto pode estar em risco. A pesquisadora demonstra, ainda, que as abelhas são polinizadoras indispensáveis, por exemplo, no cultivo de mamão. Portanto, a química explicita que a contaminação por agrotóxicos afeta as abelhas e indica um risco para a biodiversidade. Com isso, ela conclui que o uso desses produtos deve ser contido adequadamente."
####
Tarefa: Você é um assistente útil responsável pela análise de coerência semântica de textos. Sua tarefa é analisar um texto seguindo os passos abaixo:
Passo 1. Liste a ocorrência do verbo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</si>
  <si>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Liste a ocorrência do verbo alertar ou de seus sinônimos.
No texto fornecido, não há ocorrência do verbo "alertar" ou de seus sinônimos.
Passo 2. Agora, atribua uma nota para os verbos listados no passo 1, considerando a coerência semântica das palavras entre si. Atribua uma nota de 1.0 a 10.0, sendo 1.0(um) para o verbo menos coerente e 10.0(dez) para o mais coerentes.
Como não há verbos para listar, não é possível atribuir uma nota neste passo.
Passo 3. Considerando as notas dos verbos do passo 2, atribua uma nota ao texto, sendo 1.0 (um)  nota mais baixa e 10.0 (dez) a mais alta.
Como não há verbos para avaliar, não podemos atribuir uma nota baseada na coerência semântica dos verbos de alerta. No entanto, podemos avaliar a coerência geral do texto. O texto fornecido apresenta uma discussão coerente sobre a contaminação de mel e cera de abelha por agrotóxicos e os riscos associados à biodiversidade. Portanto, atribuiria ao texto uma nota alta em coerência semântica, algo em torno de 8.0 a 9.0, considerando que ele transmite a mensagem de maneira clara e conectada, embora não aborde especificamente o verbo "alertar" ou seus sinônimos.</t>
  </si>
  <si>
    <t>#24
Considerar para a tarefa a seguir somente o texto que está entre #### e ####.
####
"No texto escrito por Liana Coll, "Agrotóxicos  são detectados em cera e mel de abelha", publicado no Jornal da UNICAMP, explana como o uso intensivo de agrotóxicos está relacionado à contaminação de produtos apícolas. As principais questões ligadas ao tema incluem a saúde das abelhas, a qualidade dos produtos e os impactos na cadeia alimentar. O interesse em pesquisas acadêmicas pelo assunto se deu pela preocupação com a morte massiva de abelhas no Brasil, Europa e Estados Unidos por conta da relevância desses insetos na polinização de plantações. A contaminação do mel e da cera podem prejudicar a saúde humana e comprometer a segurança alimentar, além de afetar a biodiversidade e os ecossistemas.        "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</si>
  <si>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A ocorrência do verbo analisar ou de seus sinônimos no texto é a seguinte:
*   explana
*   incluem
*   se deu
*   afetar
*   comprometer
*   prejudicar
Passo 2:
Avaliando a coerência semântica das palavras entre si, podemos atribuir as seguintes notas:
*   explana: 8.0 (o verbo está relacionado ao tema e ajuda a entender a situação)
*   incluem: 9.0 (o verbo está relacionado ao tema e ajuda a entender as principais questões)
*   se deu: 7.0 (o verbo está relacionado ao tema, mas não é muito claro)
*   afetar: 8.5 (o verbo está relacionado ao tema e ajuda a entender os impactos)
*   comprometer: 8.5 (o verbo está relacionado ao tema e ajuda a entender os impactos)
*   prejudicar: 8.0 (o verbo está relacionado ao tema e ajuda a entender os impactos)
Passo 3:
Considerando as notas dos verbos, podemos atribuir uma nota ao texto de 8.3. O texto apresenta uma boa coerência semântica, com verbos que se relacionam ao tema e ajudam a entender a situação. No entanto, alguns verbos, como "se deu", não são muito claros e podem ser melhorados.</t>
  </si>
  <si>
    <t>Vamos analisar o texto conforme solicitado.
### Passo 1: Lista de verbos relacionados a "analisar" ou sinônimos
No texto fornecido, não há verbos diretamente relacionados a "analisar" ou seus sinônimos. O texto se concentra na descrição de questões relacionadas aos agrotóxicos e suas implicações, mas não menciona explicitamente a análise ou verbos similares.
### Passo 2: Atribuição de notas
Como não foram encontrados verbos relacionados a "analisar" ou sinônimos, não há como atribuir notas a verbos, já que não existem. 
### Passo 3: Atribuição de nota ao texto
A ausência de verbos relacionados a "analisar" torna difícil avaliar a coerência semântica do texto. No entanto, o texto em si apresenta uma boa coerência, com uma estrutura lógica que discute a contaminação de produtos apícolas e suas implicações. Por essa razão, considerando a coerência interna do texto, eu atribuiria uma nota de **7.0**.
### Resumo da Resposta
- Verbos relacionados: Nenhum
- Nota dos verbos: Não aplicável
- Nota do texto: **7.0**</t>
  </si>
  <si>
    <t>#24
Considerar para a tarefa a seguir somente o texto que está entre #### e ####.
####
"No texto escrito por Liana Coll, "Agrotóxicos  são detectados em cera e mel de abelha", publicado no Jornal da UNICAMP, explana como o uso intensivo de agrotóxicos está relacionado à contaminação de produtos apícolas. As principais questões ligadas ao tema incluem a saúde das abelhas, a qualidade dos produtos e os impactos na cadeia alimentar. O interesse em pesquisas acadêmicas pelo assunto se deu pela preocupação com a morte massiva de abelhas no Brasil, Europa e Estados Unidos por conta da relevância desses insetos na polinização de plantações. A contaminação do mel e da cera podem prejudicar a saúde humana e comprometer a segurança alimentar, além de afetar a biodiversidade e os ecossistemas.        "
####
Tarefa: Você é um assistente útil responsável pela análise de coerência semântica de textos. Sua tarefa é analisar um texto seguindo os passos abaixo:
Passo 1. Liste a ocorrência do verbo informar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</si>
  <si>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 xml:space="preserve">## Análise da Coerência Semântica do Texto
**Texto analisado:**
&gt; "No texto escrito por Liana Coll, "Agrotóxicos  são detectados em cera e mel de abelha", publicado no Jornal da UNICAMP, explana como o uso intensivo de agrotóxicos está relacionado à contaminação de produtos apícolas. As principais questões ligadas ao tema incluem a saúde das abelhas, a qualidade dos produtos e os impactos na cadeia alimentar. O interesse em pesquisas acadêmicas pelo assunto se deu pela preocupação com a morte massiva de abelhas no Brasil, Europa e Estados Unidos por conta da relevância desses insetos na polinização de plantações. A contaminação do mel e da cera podem prejudicar a saúde humana e comprometer a segurança alimentar, além de afetar a biodiversidade e os ecossistemas.        "
**Análise:**
**Passo 1: Ocorrência de verbos informativos ou sinônimos**
* **explana:** Apresenta uma explicação sobre a relação entre agrotóxicos e contaminação de produtos apícolas.
* **incluem:** Indica que as questões listadas fazem parte do tema principal.
* **se deu:** Explica o motivo do interesse em pesquisas acadêmicas.
* **podem prejudicar:** Indica uma possível consequência da contaminação.
* **comprometer:** Indica outra possível consequência da contaminação.
* **afetar:** Indica mais uma possível consequência da contaminação.
**Passo 2: Atribuição de notas de coerência semântica**
Considerando a coerência semântica das palavras entre si e a relevância dos verbos para a informação transmitida, atribuímos as seguintes notas:
* **explana** - 9,0: O verbo introduz a explicação central do texto de forma clara e concisa.
* **incluem** - 8,0: O verbo conecta as questões listadas ao tema principal, estabelecendo uma relação de inclusão.
* **se deu** - 8,5: O verbo estabelece uma relação de causa e efeito entre a preocupação com a morte de abelhas e o interesse em pesquisas.
* **podem prejudicar**, **comprometer**, **afetar** - 9,0 cada: Os verbos apresentam as consequências da contaminação de forma clara e direta, contribuindo para a coerência do texto.
**Passo 3: Nota final para o texto**
Considerando as notas atribuídas aos verbos, a nota final para o texto é de **8,8**. Essa nota indica que o texto apresenta uma alta coerência semântica, com os verbos utilizados de forma adequada para transmitir a informação de forma clara e concisa. As relações entre as ideias são bem estabelecidas, contribuindo para a compreensão do leitor.
**Conclusão:**
O texto demonstra uma boa organização das ideias e o uso adequado de verbos para estabelecer relações entre os diferentes elementos da informação. A coerência semântica é alta, o que facilita a compreensão do leitor sobre a relação entre o uso de agrotóxicos e os problemas enfrentados pela apicultura.
**Observações:**
* A análise da coerência semântica é um processo subjetivo e pode variar dependendo do avaliador.
* Outros elementos textuais, como a coesão e a organização das ideias, também contribuem para a qualidade do texto, mas não foram avaliados nesta análise específica.
**Sugestões:**
* Para uma análise mais completa, seria interessante avaliar outros aspectos do texto, como a coesão, a organização das ideias e a clareza da linguagem.
* A análise da coerência semântica pode ser utilizada como ferramenta para a melhoria da escrita, permitindo identificar e corrigir possíveis problemas de coesão e coerência.
**Em resumo:**
O texto apresenta uma alta coerência semântica, com os verbos utilizados de forma adequada para transmitir a informação de forma clara e concisa. A nota final atribuída ao texto foi de 8,8 em uma escala de 1 a 10.
</t>
  </si>
  <si>
    <t>#24
Considerar para a tarefa a seguir somente o texto que está entre #### e ####.
####
"No texto escrito por Liana Coll, "Agrotóxicos  são detectados em cera e mel de abelha", publicado no Jornal da UNICAMP, explana como o uso intensivo de agrotóxicos está relacionado à contaminação de produtos apícolas. As principais questões ligadas ao tema incluem a saúde das abelhas, a qualidade dos produtos e os impactos na cadeia alimentar. O interesse em pesquisas acadêmicas pelo assunto se deu pela preocupação com a morte massiva de abelhas no Brasil, Europa e Estados Unidos por conta da relevância desses insetos na polinização de plantações. A contaminação do mel e da cera podem prejudicar a saúde humana e comprometer a segurança alimentar, além de afetar a biodiversidade e os ecossistemas.        "
####
Tarefa: Você é um assistente útil responsável pela análise de coerência semântica de textos. Sua tarefa é analisar um texto seguindo os passos abaixo:
Passo 1. Liste a ocorrência do verbo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</si>
  <si>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Para realizar a análise solicitada, vamos seguir os passos descritos:
Passo 1. Listar a ocorrência do verbo alertar ou de seus sinônimos no texto fornecido.
Não há ocorrência do verbo "alertar" ou de seus sinônimos no texto fornecido.
Passo 2. Atribuir uma nota para os verbos listados no passo 1, considerando a coerência semântica das palavras entre si.
Como não há ocorrência do verbo "alertar" ou de seus sinônimos, não há notas a serem atribuídas neste passo.
Passo 3. Considerando as notas dos verbos do passo 2, atribuir uma nota ao texto, sendo 1.0 (um) a nota mais baixa e 10.0 (dez) a mais alta.
Como não há verbos para analisar, não é possível atribuir uma nota com base nesse critério. No entanto, se considerarmos a coerência semântica do texto como um todo, sem focar em um verbo específico, podemos atribuir uma nota com base na clareza e na relevância das informações apresentadas. O texto parece ser bem estruturado e coerente, discutindo um tema importante e relevante, com argumentos claros e uma progressão lógica das ideias. Portanto, atribuiria uma nota alta, digamos 9.0, considerando a qualidade geral do texto e a relevância do tema.</t>
  </si>
  <si>
    <t xml:space="preserve">
Considerar para a tarefa a seguir somente o texto que está entre #### e ####.
####
"&lt;TEXTO&gt;"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</si>
  <si>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 xml:space="preserve">
Considerar para a tarefa a seguir somente o texto que está entre #### e ####.
####
"&lt;TEXTO&gt;"
####
Tarefa: Você é um assistente útil responsável pela análise de coerência semântica de textos. Sua tarefa é analisar um texto seguindo os passos abaixo:
Passo 1. Liste a ocorrência do verbo informar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</si>
  <si>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 xml:space="preserve">
Considerar para a tarefa a seguir somente o texto que está entre #### e ####.
####
"&lt;TEXTO&gt;"
####
Tarefa: Você é um assistente útil responsável pela análise de coerência semântica de textos. Sua tarefa é analisar um texto seguindo os passos abaixo:
Passo 1. Liste a ocorrência do verbo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</si>
  <si>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Planilha Experimento 3 - Avaliação humana e automática</t>
  </si>
  <si>
    <t>Parte 2 - Texto resumos</t>
  </si>
  <si>
    <t>Considerar para a tarefa a seguir somente o texto que está entre #### e ####.
####
"&lt;TEXTO&gt;"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</si>
  <si>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Verbo central humano</t>
  </si>
  <si>
    <t>- apresentar
- destacar
- explicar
- informar</t>
  </si>
  <si>
    <t xml:space="preserve">- apresentar: 8.0
- informar: 9.0
</t>
  </si>
  <si>
    <t xml:space="preserve">- Informar: 10.0
- Apresentar: 8.0
</t>
  </si>
  <si>
    <t>- Informar: 9
- Explicar: 8
- Apresentar: 7</t>
  </si>
  <si>
    <t>- postado: 8,0
- resolveu: 9,0
- buscar: 9,0
- analisando: 9,0
- notou: 9,0
- indicar: 8,0
- sabem: 7,0
- dificulta: 8,0</t>
  </si>
  <si>
    <t>- explicar: 8.0</t>
  </si>
  <si>
    <t>- Explicar: 9.0</t>
  </si>
  <si>
    <t>- Resolver: 7.0 
- Tentar: 8.0 
- Notar: 9.0
- Indicar: 10.0
- Saber: 6.0
- Dificultar: 8.0</t>
  </si>
  <si>
    <t>- Informar: 8.0
- Revelar: 10.0
- Destacar: 1.0
- Explicar: 1.0</t>
  </si>
  <si>
    <t xml:space="preserve">- Revelou: 10
- Continham: 10
- Causa: 10
</t>
  </si>
  <si>
    <t xml:space="preserve">- Destacar: 8.0 
- Informar: 9.0 </t>
  </si>
  <si>
    <t>- Apresentar: 8.0
- Destacar: 9.0
- Informar: 9.5</t>
  </si>
  <si>
    <t xml:space="preserve">- Aponta: 8.0
- Destaca: 9.0
- Recomenda: 7.0
</t>
  </si>
  <si>
    <t>- Apontar: 8.0
- Descrever: 9.0
- Expor: 9.0
- Destacar: 8.0
- Determinar: 8.0
- Recomendar: 9.0
- Encontrar: 8.0</t>
  </si>
  <si>
    <t>- destacar: 9.0</t>
  </si>
  <si>
    <t>- Apresentar: 8.0
- Destacar: 9.0</t>
  </si>
  <si>
    <t>- Apresenta: 8.0 
- Exemplifica: 9.0
- Demonstra: 9.0
- Afirma: 8.0
- Ressaltou: 8.0</t>
  </si>
  <si>
    <t>- Apresentar: 9.0
- Explicar: 8.5
- Informar: 7.5</t>
  </si>
  <si>
    <t>- Apresentar: 8,0
- Destacar: 7,0
- Informar: 6,0</t>
  </si>
  <si>
    <t>- Apresentar: 9.0
- Destacar: 8.0</t>
  </si>
  <si>
    <t>- Apresentar: 8.0</t>
  </si>
  <si>
    <t>- Apresentar: 9.0</t>
  </si>
  <si>
    <t>- Apresentar: 9,0
- Explicar: 8,0
- Informar: 9,0</t>
  </si>
  <si>
    <t>- apresentar: 8.0</t>
  </si>
  <si>
    <t>- Apresentar: 8,0</t>
  </si>
  <si>
    <t>- Apresentar: 8.0
- Explicar: 7.0
- Informar: 9.0</t>
  </si>
  <si>
    <t>- apresenta-se: 8.0
- preocupar: 7.0
- analisar: 9.0
- mostraram: 9.0
- surgiu: 8.0</t>
  </si>
  <si>
    <t xml:space="preserve">- Apresentar: 8.0
- Ressalta: 9.0 
- Analisou: 8.0
- Detectar: 7.0
- Recomenda: 9.0 
</t>
  </si>
  <si>
    <t xml:space="preserve">- Apresentar: 8.0 </t>
  </si>
  <si>
    <t>- Apresentar: 9 
- Destacar: 8</t>
  </si>
  <si>
    <t xml:space="preserve">- Apresenta: 8.0
- Ressalta: 9.0 </t>
  </si>
  <si>
    <t xml:space="preserve">- Apresentar: 8.0 
- Destacar: 9.0 
- Informar: 8.5 
- Explicar: 0.0 </t>
  </si>
  <si>
    <t xml:space="preserve">- Informar: 10.0
- Destacar: 9.5 
- Apresentar: 9.0
</t>
  </si>
  <si>
    <t>- Apresentar: 9,0 
- Destacar: 9,5
- Informar: 8,5</t>
  </si>
  <si>
    <t>- Informar: 9.0
- Destacar: 8.0</t>
  </si>
  <si>
    <t>-  explicar: 10</t>
  </si>
  <si>
    <t>- Explicar: 8
- Informar: 9</t>
  </si>
  <si>
    <t xml:space="preserve">- tem como objeto de análise: 8.0
- iniciou com a recolha: 7.0
- registradas: 6.0
- evidenciado: 9.0
- expõe: 9.0
- recomenda: 9.0
</t>
  </si>
  <si>
    <t xml:space="preserve">- Destacar: 8.0 </t>
  </si>
  <si>
    <t xml:space="preserve">- Destacar: 9.0 </t>
  </si>
  <si>
    <t>- Destacar: 9.0</t>
  </si>
  <si>
    <t>- destacar: 10</t>
  </si>
  <si>
    <t xml:space="preserve">- Apresentar: 8.0    
- Destacar: 9.0 </t>
  </si>
  <si>
    <t>- Apresentar: 9,0
- Destacar: 8,0
- Informar: 9,</t>
  </si>
  <si>
    <t>- apresenta: 7.0
- destaca: 8.0
- identificou: 9.0
- recomenda: 7.0</t>
  </si>
  <si>
    <t>- informar: 10.0</t>
  </si>
  <si>
    <t>- Informar: 8.0</t>
  </si>
  <si>
    <t>- expor: 9.0
- apresentar: 9.0</t>
  </si>
  <si>
    <t>- Apresentar: 9,0</t>
  </si>
  <si>
    <t>- informar: 5.0</t>
  </si>
  <si>
    <t xml:space="preserve">- Explicar: 8.0
- Informar: 7.0
</t>
  </si>
  <si>
    <t>- contatou: 8.0
- aferido: 7.0 
- deve-se: 6.0 
- ocasiona: 9.0
- sendo: 5.0
- podendo causar: 8.0
- deixar: 7.0</t>
  </si>
  <si>
    <t xml:space="preserve">- expõem: 8.0
- gera: 9.0 
- ajudam: 9.0 
- polinizam: 9.0
- sabendo: 8.0
- analisou: 9.0
- relatou: 9.0
- excediam: 9.0
- se consolidou: 8.0
- torna: 8.0
- saber: 8.0 
- há: 7.0 
- utilizada: 8.0
- causam: 9.0
- recomenda: 9.0 </t>
  </si>
  <si>
    <t>- Informar: 8,0</t>
  </si>
  <si>
    <t>- detectados: 9.0
- expõem: 9.5
- ajudam: 8.5
- polinizam: 8.5
- analisou: 9.0
- relatou: 9.5
- excediam: 9.0
- consolidou: 8.5
- saber: 9.0
- torna: 9.0
- utilizada: 8.5
- recomenda: 9.5</t>
  </si>
  <si>
    <t>- Apresentar: 8,0
- Destacar: 9,0</t>
  </si>
  <si>
    <t>- destacar: 8.0</t>
  </si>
  <si>
    <t>- Apresentar: 8.0
- Destacar: 9.0
- Informar: 7.0</t>
  </si>
  <si>
    <t>- Observa-se: 8,0
- Acarreta: 8,5
- Cuidam: 9,0
- Verificou: 9,5
- Destaca: 9,0
- Haver: 7,5</t>
  </si>
  <si>
    <t>- Destacar: 10,0</t>
  </si>
  <si>
    <t>- Destacar: 10.0</t>
  </si>
  <si>
    <t>- Destacar: 8.0
- Informar: 9.0</t>
  </si>
  <si>
    <t>- apresentar:6.0
- destacar: 8.0
- explicar: 9.0
- informar: 9.0</t>
  </si>
  <si>
    <t xml:space="preserve">- Problematizar: 8.0
- Recomendar: 7.0 </t>
  </si>
  <si>
    <t>- problematiza: 9.0
- morreu: 8.0
- refletem: 7.0.
- analisar: 6.0
- contatados: 5.0
- manipulados: 4.0
- torna-se: 3.0
- recomenda: 2.0</t>
  </si>
  <si>
    <t>- apresentar: 9.0</t>
  </si>
  <si>
    <t>- apresentar: 8.0
- explicar**: 9.0</t>
  </si>
  <si>
    <t>- Apresentar: 9,0
- Explicar: 8,0
- Informar: 7,0</t>
  </si>
  <si>
    <t xml:space="preserve">- informar: 5.0 </t>
  </si>
  <si>
    <t>- Explicar: 7
- Informar: 8</t>
  </si>
  <si>
    <t xml:space="preserve">- Apresentar: 8.0
- Destacar: 9.0
- Explicar: 9.5 </t>
  </si>
  <si>
    <t>- destacar: 9.0
- apresentar: 8.0
- demonstrar: 10.0
- concluir: 9.0</t>
  </si>
  <si>
    <t xml:space="preserve">- Apresentar: 9.0 
- Destacar: 8.5
- Explicar: 9.5
</t>
  </si>
  <si>
    <t xml:space="preserve">- destacar: 8.0
- apresenta: 7.0
- encontra: 7.5
- demonstra: 8.5
- explicita: 9.0
- afeta: 8.0
- conclui: 9.5
</t>
  </si>
  <si>
    <t>- explicar: 10.0</t>
  </si>
  <si>
    <t>- Explicar: 8.0</t>
  </si>
  <si>
    <t>- Explanar: 10.0</t>
  </si>
  <si>
    <t>- explana: 8.0
- está relacionado: 9.0
- incluem: 8.0
- se deu: 7.0
- preocupação: 7.0
- morrer: 6.0
- afetar: 8.0
- podem prejudicar: 8.0
- comprometer: 8.0
- comprometer: 8.0</t>
  </si>
  <si>
    <t>ChagGPT 3.5</t>
  </si>
  <si>
    <t>#1
Considerar para a tarefa a seguir somente o texto que está entre #### e ####.
####
"O texto “Agrotóxicos são detectados em cera e mel de abelha”, de Liana Coll, em Jornal da unicamp, de 07 a 20 de agosto de 2023, informa que mais de 1 bilhão de abelhas morreram no Brasil desde o início dos anos 2000, fenômeno que também ocorreu na Europa e nos Estados Unidos. Como causa de tal quadro, o informativo traz a expansão das monoculturas, que utilizam agrotóxicos. nesse viés, a matéria acrescenta que os impactos das mortes são preocupantes, pois abelhas polinizam 70% de todas as plantas do mundo. Por essa razão, a pesquisadora Ana Paula de Souza, da unicamp, analisou em sua tese de doutorado a presença de agrotóxicos no mel e na cera, que são indicadores de contaminação, no mel, de 40 amostras, seis apresentaram resíduos de herbicidas que ultrapassa o limite legal Na cera, havia um ou mais agrotóxicos em 90% das amostras. Por fim, o texto se conclui com a recomendação da pesquisadora de que haja um maior controle das práticas agrícolas quanto ao uso desses produtos."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</si>
  <si>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Considerando as ocorrências dos verbos apresentar, destacar, explicar e informar no texto, temos:
Passo 1: 
1. apresentar: 1 ocorrência ("seis apresentaram resíduos de herbicidas que ultrapassa o limite legal");
2. destacar: 0 ocorrências;
3. explicar: 0 ocorrências;
4. informar: 1 ocorrência ("O texto “Agrotóxicos são detectados em cera e mel de abelha”, de Liana Coll, em Jornal da unicamp, de 07 a 20 de agosto de 2023, informa que mais de 1 bilhão de abelhas morreram no Brasil desde o início dos anos 2000").
Passo 2: 
1. apresentar: 8.0 (o verbo está coerente com o contexto, indicando a presença de resíduos de herbicidas nas amostras);
2. destacar: 0.0 (não há ocorrências);
3. explicar: 0.0 (não há ocorrências);
4. informar: 9.0 (o verbo é muito coerente com o contexto, apresentando uma informação inicial sobre o tema).
Passo 3: 
Considerando as notas dos verbos, atribuo uma nota de 8.5 para o texto, pois os verbos "apresentar" e "informar" são coerentes com o contexto e contribuem para a clareza da informação.</t>
  </si>
  <si>
    <t>Passo 1: Ocorrência dos verbos:
- "Apresentar" - ocorre uma vez: "seis apresentaram resíduos de herbicidas que ultrapassa o limite legal."
- "Destacar" - não ocorre no texto.
- "Explicar" - não ocorre no texto.
- "Informar" - ocorre uma vez: "O texto informa que mais de 1 bilhão de abelhas morreram no Brasil desde o início dos anos 2000."
Passo 2: Nota para os verbos considerando a coerência semântica:
- **Informar** - Nota 10.0: O verbo "informar" é adequado ao propósito do texto de relatar dados e resultados de pesquisas, transmitindo informações de forma direta.
- **Apresentar** - Nota 8.0: O verbo "apresentar" é coerente ao descrever os resíduos de agrotóxicos detectados nas amostras, indicando a presença de um dado quantitativo, embora esteja um pouco menos central no sentido de um relatório informativo.
Passo 3: Nota para o texto:
Considerando a coerência e a precisão no uso dos verbos escolhidos, o texto demonstra uma boa adequação semântica com as palavras utilizadas para relatar informações e resultados de pesquisa. A estrutura semântica é clara e coesa, embora o uso de um vocabulário um pouco mais amplo ou a inclusão dos outros verbos (destacar, explicar) poderiam enriquecer o tom informativo.
**Nota para o texto**: 9.0</t>
  </si>
  <si>
    <t xml:space="preserve">## Análise de Coerência Semântica
### Passo 1: Ocorrência dos Verbos
* **Apresentar:** Ocorre uma vez, no contexto da apresentação dos resultados da pesquisa de Ana Paula de Souza.
* **Destacar:** Não ocorre no texto.
* **Explicar:** Ocorre uma vez, ao explicar a causa da mortandade das abelhas.
* **Informar:** Ocorre diversas vezes, em praticamente todo o texto, para apresentar dados, fatos e informações sobre o tema.
### Passo 2: Avaliação da Coerência Semântica dos Verbos
**Informar (nota 9):** O verbo "informar" é utilizado de forma consistente ao longo do texto, transmitindo dados e fatos de maneira clara e objetiva. A coerência semântica é alta, pois o verbo se adequa ao propósito principal do texto, que é informar sobre a presença de agrotóxicos em mel e cera e seus impactos.
**Explicar (nota 8):** O verbo "explicar" é utilizado para estabelecer uma relação de causa e efeito entre a expansão das monoculturas e a mortandade das abelhas. A coerência é alta, mas poderia ser ainda maior se houvesse uma explicação mais detalhada sobre os mecanismos pelos quais os agrotóxicos afetam as abelhas.
**Apresentar (nota 7):** O verbo "apresentar" é utilizado para introduzir os resultados da pesquisa. A coerência é boa, mas poderia ser melhor se houvesse uma maior variedade de verbos para evitar a repetição.
**Destacar (nota não atribuída):** Como o verbo "destacar" não ocorre no texto, não é possível atribuir uma nota.
### Passo 3: Nota Final para o Texto
Considerando as notas atribuídas aos verbos, a nota final para o texto seria **8,5**. O texto apresenta uma boa coerência semântica, com os verbos sendo utilizados de forma adequada para transmitir as informações. A maior parte do texto é clara e objetiva, com uma boa organização das ideias. No entanto, a repetição do verbo "informar" e a falta de uma explicação mais detalhada sobre os mecanismos de ação dos agrotóxicos são pontos que poderiam ser melhorados.
**Justificativa:**
* **Coerência alta:** A maior parte das informações se conecta de forma lógica e coerente, estabelecendo relações claras entre os diferentes elementos do texto.
* **Clareza:** O texto é fácil de entender, com uma linguagem acessível e direta.
* **Objetividade:** O texto apresenta os fatos de forma clara e concisa, sem se desviar do tema principal.
* **Organização:** As informações são apresentadas de forma organizada, facilitando a compreensão do leitor.
**Pontos a melhorar:**
* **Variedade de verbos:** A repetição do verbo "informar" pode tornar o texto um pouco monótono. A utilização de outros verbos sinônimos, como "mostrar", "evidenciar" ou "demonstrar", poderia enriquecer a linguagem.
* **Detalhamento:** A explicação sobre os mecanismos pelos quais os agrotóxicos afetam as abelhas poderia ser mais detalhada, aprofundando a compreensão do leitor sobre o tema.
**Conclusão:**
O texto apresenta uma boa coerência semântica, mas há espaço para melhorias em relação à variedade de verbos e ao detalhamento de algumas informações. No geral, o texto é eficaz na transmissão das informações sobre a presença de agrotóxicos em mel e cera e seus impactos na saúde das abelhas.
</t>
  </si>
  <si>
    <t>Passo 1: Listar a ocorrência dos verbos apresentar, destacar, explicar e informar.
No texto fornecido, os verbos listados não aparecem. Portanto, não há ocorrência desses verbos específicos no texto analisado.
Passo 2: Atribuir uma nota para os verbos listados no passo 1, considerando a coerência semântica das palavras entre si.
Como os verbos não foram encontrados no texto, não é possível atribuir notas para a coerência semântica de palavras inexistentes no texto.
Passo 3: Considerando as notas dos verbos do passo 2, atribuir uma nota ao texto.
Como não houve ocorrência dos verbos solicitados e, portanto, não pude avaliar a coerência semântica baseada neles, não posso atribuir uma nota ao texto com base nesse critério específico. Para uma avaliação completa da coerência semântica do texto, seria necessário analisar outros aspectos linguísticos e contextuais além dos verbos listados.</t>
  </si>
  <si>
    <t>#2
Considerar para a tarefa a seguir somente o texto que está entre #### e ####.
####
"No texto, "Agrotóxico são detectados em cera e mel de abelha", de Liana Coll que foi postado no jornal da Unicamp, a pesquisadora Ana Paula de Souza resolveu buscar amostras de mel e cera de abelhas, uma tentativa de explicar o alto número de mortes das abelhas dos últimos 24 anos. Analisando as amostras, a química notou a presença de agrotóxicos nas ceras e mel, o que pode indicar a causa da morte de tantas abelhas. Uma das preocupações de Ana Paula é que, a maioria das pessoas não sabem a importância das abelhas para o nosso dia a dia, o que dificulta ainda mais a sua preservação."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</si>
  <si>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Os verbos apresentar, destacar, explicar e informar não estão presentes no texto. Os verbos presentes no texto são: postado, resolveu, buscar, analisando, notou, indicar, sabem e dificulta.
Passo 2. Como os verbos do enunciado não estão presentes no texto, não é possível atribuir notas para eles. No entanto, é possível avaliar a coerência semântica dos verbos presentes no texto:
- postado: 8,0 (o verbo está relacionado ao fato de o texto ter sido publicado no jornal da Unicamp)
- resolveu: 9,0 (o verbo está relacionado à decisão da pesquisadora de buscar amostras de mel e cera)
- buscar: 9,0 (o verbo está relacionado à ação da pesquisadora de coletar amostras)
- analisando: 9,0 (o verbo está relacionado à ação da pesquisadora de examinar as amostras)
- notou: 9,0 (o verbo está relacionado à descoberta da presença de agrotóxicos)
- indicar: 8,0 (o verbo está relacionado à possibilidade de que os agrotóxicos sejam a causa da morte das abelhas)
- sabem: 7,0 (o verbo está relacionado à falta de conhecimento das pessoas sobre a importância das abelhas)
- dificulta: 8,0 (o verbo está relacionado à consequência da falta de conhecimento sobre a importância das abelhas)
Passo 3. Considerando as notas dos verbos do passo 2, podemos atribuir uma nota ao texto. Como os verbos apresentam uma coerência semântica alta, podemos atribuir uma nota de 8,5 ao texto.</t>
  </si>
  <si>
    <t>**Passo 1**: Verificação de ocorrência dos verbos:
- Apresentar: não encontrado.
- Destacar: não encontrado.
- Explicar: 1 ocorrência ("uma tentativa de explicar o alto número de mortes das abelhas dos últimos 24 anos").
- Informar: não encontrado.
**Passo 2**: Atribuição de nota para os verbos listados considerando a coerência semântica:
- Verbo "explicar": Nota 8.0. A palavra está coerente no contexto, pois o propósito do estudo é elucidar uma possível causa das mortes das abelhas, mas não explora detalhadamente uma explicação definitiva, apenas uma tentativa.
**Passo 3**: Nota para o texto como um todo:
- Nota 7.0. O texto é coerente na apresentação do estudo e na relação com a preocupação ambiental abordada. No entanto, poderia ser mais detalhado ou utilizar verbos adicionais para dar clareza ao impacto das descobertas e suas implicações, o que fortaleceria a argumentação e completaria o entendimento.</t>
  </si>
  <si>
    <t xml:space="preserve">## Análise de Coerência Semântica
### Passo 1: Ocorrência de Verbos
Analisando o trecho fornecido, encontramos a ocorrência do verbo:
* **Explicar:** utilizado duas vezes, uma para justificar a escolha de analisar amostras de mel e cera e outra para indicar a possível causa da morte das abelhas.
### Passo 2: Atribuição de Notas
Considerando a coerência semântica do verbo "explicar" no contexto do texto, atribuímos a ele a nota:
* **Explicar:** 9.0. O verbo é utilizado de forma coerente, estabelecendo relações de causa e efeito entre a presença de agrotóxicos e a morte das abelhas, além de justificar a pesquisa.
### Passo 3: Nota Final para o Texto
Com base na análise do verbo "explicar", atribuímos ao texto a nota:
* **Texto:** 9.0. A utilização do verbo "explicar" de forma coerente e frequente contribui significativamente para a clareza e coesão do texto, estabelecendo uma relação clara entre os fatos apresentados.
**Justificativa:**
A nota atribuída ao texto reflete a importância do verbo "explicar" para a construção do sentido. Ao estabelecer relações de causa e efeito, o texto torna-se mais claro e coerente, facilitando a compreensão do leitor sobre a pesquisa realizada e seus resultados.
**Considerações Adicionais:**
* A ausência de outros verbos como "apresentar", "destacar" e "informar" não compromete a coerência semântica do texto, uma vez que o verbo "explicar" cumpre a função de conectar as informações de forma clara e objetiva.
* A pesquisa realizada por Ana Paula de Souza demonstra a importância das abelhas para o ecossistema e a necessidade de medidas para proteger esses polinizadores.
**Conclusão:**
O texto apresenta uma coerência semântica elevada, devido à utilização eficaz do verbo "explicar" para estabelecer relações de causa e efeito entre os fatos apresentados. A pesquisa realizada destaca a importância das abelhas para o meio ambiente e a necessidade de mais estudos sobre o impacto dos agrotóxicos na saúde desses insetos.
</t>
  </si>
  <si>
    <t>Passo 1. A ocorrência dos verbos no texto é a seguinte:
- Resolver: "a pesquisadora Ana Paula de Souza resolveu buscar amostras de mel e cera de abelhas"
- Tentar: "uma tentativa de explicar o alto número de mortes das abelhas dos últimos 24 anos"
- Notar: "a química notou a presença de agrotóxicos nas ceras e mel"
- Indicar: "o que pode indicar a causa da morte de tantas abelhas"
- Saber: "a maioria das pessoas não sabem a importância das abelhas"
- Dificultar: "o que dificulta ainda mais a sua preservação"
Passo 2. Avaliando a coerência semântica dos verbos listados entre si, podemos atribuir as seguintes notas:
- Resolver: 7.0 (coerente dentro do contexto de decisão e ação da pesquisadora)
- Tentar: 8.0 (coerente como uma ação que busca alcançar um objetivo)
- Notar: 9.0 (coerente como uma observação científica feita durante a análise)
- Indicar: 10.0 (coerente como uma conclusão ou hipótese derivada da observação)
- Saber: 6.0 (coerente como um estado de conhecimento ou desconhecimento geral)
- Dificultar: 8.0 (coerente como uma consequência do desconhecimento mencionado)
Passo 3. Considerando as notas dos verbos do passo 2, a nota atribuída ao texto é 8.0. O texto apresenta uma boa coerência semântica entre os verbos utilizados, com a maioria tendo notas altas, o que reflete um uso consistente e apropriado dos verbos no contexto do texto.</t>
  </si>
  <si>
    <t>#3
Considerar para a tarefa a seguir somente o texto que está entre #### e ####.
####
"Um estudo recente referente a "Agrotóxicos são dectados em cera e mel de abelha", realizado por Ana Paula de Souza Unicamp, de 07 a 20 de Agosto de 2023, revelou que a cera e o mel produzidos pelas abelhas Apis mellifera L. Estão contaminados por agrotóxicos, sendo bioindicadores da poluição ambiental. Das 40 amostras de mel analisadas, seis continham resíduos de glifosato acima dos limites legais, enquanto 90% das amostras de cera continham um ou mais agrotóxicos. A reutilização da cera contaminada ao longo dos anos, causa um risco para a saúde das abelhas, aumentando a exposição à contaminação. É importante que haja regulamentação rigorosa, para assim garantir a segurança dos alimentos e também proteger as abelhas, pois esses insetos polinizam cerca de 70% das plantas do planeta e, também, simplificam a produção agrícola."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</si>
  <si>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 Passo 1: 
A ocorrência dos verbos "informar", "destacar", "explicar" e "revelar" não está presente no texto, apenas "revelou" que é a forma do verbo "revelar" e "causa", "aumentando", "garantir", "proteger", "polinizam", "simplificam" e "realizado". O verbo "realizado" é sinônimo de "realizar" que é sinônimo de "informar", então podemos considerar o verbo "informar" como uma forma de sinônimo do verbo "realizar" que está no texto.
### Passo 2: 
Atribuindo nota para os verbos considerados:
- Informar: 8.0 (O verbo esta implícito no texto na forma de sinônimo "realizado");
- Revelar: 10.0 (O verbo está presente no texto e está coerente com o conteúdo);
- Destacar: 1.0 (O verbo não está presente no texto);
- Explicar: 1.0 (O verbo não está presente no texto);
### Passo 3: 
Considerando as notas dos verbos do passo 2, atribuindo uma nota ao texto:
Nota do texto: 6.75 (Média aritmética das notas dos verbos considerados)
Nota final do texto: 6.75</t>
  </si>
  <si>
    <t>**Passo 1:** No trecho fornecido, os verbos “apresentar”, “destacar”, “explicar” e “informar” não ocorrem. 
**Passo 2:** Como os verbos listados no passo 1 não ocorrem no texto, não é possível atribuir notas a eles.
**Passo 3:** Dado que o texto não contém os verbos especificados para a avaliação de coerência semântica, não é possível atribuir uma nota com base neles. Contudo, avaliando o texto em termos de clareza e coesão, ele apresenta uma coerência interna elevada, com informações bem articuladas sobre o estudo e suas implicações ambientais e de saúde. 
**Nota sugerida para o texto:** 9.0</t>
  </si>
  <si>
    <t xml:space="preserve">## Análise de Coerência Semântica
### Texto-base:
"Um estudo recente referente a "Agrotóxicos são dectados em cera e mel de abelha", realizado por Ana Paula de Souza Unicamp, de 07 a 20 de Agosto de 2023, revelou que a cera e o mel produzidos pelas abelhas Apis mellifera L. Estão contaminados por agrotóxicos, sendo bioindicadores da poluição ambiental. Das 40 amostras de mel analisadas, seis continham resíduos de glifosato acima dos limites legais, enquanto 90% das amostras de cera continham um ou mais agrotóxicos. A reutilização da cera contaminada ao longo dos anos, causa um risco para a saúde das abelhas, aumentando a exposição à contaminação. É importante que haja regulamentação rigorosa, para assim garantir a segurança dos alimentos e também proteger as abelhas, pois esses insetos polinizam cerca de 70% das plantas do planeta e, também, simplificam a produção agrícola."
### Análise:
**Passo 1: Ocorrência dos verbos**
* **Revelou:** O estudo revelou os resultados da análise.
* **Continham:** As amostras continham resíduos de agrotóxicos.
* **Causa:** A reutilização da cera causa um risco.
**Observação:** Os verbos "apresentar", "destacar" e "informar" não aparecem explicitamente no texto, mas suas funções são desempenhadas por outros verbos, como "revelou" e "continham".
**Passo 2: Atribuição de notas**
* **Revelou:** Nota 10. O verbo estabelece uma relação clara entre o estudo e os resultados encontrados, sendo coerente com o contexto.
* **Continham:** Nota 10. O verbo indica a presença de resíduos nas amostras, conectando a ideia de contaminação com os dados apresentados.
* **Causa:** Nota 10. O verbo estabelece uma relação de causa e efeito entre a reutilização da cera e o risco para a saúde das abelhas.
**Passo 3: Nota para o texto**
Considerando que os verbos presentes no texto são utilizados de forma coerente e contribuem para a construção de um sentido lógico e claro, atribui-se ao texto a **nota 10**. A sequência de ideias é organizada, e a linguagem é clara e objetiva, facilitando a compreensão do leitor sobre a problemática da contaminação por agrotóxicos em produtos apícolas.
### Conclusão:
A análise da coerência semântica do texto demonstra que as informações são apresentadas de forma lógica e clara, com o uso adequado de verbos que estabelecem relações de sentido entre as diferentes partes do texto. A escolha dos verbos "revelou", "continham" e "causa" contribui para a construção de um texto coeso e coerente, facilitando a compreensão do leitor sobre a importância da temática abordada.
**Observação:** É importante ressaltar que a análise da coerência semântica é um processo subjetivo e pode variar de acordo com a perspectiva do avaliador. No entanto, a metodologia utilizada nesta análise busca identificar os elementos linguísticos que contribuem para a construção de um texto claro e objetivo.
</t>
  </si>
  <si>
    <t>Passo 1. No texto fornecido, os verbos apresentar, destacar, explicar e informar não aparecem.
Passo 2. Como os verbos solicitados não estão presentes no texto, não é possível atribuir notas de coerência semântica a eles.
Passo 3. Devido à ausência dos verbos específicos solicitados, não é possível atribuir uma nota ao texto com base na coerência semântica desses verbos. No entanto, o texto em geral parece coerente e bem estruturado, discutindo a contaminação de produtos apícolas por agrotóxicos e sua importância para a saúde ambiental e das abelhas.</t>
  </si>
  <si>
    <t>#4
Considerar para a tarefa a seguir somente o texto que está entre #### e ####.
####
"O texto "Agrotóxicos são detectados em cera e mel de abelha", publicado no jornal da Unicamp e escrito por Liana Coll, aborda a tese de Ana Paula de Souza. Segundo ele, a pesquisa foi motivada pela grande morte de abelhas, que para a autora está relacionado a expansão de monoculturas com agrotóxicos, e foi realizada em cera e mel devido  a dificuldade de se analisar insetos, além disso, Coll afirma que as abelhas são importantes para o ecossistema ao passo que realizam 70% das polinizações. A pesquisa, segundo a notícia, aponta  presença de herbicidas, além do limite legal, em 15% das mostras de mel e de agrotóxicos em 90% das ceras analisadas. Isso é destacado como um problema, visto que, para a pesquisadora, esses produtos são importantes em diversas áreas causando contaminação da população. Diante disso, segundo o texto, a pesquisadora recomenda uma maior fiscalização de práticas agrícolas como solução à problemática."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</si>
  <si>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   Apresentar: não há ocorrências
*   Destacar: 1 ocorrência ("Diante disso, segundo o texto, a pesquisadora recomenda uma maior fiscalização de práticas agrícolas como solução à problemática.")
*   Explicar: não há ocorrências
*   Informar: 1 ocorrência ("O texto "Agrotóxicos são detectados em cera e mel de abelha", publicado no jornal da Unicamp e escrito por Liana Coll, aborda a tese de Ana Paula de Souza.")
Passo 2: 
*   Destacar: 8.0 (o verbo é coerente com o contexto, pois está destacando um ponto importante da pesquisa)
*   Informar: 9.0 (o verbo é coerente com o contexto, pois está informando sobre o conteúdo do texto)
Passo 3: 
*   Nota do texto: 8.5 (considerando as notas dos verbos, a nota do texto é 8.5, pois o verbo "destacar" é coerente com o contexto, mas o verbo "informar" é ainda mais coerente)</t>
  </si>
  <si>
    <t>**Passo 1**: No texto fornecido, os verbos "apresentar," "destacar," "explicar" e "informar" não estão presentes.
**Passo 2**: Como os verbos listados no passo 1 não aparecem no texto, não é possível atribuir uma nota com base na coerência semântica entre eles.
**Passo 3**: Como os verbos requeridos para a análise de coerência semântica não estão presentes no texto, não é possível atribuir uma nota ao texto com base nos critérios estabelecidos na tarefa.</t>
  </si>
  <si>
    <t xml:space="preserve">## Análise de Coerência Semântica
### Passo 1: Ocorrência dos Verbos
* **Apresentar:** Ocorre uma vez, no contexto "A pesquisa, segundo a notícia, aponta  presença de herbicidas, além do limite legal, em 15% das mostras de mel e de agrotóxicos em 90% dos ceras analisadas."
* **Destacar:** Ocorre uma vez, no contexto "Isso é destacado como um problema, visto que, para a pesquisadora, esses produtos são importantes em diversas áreas causando contaminação da população."
* **Explicar:** Não ocorre no texto.
* **Informar:** Não ocorre explicitamente no texto, mas a função principal do texto é informar sobre a pesquisa e seus resultados.
### Passo 2: Atribuição de Notas
* **Apresentar (8.0):** O verbo é utilizado de forma coerente para indicar a apresentação dos resultados da pesquisa.
* **Destacar (9.0):** O verbo é utilizado de forma clara para enfatizar a importância dos resultados encontrados, especialmente a presença de agrotóxicos acima do limite legal.
* **Explicar (Não ocorre):** Não há ocorrência do verbo.
* **Informar (9.5):** Embora não ocorra explicitamente, a função principal do texto é informar sobre a pesquisa. A atribuição de uma nota ligeiramente superior aos outros verbos se justifica pela relevância da informação transmitida.
### Passo 3: Nota Final para o Texto
Considerando as notas atribuídas aos verbos e a coerência geral do texto, atribuo a nota **9.0** para o texto. A coerência semântica é alta, com os verbos sendo utilizados de forma adequada para transmitir a informação. A única ressalva é a ausência explícita do verbo "explicar", que poderia enriquecer a análise da pesquisa.
## Análise Geral
O texto apresenta uma boa coerência semântica, com os verbos sendo utilizados de forma clara e precisa para transmitir a informação sobre a pesquisa. A estrutura do texto é organizada, e as ideias são apresentadas de forma lógica. A nota atribuída reflete a qualidade da escrita e a eficácia na comunicação da mensagem principal.
**Observações:**
* A ausência do verbo "explicar" pode ser justificada pela natureza do texto, que é uma notícia e, portanto, prioriza a apresentação dos fatos.
* A expressão "esses produtos são importantes em diversas áreas" poderia ser mais específica, indicando quais áreas são afetadas pela presença de agrotóxicos.
* A solução proposta pela pesquisadora ("maior fiscalização de práticas agrícolas") poderia ser mais detalhada, indicando quais práticas específicas deveriam ser fiscalizadas.
**Conclusão:**
O texto apresenta uma análise clara e concisa da pesquisa sobre a presença de agrotóxicos em cera e mel de abelha. A coerência semântica é alta, e a informação é transmitida de forma eficaz. 
</t>
  </si>
  <si>
    <t>Passo 1. Lista de verbos:
- Aponta
- Destaca
- Recomenda
Passo 2. Atribuição de notas:
- Aponta: 8.0
- Destaca: 9.0
- Recomenda: 7.0
Passo 3. Considerando as notas dos verbos do passo 2, a nota atribuída ao texto é 8.0, pois os verbos estão bem alinhados semanticamente e contribuem para a coerência geral do texto.</t>
  </si>
  <si>
    <t>#5
Considerar para a tarefa a seguir somente o texto que está entre #### e ####.
####
"Na notícia “Agrotóxicos são detectados em cera de mel de abelha” a jornalista Liana Coll aponta, no Jornal da UNICAMP, de agosto de 2023, sobre a morte de mais de 1 bilhão de abelhas no Brasil, devido ao uso massivo de agrotóxicos. A jornalista também descreve a importância desses insetos, que são responsáveis por 70% da polinização do planeta, além de ser indispensável para o cultivo de algumas frutas. Em sua tese de doutorado Ana Paula de Souza, química e pesquisadora, expõem a presença de agrotóxicos na cera e no mel de abelhas. Esses produtos apícolas são bioindicadores da vida desses insetos, onde foram encontrados mais de um tipo de agroquímico na maioria das amostras, além de 15% das mesmas estarem acima do permitido. Além disso, Paula de Sousa destaca que determinar a contratação é muito importante, devido aos diversos usos do mel e da cera de abelha, como medicamentos, alimentação e cosméticos. Ademais, para evitar que a população de abelhas e a biodiversidade sejam afetadas, Ana recomenda que haja um maior controle sobre o uso de produtos agrícolas."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</si>
  <si>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Lista de verbos
*   Apontar (ocorre 1 vez)
*   Descrever (ocorre 1 vez)
*   Expor (ocorre 1 vez)
*   Destacar (ocorre 1 vez)
*   Determinar (ocorre 1 vez)
*   Recomendar (ocorre 1 vez)
*   Encontrar (ocorre 1 vez)
Passo 2: Atribuição de notas para os verbos
*   Apontar: 8.0 (o verbo está coerente com a ideia de chamar atenção para um fato)
*   Descrever: 9.0 (o verbo está coerente com a ideia de fornecer detalhes sobre a importância das abelhas)
*   Expor: 9.0 (o verbo está coerente com a ideia de apresentar resultados de pesquisa)
*   Destacar: 8.0 (o verbo está coerente com a ideia de enfatizar a importância de determinar a contratação)
*   Determinar: 8.0 (o verbo está coerente com a ideia de estabelecer a presença de agrotóxicos)
*   Recomendar: 9.0 (o verbo está coerente com a ideia de sugerir uma ação para evitar danos)
*   Encontrar: 8.0 (o verbo está coerente com a ideia de descobrir a presença de agrotóxicos)
Passo 3: Atribuição de nota ao texto
Considerando as notas dos verbos, a nota do texto é: 8.5 (oito e meio)
A nota é alta, pois os verbos estão coerentes com as ideias expressas no texto e contribuem para a clareza e a compreensão do assunto.</t>
  </si>
  <si>
    <t>**Passo 1. Ocorrência dos verbos**  
No trecho apresentado, os verbos de interesse e suas ocorrências são:
- **Apresentar**: Não ocorre.
- **Destacar**: Ocorre uma vez ("Paula de Sousa destaca que determinar a contratação é muito importante...").
- **Explicar**: Não ocorre.
- **Informar**: Não ocorre.
**Passo 2. Atribuição de nota considerando a coerência semântica dos verbos**  
Somente o verbo "destacar" aparece no texto. Ele é coerente com a função do trecho, que é ressaltar a importância de temas como a preservação das abelhas e os impactos dos agrotóxicos. A ausência dos outros verbos não prejudica a coerência semântica do trecho, pois "destacar" transmite a ideia de enfatizar uma informação importante.
- **Nota para "destacar"**: 9.0 (coerente no contexto de ênfase e importância).
**Passo 3. Nota para o texto**  
Como o verbo utilizado é coerente e complementa bem o conteúdo informativo do texto, e a ausência dos outros verbos não impacta a compreensão ou consistência, o texto mantém uma boa coerência semântica.
- **Nota para o texto**: 9.0</t>
  </si>
  <si>
    <t xml:space="preserve">## Análise de Coerência Semântica
### Passo 1: Ocorrência dos Verbos
* **Apresentar:** Ocorre uma vez, no contexto da tese de doutorado de Ana Paula de Souza, que "expõem a presença de agrotóxicos na cera e no mel de abelhas".
* **Destacar:** Ocorre duas vezes: 
    * A jornalista Liana Coll "destaca a importância desses insetos".
    * Ana Paula de Souza "destaca que determinar a contratação é muito importante".
* **Explicar:** Não ocorre no texto.
* **Informar:** Não ocorre no texto de forma explícita. A ação de informar está implícita na função geral do texto, que é apresentar informações sobre a pesquisa e seus resultados.
### Passo 2: Atribuição de Notas
Considerando a coerência semântica dos verbos no contexto do texto, podemos atribuir as seguintes notas:
* **Apresentar:** **8.0** - O verbo "apresentar" é utilizado de forma coerente para indicar a exposição de um dado (a presença de agrotóxicos).
* **Destacar:** **9.0** - O verbo "destacar" é utilizado de forma coerente para enfatizar aspectos importantes da pesquisa, como a importância das abelhas e a necessidade de determinar a contaminação.
### Passo 3: Nota Final para o Texto
Considerando as notas atribuídas aos verbos e a coerência geral do texto, podemos atribuir uma nota de **9.0** ao texto.
**Justificativa:**
* Os verbos utilizados demonstram uma boa coerência semântica com o contexto, contribuindo para a clareza e objetividade da informação.
* A sequência de ideias é lógica e as informações se complementam de forma coesa.
* A linguagem utilizada é adequada ao tema e ao público-alvo.
**Observações:**
* A ausência dos verbos "explicar" e "informar" de forma explícita não compromete a coerência do texto, pois a função de explicar e informar está implícita na estrutura textual.
* A nota atribuída é uma avaliação subjetiva, e outros analistas poderiam atribuir notas ligeiramente diferentes. No entanto, a análise apresentada demonstra que o texto possui uma alta coerência semântica.
**Conclusão:**
O texto apresenta uma boa coerência semântica, utilizando verbos de forma adequada para transmitir as informações de forma clara e objetiva. A pesquisa apresentada é relevante e os resultados são apresentados de forma concisa e eficaz.
</t>
  </si>
  <si>
    <t>Passo 1. Liste a ocorrência dos verbos apresentar, destacar, explicar e informar.
- No texto fornecido, os verbos solicitados não aparecem. Portanto, não há ocorrências a listar.
Passo 2. Agora, atribua uma nota para os verbos listados no passo 1, considerando a coerência semântica das palavras entre si. Atribua uma nota de 1.0 a 10.0, sendo 1.0(um) para o verbo menos coerente e 10.0(dez) para o mais coerentes.
- Como não há ocorrências dos verbos solicitados no texto, não é possível atribuir notas para a coerência semântica entre eles.
Passo 3. Considerando as notas dos verbos do passo 2, atribua uma nota ao texto, sendo 1.0 (um)  nota mais baixa e 10.0 (dez) a mais alta.
- Uma vez que não houve verbos para analisar, não posso atribuir uma nota ao texto com base na coerência semântica dos verbos solicitados. No entanto, se estivermos avaliando a coerência semântica do texto como um todo, podemos considerar que o texto é bem estruturado e coeso, pois apresenta uma sequência lógica de informações sobre o tema dos agrotóxicos e suas consequências para as abelhas e a polinização. Portanto, atribuiria uma nota alta, talvez um 8.0 ou 9.0, dependendo da profundidade da análise que seria realizada sobre o texto.</t>
  </si>
  <si>
    <t>#6
Considerar para a tarefa a seguir somente o texto que está entre #### e ####.
####
"Em jornal da UNICAMP, Liana coll apresenta um artigo discorrendo sobre o quanto as abelhas estão sendo afetadas pelo uso indiscriminado de agrotóxicos. A autora, exemplifica o quanto nos últimos anos a mortalidade das principais colonizadores, as abelhas, é preocupante no âmbito ecológico, em razão da análise de bioindicadores, como mel e cera, que apresentam altos índices de pesticidas. Segundo Liana coll, pesquisas realizadas pela pesquisadora Ana Paula da UNICAMP, demonstram o quanto o mel e a cera da abelha da espécie Apis melífera L, o tipo mais comum , apresentam agrotóxicos em seus compostos. A pesquisadora, afirma a grande importância dos alimentos da origem da espécie Apis melífera, ressaltou o alto índice do consumo de produtos que possuem o mel, sendo algo alarmante a suas contaminações, podendo afetar diretamente a população."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</si>
  <si>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Liste a ocorrência dos verbos apresentar, destacar, explicar e informar.
- Apresenta (2 vezes)
- Exemplifica
- Demonstra
- Afirma
- Ressaltou
- Informar (nenhuma ocorrência)
- Destacar (nenhuma ocorrência)
- Explicar (nenhuma ocorrência)
Passo 2: Atribua uma nota para os verbos listados no passo 1, considerando a coerência semântica das palavras entre si.
- Apresenta: 8.0 (o verbo é coerente, pois é usado para descrever a apresentação de um artigo e a presença de agrotóxicos em compostos)
- Exemplifica: 9.0 (o verbo é muito coerente, pois é usado para ilustrar a situação com um exemplo concreto)
- Demonstra: 9.0 (o verbo é muito coerente, pois é usado para mostrar a presença de agrotóxicos em produtos)
- Afirma: 8.0 (o verbo é coerente, pois é usado para reforçar a importância dos alimentos da espécie Apis melífera)
- Ressaltou: 8.0 (o verbo é coerente, pois é usado para destacar a importância dos alimentos da espécie Apis melífera)
Passo 3: Atribua uma nota ao texto, considerando as notas dos verbos do passo 2.
Nota do texto: 8.5
O texto apresenta uma estrutura clara e coerente, com verbos que são apropriados para o contexto. A autora usa exemplos concretos para ilustrar a situação e reforça a importância dos alimentos da espécie Apis melífera. No entanto, o texto poderia ser melhorado com a inclusão de mais detalhes e explicações sobre os impactos dos agrotóxicos na saúde humana e no meio ambiente. Além disso, a autora poderia ter usado mais verbos variados para evitar a repetição de "apresenta" e "ressalta".</t>
  </si>
  <si>
    <t>**Passo 1**: Ocorrência dos verbos "apresentar", "destacar", "explicar" e "informar":
- "Apresenta" (verbo "apresentar"): 2 ocorrências.
- "Exemplifica" (considerando como similar ao verbo "explicar"): 1 ocorrência.
- "Afirma" (não há uso explícito de "informar", mas "afirma" é um verbo próximo em função): 1 ocorrência.
**Passo 2**: Atribuição de notas para coerência semântica dos verbos:
1. **Apresentar** - Nota: 9.0. O verbo é coerente com a proposta informativa e de exposição dos dados científicos no contexto do artigo.
2. **Explicar** (representado por "exemplificar") - Nota: 8.5. Indica uma tentativa de esclarecer o impacto dos agrotóxicos por meio de exemplos específicos, sendo relevante para a argumentação.
3. **Informar** (representado por "afirmar") - Nota: 7.5. Embora seja um verbo próximo de "informar", poderia ser mais preciso com "informar", mas mantém coerência com a intenção informativa do texto.
**Passo 3**: Nota para o texto:
A coerência semântica do texto é sólida, com um bom uso dos verbos na apresentação e exemplificação das informações científicas, embora pudesse utilizar "informar" de forma mais explícita. 
**Nota final do texto**: 8.5</t>
  </si>
  <si>
    <t xml:space="preserve">## Análise de Coerência Semântica
### Texto-base:
"Em jornal da UNICAMP, Liana coll apresenta um artigo discorrendo sobre o quanto as abelhas estão sendo afetadas pelo uso indiscriminado de agrotóxicos. A autora, exemplifica o quanto nos últimos anos a mortalidade das principais colonizadores, as abelhas, é preocupante no âmbito ecológico, em razão da análise de bioindicadores, como mel e cera, que apresentam altos índices de pesticidas. Segundo Liana coll, pesquisas realizadas pela pesquisadora Ana Paula da UNICAMP, demonstram o quanto o mel e a cera da abelha da espécie Apis melífera L, o tipo mais comum , apresentam agrotóxicos em seus compostos. A pesquisadora, afirma a grande importância dos alimentos da origem da espécie Apis melífera, ressaltou o alto índice do consumo de produtos que possuem o mel, sendo algo alarmante a suas contaminações, podendo afetar diretamente a população."
### Passo 1: Ocorrência dos verbos
* **Apresentar:** Ocorre 2 vezes.
* **Destacar:** Ocorre 1 vez.
* **Explicar:** Não ocorre.
* **Informar:** Não ocorre explicitamente. O verbo "demonstram" poderia ser considerado uma forma de informar, mas não se encaixa perfeitamente na categoria.
### Passo 2: Atribuição de notas
A avaliação da coerência semântica dos verbos é um tanto subjetiva, pois depende da interpretação do contexto e da relevância de cada verbo para o argumento central do texto. No entanto, podemos fazer uma análise considerando a seguinte lógica:
* **Apresentar:** O verbo é utilizado de forma coerente para introduzir o tema do artigo e os resultados das pesquisas. **Nota: 8,0**
* **Destacar:** O verbo é utilizado para enfatizar a importância dos bioindicadores e o alto índice de pesticidas encontrados. **Nota: 7,0**
* **Explicar:** Não ocorre. **Nota: -**
* **Informar:** O verbo "demonstram" poderia ser considerado uma forma de informar, mas seu uso é um pouco redundante em relação ao verbo "apresentar". **Nota: 6,0**
### Passo 3: Nota final para o texto
Considerando as notas atribuídas aos verbos e a coerência geral do texto, podemos atribuir uma nota final de **7,5**. O texto apresenta uma boa coesão e progressão temática, mas a ausência de um verbo explicitamente responsável por explicar a relação entre os dados apresentados e as consequências para a população pode ser considerada uma falha. Além disso, a repetição do verbo "apresentar" em contextos semelhantes poderia ser evitada para tornar o texto mais dinâmico. 
**Justificativa:** A nota reflete a capacidade do texto de apresentar os dados de forma clara e objetiva, mas a falta de aprofundamento na análise das implicações dos resultados para a saúde humana e o meio ambiente limita a sua efetividade comunicativa.
**Sugestões de melhoria:**
* **Variar o vocabulário:** Utilizar sinônimos para o verbo "apresentar" em alguns momentos poderia tornar o texto mais interessante.
* **Explorar a relação causa-efeito:** O texto poderia explorar de forma mais detalhada como a presença de agrotóxicos no mel e na cera afeta a saúde das abelhas e, consequentemente, a produção de alimentos e o equilíbrio ecológico.
* **Incluir uma conclusão:** Uma conclusão poderia resumir os principais pontos do texto e reforçar a importância do tema para a sociedade.
**Observação:** A análise realizada é baseada na interpretação do texto e nos critérios estabelecidos para a avaliação. Outras interpretações podem levar a resultados ligeiramente diferentes.
</t>
  </si>
  <si>
    <t>Passo 1. Lista de ocorrência dos verbos:
- Apresentar: "que apresentam altos índices de pesticidas"
- Destacar: "ressaltou o alto índice do consumo de produtos que possuem o mel"
- Explicar: Não ocorre no texto fornecido.
- Informar: Não ocorre no texto fornecido.
Passo 2. Atribuição de notas para os verbos considerando a coerência semântica:
- Apresentar: 9.0 (pois é usado de forma coerente para descrever a presença de pesticidas em amostras de mel e cera)
- Destacar: 8.0 (apesar de estar usado de forma coerente, a palavra "ressaltou" poderia ser mais específica para o contexto)
- Explicar: N/A (não ocorre no texto)
- Informar: N/A (não ocorre no texto)
Passo 3. Considerando as notas dos verbos do passo 2, atribuir uma nota ao texto:
Nota: 8.5 (o texto é coerente e bem estruturado, mas poderia ser um pouco mais específico na escolha de algumas palavras para melhorar a clareza e a precisão do significado).</t>
  </si>
  <si>
    <t>#7
Considerar para a tarefa a seguir somente o texto que está entre #### e ####.
####
"A jornalista da Unicamp, Liana Coll, apresenta o texto: Agrotóxicos são detectados em cera e mel de abelha, pautado na tese da doutora Ana Paula de Souza. O citado problema foi descoberto após o questionamento da morte de mais de 1 bilhão de abelhas, os insetos que são responsáveis pela polinização de mais da metade das plantas e em alguns casos de forma exclusiva. Nessa análise, foram feitos testes com abelhas popularmente chamadas de comuns e como resultado obtiveram que em 90% das ceras têm a existência de pelo menos 1 pesticida e a presença acima do permitido esteve presente no mel. No estudo, foi apontado como possível causador da morte; a monocultura, forma essa de agricultura que depende do uso excessivo de agrotóxicos. Levando em consideração a presença de produtos apícolas na indústria alimentícia, farmacêutica e cosmética, a pesquisadora expressa sua preocupação e recomenda o controle mais severo das práticas que utilizam dos agroquímicos."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</si>
  <si>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A ocorrência dos verbos apresentar, destacar, explicar e informar.
- Apresentar: O verbo apresentar aparece duas vezes no texto. 
- Destacar: O verbo destacar não aparece no texto.
- Explicar: O verbo explicar não aparece no texto.
- Informar: O verbo informar não aparece no texto.
Passo 2. Atribuição de notas aos verbos listados no passo 1:
- Apresentar: 8.0
Passo 3. Atribuição de nota ao texto:
- Nota 8.0</t>
  </si>
  <si>
    <t>**Passo 1.** Ocorrência dos verbos: 
- Apresentar: 1 ocorrência (na frase "A jornalista da Unicamp, Liana Coll, apresenta o texto").
- Destacar: 0 ocorrências.
- Explicar: 0 ocorrências.
- Informar: 0 ocorrências.
**Passo 2.** Atribuição de nota para os verbos listados, considerando coerência semântica:
- **Apresentar**: 9.0. O verbo "apresentar" é adequado para o contexto, pois refere-se ao ato de introduzir ou expor uma análise sobre o tema abordado. O verbo está semanticamente coerente com a função de introduzir informações relevantes sobre o problema de agrotóxicos em abelhas.
**Passo 3.** Nota para o texto:
Dado que apenas um dos verbos listados aparece e ele é semanticamente coerente com a estrutura e propósito do texto, a nota atribuída ao texto é **9.0**.</t>
  </si>
  <si>
    <t xml:space="preserve">## Análise de Coerência Semântica
### Passo 1: Ocorrência dos Verbos
* **Apresentar:** Ocorre duas vezes, uma para indicar a apresentação do texto da jornalista Liana Coll e outra para indicar a apresentação do problema da presença de agrotóxicos em cera e mel.
* **Destacar:** Não ocorre no texto.
* **Explicar:** Não ocorre explicitamente, mas a ideia de explicar está implícita quando o texto menciona a possível causa da morte das abelhas (monocultura e uso excessivo de agrotóxicos).
* **Informar:** Ocorre implicitamente em todo o texto, que tem como objetivo principal informar sobre a presença de agrotóxicos em produtos apícolas e os riscos associados.
### Passo 2: Atribuição de Notas
Considerando a coerência semântica das palavras entre si e o contexto do texto, atribuímos as seguintes notas:
* **Apresentar:** 9,0 - O verbo "apresentar" é utilizado de forma coerente para introduzir os temas principais do texto.
* **Destacar:** Não se aplica.
* **Explicar:** 8,0 - Embora não ocorra explicitamente, a ideia de explicar a causa da morte das abelhas está presente e é coerente com o contexto.
* **Informar:** 9,0 - O verbo "informar" é fundamental para o texto e é utilizado de forma coerente ao longo de todo o conteúdo.
### Passo 3: Nota Final para o Texto
Considerando as notas atribuídas aos verbos e a coerência geral do texto, atribuímos a nota **9,0**. O texto apresenta uma boa coesão semântica, utilizando os verbos de forma adequada para apresentar, explicar e informar sobre o tema central. A única pequena ressalva é a ausência de um verbo explicitamente utilizado para "destacar" algum ponto específico, o que poderia fortalecer a argumentação. 
**Justificativa:**
A nota elevada se justifica pela clareza com que o texto apresenta o problema, as evidências encontradas na pesquisa e as implicações para a saúde e o meio ambiente. A utilização dos verbos "apresentar" e "informar" contribui para a organização do texto e a compreensão do leitor. Além disso, a relação entre a causa (uso excessivo de agrotóxicos) e o efeito (mortandade de abelhas e contaminação de produtos apícolas) é estabelecida de forma clara e lógica.
**Conclusão:**
O texto analisado apresenta uma boa coerência semântica, sendo eficaz na comunicação da informação sobre a presença de agrotóxicos em cera e mel de abelha e os riscos associados a essa contaminação. A utilização dos verbos de forma adequada contribui para a clareza e a organização do texto. 
**Observações:**
* A análise da coerência semântica é um processo subjetivo e pode variar de acordo com a interpretação de cada avaliador.
* A ausência de alguns verbos específicos não necessariamente compromete a coerência do texto, desde que a ideia seja transmitida de forma clara.
* A análise mais detalhada da coerência semântica envolveria a análise de outros elementos linguísticos, como conectivos, sinônimos e antônimos.
**Sugestões:**
* Para melhorar ainda mais a coerência do texto, seria interessante utilizar o verbo "destacar" para enfatizar os pontos mais relevantes da pesquisa, como os resultados mais preocupantes ou as implicações para a saúde pública.
* A utilização de conectivos como "além disso", "por outro lado" e "consequentemente" poderia contribuir para a melhor articulação das ideias.
Com essas sugestões, o texto poderia apresentar uma coerência semântica ainda mais sólida.
</t>
  </si>
  <si>
    <t>Passo 1. Lista de ocorrência dos verbos solicitados:
- apresentar: 1 vez (na frase "A jornalista da Unicamp, Liana Coll, apresenta o texto:")
- destacar: 0 vezes
- explicar: 0 vezes
- informar: 0 vezes
Passo 2. Avaliação da coerência semântica dos verbos:
- apresentar: 8.0 (coerente com a introdução de um texto ou tema)
- destacar: N/A (não presente no texto)
- explicar: N/A (não presente no texto)
- informar: N/A (não presente no texto)
Passo 3. Nota geral para o texto:
Considerando que apenas o verbo "apresentar" foi utilizado e que ele é coerente semanticamente com a função de introduzir um tema, atribuiria ao texto uma nota de 8.0. Isso porque o texto cumpre bem o papel de introduzir o assunto e é claro na sua estrutura, apesar de não utilizar os outros verbos solicitados.</t>
  </si>
  <si>
    <t>#8
Considerar para a tarefa a seguir somente o texto que está entre #### e ####.
####
"No texto "Agrotóxicos são detectados em mel e abelha", pública em 2023 por Luciana Coll, no jornal da Unicamp, apresenta-se que morreram 1 bilhão de abelhas no Brasil, consequência relacionada com o uso de agrotóxicos na monocultura. Segunda a autora, tal impacto preocupa, já que cerca de 70% das plantas do planeta são polinizadas por elas. Advindo disso, a pesquisadora Ana Paula de Souza, através da sua tese de mestrado na Unicamp, analisou amostras de mel e cera e concluiu que os produtor seriam bioindicadores da contaminação. A pesquisa realizada com produtos apícolas de abelhas comuns, mostraram que 90% das amostras possuíam os agrotóxicos. Segunda a pesquisadora, o interesse pelo tema surgiu quanto a morte massiva das abelhas no Brasil e sua importância na polinização. Diante disso, a química recomendou um controle mais adequado quanto ao uso de pesticidas."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</si>
  <si>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Liste a ocorrência dos verbos apresentar, destacar, explicar e informar.
* Apresentar: 1 ocorrência ("apresenta-se que morreram 1 bilhão de abelhas no Brasil")
* Destacar: 0 ocorrências
* Explicar: 0 ocorrências
* Informar: 0 ocorrências
Passo 2: Atribua uma nota para os verbos listados no passo 1, considerando a coerência semântica das palavras entre si.
* Apresentar: 8,0 (o verbo está coerente com o contexto, mas poderia ser mais específico, como "relatar" ou "comunicar")
Passo 3: Considerando as notas dos verbos do passo 2, atribua uma nota ao texto.
Nota do texto: 8,0 (o texto é claro e objetiva, mas poderia ser melhorado com mais precisão nos verbos e mais detalhes sobre o contexto)</t>
  </si>
  <si>
    <t>Passo 1. Ocorrência dos verbos:
- **Apresentar**: 1 ocorrência ("apresenta-se que morreram 1 bilhão de abelhas no Brasil")
- **Destacar**: 0 ocorrências
- **Explicar**: 0 ocorrências
- **Informar**: 0 ocorrências
Passo 2. Nota para os verbos listados considerando a coerência semântica:
- **Apresentar**: Nota 8.0 – A escolha de "apresentar" está semanticamente coerente com o objetivo de introduzir uma informação importante sobre o impacto dos agrotóxicos nas abelhas. O uso sugere que a autora está fornecendo uma nova perspectiva ou dado sobre o tema, o que é adequado ao contexto informativo e ao tom do texto.
Passo 3. Nota para o texto:
- **Nota 8.0** – O texto apresenta coerência semântica ao informar sobre os impactos dos agrotóxicos nas abelhas. No entanto, a diversidade verbal é limitada, o que poderia dar mais clareza e riqueza ao texto, com verbos como "destacar" ou "informar" para reforçar a importância dos dados ou das recomendações apresentadas.</t>
  </si>
  <si>
    <t xml:space="preserve">## Análise de Coerência Semântica
### Passo 1: Ocorrência dos Verbos
* **Apresentar:** Ocorre duas vezes.
* **Destacar:** Não ocorre.
* **Explicar:** Não ocorre explicitamente, mas a ideia de explicar está implícita em algumas passagens.
* **Informar:** Ocorre implicitamente em diversas partes do texto.
### Passo 2: Avaliação da Coerência Semântica dos Verbos
**Apresentar:** Nota 8.0. O verbo é utilizado de forma coerente, introduzindo informações e dados relevantes sobre a pesquisa.
**Destacar:** Não se aplica, pois o verbo não ocorre.
**Explicar:** Nota 7.0. Embora não esteja explícito, a ideia de explicar está presente ao se relacionar a morte das abelhas com o uso de agrotóxicos.
**Informar:** Nota 9.0. O texto como um todo tem a função de informar sobre a pesquisa e seus resultados, sendo este o verbo mais coerente com o propósito do texto.
### Passo 3: Nota Final para o Texto
Considerando as notas atribuídas aos verbos e a coerência geral do texto, atribuo a nota **8.5**. O texto apresenta uma boa coerência semântica, utilizando os verbos de forma adequada para transmitir as informações. A única ressalva é a ausência de um verbo mais explícito para "explicar" a relação entre a morte das abelhas e os agrotóxicos.
**Justificativa:** A nota 8.5 reflete a capacidade do texto em conectar as ideias de forma lógica e clara. A utilização do verbo "apresentar" para introduzir os dados da pesquisa e o verbo "informar" para transmitir os resultados são coerentes com o propósito do texto. A ausência do verbo "explicar" de forma explícita poderia ser melhorada, mas não compromete significativamente a coerência geral.
**Observações:**
* A avaliação da coerência semântica é um processo subjetivo e pode variar de acordo com a interpretação de cada leitor.
* A ausência de alguns verbos pode ser justificada pela concisão do texto e pela escolha de outras palavras para expressar a mesma ideia.
* A análise poderia ser mais detalhada ao considerar outros elementos linguísticos, como os conectores e os pronomes, que contribuem para a coesão do texto.
**Conclusão:**
O texto apresenta uma boa estrutura e utiliza os verbos de forma coerente para transmitir as informações sobre a pesquisa. A nota atribuída reflete a qualidade da escrita e a capacidade do texto em comunicar de forma clara e objetiva os resultados da pesquisa.
</t>
  </si>
  <si>
    <t>Passo 1. Lista de verbos no texto:
- apresenta-se (apresentar)
- preocupa (preocupar)
- analisou (analisar)
- mostraram (mostrar)
- surgiu (surgir)
- recomendou (recomendar)
Passo 2. Notas para os verbos listados, considerando a coerência semântica:
- apresenta-se (apresentar): 8.0 (verbo que introduz o tema e é utilizado de forma coerente)
- preocupa (preocupar): 7.0 (verbo que expressa uma reação esperada e coerente com a situação descrita)
- analisou (analisar): 9.0 (verbo que está diretamente relacionado ao contexto de pesquisa e análise de dados)
- mostraram (mostrar): 9.0 (verbo que indica um resultado concreto, coerente com o contexto de pesquisa)
- surgiu (surgir): 8.0 (verbo que contextualiza a motivação para a pesquisa, coerente com o tema)
- recomendou (recomendar): 9.0 (verbo que indica uma ação consequente após a análise e compreensão do problema)
Passo 3. Nota do texto:
Considerando as notas dos verbos e a coerência semântica do texto como um todo, a nota atribuída ao texto é 8.5. O texto é coerente e utiliza os verbos de maneira apropriada para transmitir as informações e o contexto da pesquisa sobre a contaminação de abelhas e produtos apícolas por agrotóxicos.</t>
  </si>
  <si>
    <t>#9
Considerar para a tarefa a seguir somente o texto que está entre #### e ####.
####
"Liana Coll publicou um texto expositivo (Jornal Unicamp, 2023) intitulado “Agrotóxicos são detectados em cera e mel de abelha”. O estudo foi realizado  por Ana Paula de Souza, química e pesquisadora da Unicamp, o  texto aborda o preocupante aumento no índice de morte de abelhas, e o risco para elas. O estudo analisou as abelhas comuns. Coll apresenta a  pesquisa de Ana Souza que ressalta o papel fundamental das abelhas na polinização e no cultivo de alimentos. Nas análises de amostras de produtos apícolas, foi possível detectar a presença de agrotóxicos. No mel de 40 amostras, seis tinham resíduos herbicidas acima da média. O focou nos apícolas , consumidos diretamente pela população. A motivação para a pesquisa se baseia na importância das abelhas para a polinização e na preocupação com a saúde pública devido à contaminação de alimentos. A  pesquisadora por fim recomenda a adoção de práticas agrícolas mais sustentáveis e o uso racional de agrotóxicos para proteger as abelhas e a saúde humana."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</si>
  <si>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Seguindo os passos da tarefa:
**Passo 1: Verificar a ocorrência dos verbos apresentar, destacar, explicar e informar**
*   Verbos encontrados no texto: apresentar, ressalta, analisou, detectar, recomenda.
*   Os verbos que não estão no texto são: destacar, explicar, informar.
**Passo 2: Atribuição de notas**
*   Apresentar: 8.0 (o texto apresenta a pesquisa de Ana Souza, mas não há uma apresentação clara de todos os resultados). 
*   Ressalta: 9.0 (a importância das abelhas para a polinização está bem ressaltada no texto).
*   Analisou: 8.0 (o texto menciona que foi possível detectar a presença de agrotóxicos nas amostras, mas não é claro como a análise foi feita). 
*   Detectar: 7.0 (o texto afirma que foi possível detectar a presença de agrotóxicos, mas não há uma explicação detalhada sobre como isso foi feito).
*   Recomenda: 9.0 (a pesquisadora recomenda a adoção de práticas agrícolas mais sustentáveis e o uso racional de agrotóxicos).
**Passo 3: Atribuição de nota ao texto**
Considerando as notas dos verbos, o texto recebe uma nota de 8,2 (oito vírgula dois). O texto é claro e bem estruturado, mas em alguns momentos falta uma explicação mais detalhada sobre como as análises foram feitas.</t>
  </si>
  <si>
    <t>**Passo 1: Ocorrência dos verbos "apresentar", "destacar", "explicar" e "informar"**
No texto analisado, encontramos a seguinte ocorrência:
- "Apresentar": 1 vez ("Coll apresenta a pesquisa de Ana Souza...")
- "Destacar": 0 vezes.
- "Explicar": 0 vezes.
- "Informar": 0 vezes.
**Passo 2: Nota de coerência semântica dos verbos**
Considerando a coerência semântica, o verbo "apresentar" tem uma relação relevante no contexto do texto expositivo, pois ele implica a exposição de informações científicas ao público. No entanto, a ausência dos verbos "destacar", "explicar" e "informar" limita a diversidade e a profundidade da exposição, uma vez que o uso desses verbos poderia enriquecer o detalhamento das ideias.
Nota:
- "Apresentar": 8.0 (adequado ao contexto, mas com uso limitado)
- "Destacar": - (não encontrado)
- "Explicar": - (não encontrado)
- "Informar": - (não encontrado)
**Passo 3: Nota geral para o texto**
A nota final para o texto é **7.0**, considerando que ele é semanticamente coerente no uso de "apresentar" para transmitir o estudo. No entanto, o uso de outros verbos, como "destacar" e "informar", poderia reforçar a clareza e a profundidade informativa, aumentando a coesão do texto.</t>
  </si>
  <si>
    <t xml:space="preserve">## Análise de Coerência Semântica
### Passo 1: Ocorrência dos Verbos
* **Apresentar:** Ocorre 3 vezes, sendo utilizado para indicar a apresentação de um estudo, de uma pesquisa e de dados de uma pesquisa.
* **Destacar:** Ocorre 1 vez, para indicar que a pesquisa destaca o papel das abelhas na polinização.
* **Explicar:** Não ocorre no texto.
* **Informar:** Não ocorre no texto explicitamente.
### Passo 2: Avaliação da Coerência Semântica dos Verbos
| Verbo | Ocorrências | Coerência Semântica | Nota | Justificativa |
|---|---|---|---|---|
| Apresentar | 3 | Alta | 9 | O verbo "apresentar" é utilizado de forma consistente para introduzir novos elementos (estudo, pesquisa, dados) ao texto, contribuindo para a progressão das ideias. |
| Destacar | 1 | Alta | 8 | O verbo "destacar" é utilizado para enfatizar um ponto importante da pesquisa, o papel das abelhas na polinização, conectando-se com a temática central do texto. |
### Passo 3: Nota Final para o Texto
**Nota:** 9,5
**Justificativa:** A nota atribuída ao texto reflete a alta coerência semântica dos verbos utilizados. Os verbos "apresentar" e "destacar" são empregados de forma adequada e contribuem para a construção de um texto coeso e claro. A ausência dos verbos "explicar" e "informar" não compromete significativamente a coerência geral, uma vez que as informações são apresentadas de forma direta e objetiva.
**Considerações Adicionais:**
* A escolha dos verbos "apresentar" e "destacar" demonstra que o autor busca transmitir as informações de forma clara e concisa, priorizando a objetividade.
* A ausência de ambiguidades e a organização lógica das ideias contribuem para a alta nota de coerência semântica. 
* A repetição do verbo "apresentar" reforça a ideia de que o texto tem como objetivo principal divulgar os resultados de uma pesquisa.
**Conclusão:**
O texto analisado apresenta uma alta coerência semântica, demonstrando uma cuidadosa seleção de verbos e uma organização clara das informações. A utilização dos verbos "apresentar" e "destacar" contribui para a construção de um texto coeso e eficaz na transmissão das informações.
</t>
  </si>
  <si>
    <t>Passo 1. No texto, ocorrem os verbos "apresenta" e "ressalta", que são sinônimos de "destaca", mas não os verbos "explica" e "informa".
Passo 2. Avaliando a coerência semântica dos verbos presentes no texto:
- "Apresenta": 8.0 (pois é usado de maneira apropriada ao contexto de apresentar uma pesquisa)
- "Ressalta": 9.0 (pois é usado adequadamente para enfatizar a importância das abelhas)
- "Explica" e "Informa": Não estão presentes no texto, portanto não podem ser avaliados.
Passo 3. Considerando as notas dos verbos do passo 2 e a qualidade geral do texto, atribuiria uma nota de 8.5 ao texto. A escolha dos verbos é adequada ao contexto e contribui para a coerência semântica, mas a ausência dos outros dois verbos pedidos na tarefa impede que a nota seja mais alta.</t>
  </si>
  <si>
    <t>#10
Considerar para a tarefa a seguir somente o texto que está entre #### e ####.
####
"No texto “Agrotóxicos são detectados em cera e mel de abelha”, publicado em 2023 no Jornal da Unicamp, Liana Coll informa que mais de 1 bilhão de abelhas morreram no Brasil desde o início dos anos 2000 relacionada com a expansão da monocultura que utiliza agrotóxicos. Dessa forma, a autora destaca a preocupação com a mortalidade, visto que cerca de 70% das abelhas polinizam todas as plantas do mundo. Tendo isso em vista a pesquisadora Ana Paula de Souza trouxe em sua tese de doutorado a presença de agrotóxicos no mel e na cera. Os resultados da pesquisadora apontaram que 90% das amostras de cera estavam contaminadas e 15% dos exemplares de mel apresentaram mais resíduos de herbicida do que o permitido. Com isso, Souza recomenda um maior controle de produtos agrotóxicos."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</si>
  <si>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A ocorrência dos verbos apresentar, destacar, explicar e informar é a seguinte:
- Apresentar: 2 ocorrências (apresentaram, apresentar)
- Destacar: 1 ocorrência (destaca)
- Informar: 1 ocorrência (informa)
- Explicar: 0 ocorrências (não aparece no texto)
Passo 2: Atribuição de notas para os verbos listados, considerando a coerência semântica das palavras entre si:
- Apresentar: 8.0 (a palavra tem um bom nível de coerência com o contexto, já que se refere à apresentação de resultados de uma pesquisa)
- Destacar: 9.0 (muito coerente com o contexto, pois destaca a preocupação com a mortalidade das abelhas)
- Informar: 8.5 (muito coerente com o contexto, pois fornece informações sobre a situação das abelhas)
- Explicar: 0.0 (não aparece no texto, portanto não há coerência a ser avaliada)
Passo 3: Considerando as notas dos verbos do passo 2, a nota do texto é:
- Nota média: 8.5 (média das notas dos verbos apresentar, destacar e informar)
- Nota máxima: 9.0 (nota mais alta entre os verbos)
Portanto, a nota atribuída ao texto é 9.0.</t>
  </si>
  <si>
    <t>**Passo 1:** Ocorrências dos verbos no texto
- **Informar**: 1 ocorrência ("Liana Coll informa que...")
- **Destacar**: 1 ocorrência ("a autora destaca a preocupação...")
- **Apresentar**: 1 ocorrência ("15% dos exemplares de mel apresentaram...")
- **Explicar**: 0 ocorrências
**Passo 2:** Atribuição de notas para os verbos
- **Informar**: Nota 10.0 - É utilizado corretamente para introduzir uma informação relevante do texto.
- **Destacar**: Nota 9.5 - Usado adequadamente para apontar a importância do tema discutido, com coerência no contexto.
- **Apresentar**: Nota 9.0 - Utilizado de forma coerente para expor um dado específico do estudo.
- **Explicar**: Não aplicável (ausente no texto).
**Passo 3:** Nota geral para o texto
Considerando a coerência semântica dos verbos utilizados e sua adequação ao contexto, o texto recebe uma **nota de 9.5**. O texto demonstra coesão e os verbos selecionados são apropriados para os objetivos de informar e detalhar os pontos principais, com o verbo “explicar” sendo desnecessário para o desenvolvimento do conteúdo apresentado.</t>
  </si>
  <si>
    <t xml:space="preserve">## Análise de Coerência Semântica
### Passo 1: Ocorrência dos Verbos
* **Apresentar:** Ocorre uma vez, no contexto da tese de doutorado de Ana Paula de Souza.
* **Destacar:** Ocorre uma vez, no contexto da preocupação com a mortalidade das abelhas.
* **Explicar:** Não ocorre no texto.
* **Informar:** Ocorre uma vez, no início do texto, ao apresentar a informação sobre a morte das abelhas e a relação com o uso de agrotóxicos.
### Passo 2: Avaliação da Coerência Semântica dos Verbos
| Verbo | Contexto | Nota | Justificativa |
|---|---|---|---|
| Apresentar | Tese de doutorado | 9,0 | O verbo "apresentar" é coerente com o contexto de uma tese, onde se espera a apresentação de resultados e dados. |
| Destacar | Mortalidade das abelhas | 9,5 | O verbo "destacar" é muito coerente com a intenção da autora de chamar a atenção para um problema específico. |
| Informar | Morte das abelhas e agrotóxicos | 8,5 | O verbo "informar" é coerente com o início do texto, que tem a função de apresentar um problema. |
### Passo 3: Nota Final para o Texto
Considerando as notas atribuídas aos verbos e a coerência geral do texto, atribuo a nota **9,3** para o texto.
**Justificativa:**
* **Coerência interna:** Os verbos utilizados estão em consonância com o objetivo do texto, que é apresentar um problema (mortalidade das abelhas) e seus possíveis causadores (agrotóxicos).
* **Clareza:** As informações são apresentadas de forma clara e objetiva, facilitando a compreensão do leitor.
* **Progressão temática:** O texto segue uma progressão lógica, iniciando com a apresentação do problema e avançando para a apresentação dos resultados da pesquisa.
**Observações:**
* A ausência do verbo "explicar" não compromete significativamente a coerência do texto, uma vez que a explicação é implícita na relação entre o uso de agrotóxicos e a mortalidade das abelhas.
* A nota atribuída é alta, pois o texto demonstra um bom nível de coesão e coerência, utilizando os verbos de forma adequada para construir o sentido desejado.
**Conclusão:**
O texto apresenta uma boa coerência semântica, utilizando os verbos de forma eficaz para transmitir a informação de forma clara e objetiva. A pesquisa de Ana Paula de Souza, ao apresentar dados sobre a contaminação de cera e mel por agrotóxicos, reforça a preocupação com a mortalidade das abelhas e a necessidade de um maior controle sobre o uso desses produtos.
</t>
  </si>
  <si>
    <t>Passo 1. Listagem dos verbos:
- Informar: "Liana Coll informa"
- Destacar: "a autora destaca a preocupação com a mortalidade"
- Apresentar: não ocorre no texto fornecido
- Explicar: não ocorre no texto fornecido
Passo 2. Atribuição de notas para os verbos listados:
- Informar: 9.0 (coerente e apropriado para transmitir dados de uma pesquisa)
- Destacar: 8.0 (coerente, mas poderia ser substituído por um sinônimo mais específico para a ação de destacar um ponto importante)
Passo 3. Nota para o texto:
Considerando as notas dos verbos do passo 2, a coerência semântica do texto é alta, uma vez que os verbos utilizados são apropriados para o contexto de uma reportagem científica. Portanto, a nota atribuída ao texto é 8.5.</t>
  </si>
  <si>
    <t>#11
Considerar para a tarefa a seguir somente o texto que está entre #### e ####.
####
"Agrotóxicos são detectados em cera de mel de abelha. A pesquisa realizada pela química e pesquisadora Ana Paula de Souza tem como objeto de analise o mel e cera produzidos por abelhas comuns. Tal estudo se iniciou com a recolha das mais de 1 bilhão de mortes de abelhas registradas desde os anos 2000 só no Brasil. Tendo evidenciado a importância das abelhas para o controle do meio ambiente e para os mercados de alimentos e cosméticos, a química expõe que em 40 amostras de mel, 6 estão infectadas, e no caso da cera temos 90% de amostras apontando presença de pesticidas. Portanto, a pesquisadora recomenda o uso controlado dos agroquímicos na apicultura."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</si>
  <si>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  apresentar: não há ocorrência no texto; 
-  destacar: não há ocorrência no texto; 
-  explicar: "a química expõe que em 40 amostras de mel, 6 estão infectadas, e no caso da cera temos 90% de amostras apontando presença de pesticidas." ;
-  informar: não há ocorrência no texto. 
Passo 2:  
-  apresentar: não há ocorrência no texto; 
-  destacar: não há ocorrência no texto; 
-  explicar: 10; 
-  informar: não há ocorrência no texto. 
Passo 3: 9.5.</t>
  </si>
  <si>
    <t>### Passo 1: Ocorrência dos verbos
- **apresentar**: 0
- **destacar**: 0
- **explicar**: 0
- **informar**: 0
Nenhum dos verbos listados aparece no texto.
### Passo 2: Nota para os verbos
Como não há ocorrências dos verbos "apresentar", "destacar", "explicar" ou "informar", não é possível atribuir notas para eles.
### Passo 3: Nota para o texto
Considerando que o texto não contém os verbos solicitados e, portanto, não apresenta a variedade esperada de expressões para comunicação de informações, a nota geral do texto pode ser considerada baixa. 
**Nota do texto: 3.0**</t>
  </si>
  <si>
    <t xml:space="preserve">## Análise de Coerência Semântica
**Texto:** 
&gt; "Agrotóxicos são detectados em cera de mel de abelha. A pesquisa realizada pela química e pesquisadora Ana Paula de Souza tem como objeto de analise o mel e cera produzidos por abelhas comuns. Tal estudo se iniciou com a recolha das mais de 1 bilhão de mortes de abelhas registradas desde os anos 2000 só no Brasil. Tendo evidenciado a importância das abelhas para o controle do meio ambiente e para os mercados de alimentos e cosméticos, a química expõe que em 40 amostras de mel, 6 estão infectadas, e no caso da cera temos 90% de amostras apontando presença de pesticidas. Portanto, a pesquisadora recomenda o uso controlado dos agroquímicos na apicultura."
### Passo 1: Ocorrência dos verbos
* **Apresentar:** Não encontrado no texto.
* **Destacar:** Não encontrado no texto.
* **Explicar:** Não encontrado no texto diretamente, mas a ideia de explicar está implícita quando a pesquisadora "expõe" os resultados.
* **Informar:** O verbo "informar" está implícito em todo o texto, que tem como objetivo principal informar sobre os resultados da pesquisa.
### Passo 2: Atribuição de notas
Considerando que os verbos "apresentar" e "destacar" não aparecem explicitamente, não atribuiremos notas a eles. 
* **Explicar (implícito):** Nota 8. A autora "expõe" os resultados, o que indica uma tentativa de explicar a presença de agrotóxicos no mel e na cera. No entanto, a explicação é mais superficial, focando nos resultados e não nas causas.
* **Informar (implícito):** Nota 9. O texto tem como objetivo principal informar sobre a pesquisa e seus resultados, o que é feito de forma clara e direta.
### Passo 3: Nota final para o texto
Considerando as notas atribuídas aos verbos, a nota final para o texto seria **8,5**. O texto demonstra boa coerência em informar sobre os resultados da pesquisa, mas poderia ser aprimorado com uma explicação mais detalhada sobre as causas da contaminação e as implicações para a apicultura e o meio ambiente.
**Justificativa:**
* A nota é relativamente alta devido à clareza com que o texto apresenta os resultados da pesquisa, demonstrando uma boa coerência na informação.
* A nota não é máxima porque a explicação sobre as causas da contaminação é limitada, e a relação entre os resultados e as implicações para a apicultura e o meio ambiente poderia ser explorada com mais profundidade.
**Observações:**
* A escolha dos verbos "apresentar", "destacar", "explicar" e "informar" é adequada para analisar a coerência semântica do texto, pois eles estão relacionados à forma como as informações são apresentadas.
* A atribuição de notas é subjetiva e pode variar dependendo da interpretação de cada avaliador. No entanto, a metodologia utilizada é clara e transparente.
* A análise poderia ser aprofundada considerando outros aspectos da coerência textual, como a coesão, a progressão temática e a organização das ideias.
**Conclusão:**
O texto apresenta uma boa coerência semântica, mas poderia ser aprimorado com uma análise mais aprofundada das causas e implicações da contaminação por agrotóxicos.
</t>
  </si>
  <si>
    <t>Passo 1. Listagem dos verbos apresentar, destacar, explicar e informar:
No texto fornecido, os verbos apresentados são:
- "tem como objeto de análise" (implícita a ação de analisar)
- "iniciou com a recolha"
- "registradas"
- "evidenciado"
- "expõe"
- "recomenda"
Passo 2. Atribuição de notas para os verbos listados:
- "tem como objeto de análise" (implícita a ação de analisar): 8.0
- "iniciou com a recolha": 7.0
- "registradas": 6.0
- "evidenciado": 9.0
- "expõe": 9.0
- "recomenda": 9.0
Passo 3. Nota para o texto:
Considerando as notas dos verbos, a coerência semântica do texto é alta, pois os verbos utilizados são apropriados para descrever um estudo científico e suas conclusões. Portanto, atribuo uma nota de 8.5 ao texto.</t>
  </si>
  <si>
    <t>#12
Considerar para a tarefa a seguir somente o texto que está entre #### e ####.
####
"No texto “Agrotóxicos são detectados em cera e mel de abelhas”, publicado em 2023 no Jornal da Unicamp, Liana Coll destaca que bilhões de abelhas estão morrendo pelo excessivo uso de agrotóxicos nas monoculturas do Brasil. Esses insetos possuem papel fundamental para o ecossistema, pois são esses que polinizam as plantas e auxiliam na produção campestre. A doutoranda Ana Paula Souza da Unicamp realizou uma pesquisa com o mel e cera das abelhas comuns, Apis melífera L. Na pesquisa é possível identificar a presença de pesticidas no mel, consumido em xaropes e na alimentação infantil, e na cera que é utilizada em cosméticos. Essa análise é de grande importância a população, pois, além de causar danos aos insetos, os pesticidas causam graves prejuízos a sociedade e ao meio ambiente. Sendo assim, Souza recomenda aos cultivadores o controle desses produtos nas monoculturas. "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</si>
  <si>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A ocorrência dos verbos apresentar, destacar, explicar e informar no texto:
*   Apresentar: 0 ocorrências
*   Destacar: 1 ocorrência
*   Explicar: 0 ocorrências
*   Informar: 0 ocorrências
Passo 2: Notas de coerência semântica para os verbos:
*   Destacar: 8.0 (o verbo está coerente com o contexto do texto, pois é usado para enfatizar a importância da questão dos agrotóxicos)
Passo 3: Nota para o texto:
*   Nota: 8.0 (o texto apresenta uma estrutura lógica e coerente, com o verbo "destacar" sendo usado de forma apropriada para enfatizar a importância da questão dos agrotóxicos)</t>
  </si>
  <si>
    <t>**Passo 1: Ocorrência dos verbos**
- **Destacar**: 1 ocorrência
- **Informar**: 0 ocorrências
- **Apresentar**: 0 ocorrências
- **Explicar**: 0 ocorrências
**Passo 2: Nota para os verbos**
- **Destacar**: 9.0 - O uso deste verbo é adequado, pois a autora realmente ressalta a questão da morte de abelhas devido aos agrotóxicos.
- **Informar**: N/A - Não houve ocorrências.
- **Apresentar**: N/A - Não houve ocorrências.
- **Explicar**: N/A - Não houve ocorrências.
**Passo 3: Nota para o texto**
A nota do texto pode ser atribuída considerando a presença do verbo "destacar", que é usado de forma coerente e relevante no contexto. Como não há outros verbos que impactem negativamente a coerência semântica do texto, e considerando a clareza da mensagem, a nota final do texto seria:
**Nota do texto: 9.0** 
Esta nota reflete a boa coerência e a importância do conteúdo abordado.</t>
  </si>
  <si>
    <t xml:space="preserve">## Análise de Coerência Semântica
### Passo 1: Ocorrência dos Verbos
* **Apresentar:** Não encontrado no trecho destacado.
* **Destacar:** 1 ocorrência (Liana Coll destaca que...)
* **Explicar:** Não encontrado no trecho destacado.
* **Informar:** Não aparece explicitamente, mas a função do texto como um todo é informar sobre a presença de agrotóxicos em produtos derivados das abelhas.
### Passo 2: Atribuição de Notas
Considerando a coerência semântica do verbo "destacar" no contexto, atribuímos a nota:
* **Destacar:** 9.0. O verbo é utilizado de forma adequada para introduzir uma informação importante e relevante para o tema central do texto.
### Passo 3: Nota Final para o Texto
Considerando a única ocorrência do verbo "destacar" e sua alta nota de coerência, atribuímos ao texto a nota:
* **Texto:** 8.5. A coerência semântica do texto é alta, com o verbo "destacar" sendo utilizado de forma eficaz para enfatizar o problema da contaminação por agrotóxicos. A ausência de outros verbos como "explicar" e "informar" de forma explícita pode ser justificada pela natureza informativa do texto, que se concentra em apresentar um problema e suas implicações.
**Justificativa:**
* A nota do texto é alta devido ao uso preciso do verbo "destacar" para enfatizar a problemática da contaminação por agrotóxicos.
* A ausência de outros verbos não compromete significativamente a coerência semântica, pois o texto cumpre sua função de informar de forma clara e concisa.
* A nota poderia ser ainda maior se houvesse uma maior variedade de verbos e se as informações fossem apresentadas de forma mais detalhada.
**Considerações Adicionais:**
* A análise poderia ser mais aprofundada se considerasse outros aspectos da coerência textual, como a coesão, a progressão temática e a organização das ideias.
* A atribuição de notas é um processo subjetivo e pode variar de acordo com a perspectiva do avaliador.
**Conclusão:**
O texto apresenta uma boa coerência semântica, sendo a informação principal destacada de forma clara e objetiva. A nota atribuída reflete a qualidade da escrita e a relevância do tema abordado.
</t>
  </si>
  <si>
    <t>Passo 1: No texto fornecido, os verbos "apresentar", "destacar", "explicar" e "informar" não aparecem diretamente. No entanto, podemos identificar verbos semelhantes que poderiam ser considerados próximos em significado:
- "destacar" está presente no texto: "Liana Coll destaca que bilhões de abelhas estão morrendo pelo excessivo uso de agrotóxicos nas monoculturas do Brasil."
Passo 2: Como apenas o verbo "destacar" está presente no texto fornecido, atribuiremos uma nota a ele. Considerando que o verbo é utilizado de maneira coerente e adequada ao contexto, podemos atribuir a nota 10.0 para o verbo "destacar".
Passo 3: Com base na análise do verbo "destacar", que é o único dos verbos listados que aparece no texto e que foi considerado coerente, atribuiremos ao texto a nota 10.0. Isso indica que, do ponto de vista da coerência semântica dos verbos específicos listados, o texto é considerado excelente.</t>
  </si>
  <si>
    <t>#13
Considerar para a tarefa a seguir somente o texto que está entre #### e ####.
####
"O texto de Liana Coll, em Jornal da Unicamp de 07 a 20 de agosto de 2023 apresenta que no início dos anos 2000 mais de 1 bilhão de abelhas morreram no Brasil, situação também registrada no Europa e nos Estados Unidos. As causas se devem a expansão da monocultura e a alta utilização de agrotóxicos, gerando preocupação, pois cerca de 70% de todas as plantas são polimizadas por esses insetos. A química e pesquisadora Ana Paula de Souza do (CPBQA) da Unicamp, identificou a presença de agrotóxicos no mel e cera das abelhas, bioindicadores de contaminação. A análise realizada na cera apresentou um ou mais agrotóxicos em 90% das amostras. O orientador foi o professor da FEA, Felix Rayes juntamente a coorientação da coordenadora da Divisão Química Analítica do CPQBA, Nádia Rodrigues. A pesquisadora destaca a utilização do mel nas indústrias e pontua a importância de identificar contaminações. A mesma recomenda a submissão das práticas agrícolas e o seu controle adequado para evitar que os agrotóxicos permaneçam afetando a biodiversidade e a população das abelhas."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</si>
  <si>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Liste a ocorrência dos verbos apresentar, destacar, explicar e informar.
*   Apresentar: 2 ocorrências ("O texto de Liana Coll, em Jornal da Unicamp de 07 a 20 de agosto de 2023 apresenta que no início dos anos 2000 mais de 1 bilhão de abelhas morreram no Brasil" e "A análise realizada na cera apresentou um ou mais agrotóxicos em 90% das amostras.")
*   Destacar: 1 ocorrência ("A pesquisadora destaca a utilização do mel nas indústrias e pontua a importância de identificar contaminações.")
*   Explicar: 0 ocorrências
*   Informar: 0 ocorrências
Passo 2: Atribua uma nota para os verbos listados no passo 1, considerando a coerência semântica das palavras entre si.
*   Apresentar: 8.0 (o verbo é coerente no texto, mas pode ser considerado um pouco genérico em alguns contextos)
*   Destacar: 9.0 (o verbo é muito coerente no texto, realçando a importância de uma ação específica)
Passo 3: Atribua uma nota ao texto, considerando as notas dos verbos do passo 2.
Nota do texto: 8.5
O texto apresenta uma boa coerência semântica, com os verbos "apresentar" e "destacar" sendo utilizados de forma apropriada para transmitir as informações. No entanto, a falta de variedade nos verbos utilizados e a ausência de "explicar" e "informar" reduzem a nota do texto.</t>
  </si>
  <si>
    <t>### Passo 1: Ocorrência dos verbos
1. **Apresentar**: 1 ocorrência ("O texto de Liana Coll... apresenta que no início dos anos 2000...")
2. **Destacar**: 2 ocorrências ("A pesquisadora destaca a utilização do mel...") e ("A mesma recomenda a submissão das práticas agrícolas...")
3. **Explicar**: 0 ocorrências
4. **Informar**: 0 ocorrências
### Passo 2: Nota para os verbos
1. **Apresentar**: 8.0  
   - Coerente, pois introduz a informação de maneira clara e contextualiza o problema.
2. **Destacar**: 9.0  
   - Muito coerente, já que enfatiza a importância das informações sobre o mel e as práticas agrícolas.
3. **Explicar**: N/A  
   - Não se aplica, pois não há ocorrência.
4. **Informar**: N/A  
   - Não se aplica, pois não há ocorrência.
### Passo 3: Nota para o texto
Considerando as notas dos verbos (8.0 e 9.0), a coerência semântica geral do texto é forte. A conexão entre as informações sobre a morte das abelhas, o impacto dos agrotóxicos e a importância do mel é clara e bem estruturada. Portanto, a nota final para o texto é:
**Nota final: 9.0**</t>
  </si>
  <si>
    <t xml:space="preserve">## Análise da Coerência Semântica do Texto
### Passo 1: Listagem dos Verbos
* **Apresentar:** Ocorre duas vezes no texto, indicando a apresentação de dados ou informações.
* **Destacar:** Ocorre uma vez, indicando a ênfase em um ponto específico.
* **Explicar:** Não ocorre no texto.
* **Informar:** Não ocorre no texto explicitamente, mas a função do texto como um todo é informar sobre a situação das abelhas e a presença de agrotóxicos.
### Passo 2: Avaliação da Coerência Semântica dos Verbos
Considerando a coerência semântica das palavras em torno dos verbos e a adequação deles ao contexto, atribuirei as seguintes notas:
* **Apresentar:** **9,0**. O verbo é utilizado de forma coerente para introduzir dados e informações relevantes sobre a pesquisa.
* **Destacar:** **8,0**. O verbo enfatiza a importância da identificação de contaminantes no mel, conectando-se bem com a discussão sobre os impactos dos agrotóxicos.
* **Explicar:** **Não se aplica**.
* **Informar:** **9,0**. Embora não apareça explicitamente, a função informativa do texto é clara e coerente com o uso dos demais verbos.
### Passo 3: Avaliação Geral da Coerência Semântica do Texto
Considerando as notas atribuídas aos verbos e a coerência geral do texto, atribuirei a nota **9,0** para o texto. A escolha dessa nota se justifica pela:
* **Coerência interna:** As informações se conectam de forma lógica e sequencial, construindo um argumento claro sobre a problemática da contaminação por agrotóxicos.
* **Uso adequado dos verbos:** Os verbos "apresentar" e "destacar" são utilizados de forma precisa para transmitir as informações de maneira clara e objetiva.
* **Clareza e objetividade:** O texto evita ambiguidades e apresenta os dados de forma direta e concisa.
**Conclusão:**
O texto apresenta uma alta coerência semântica, demonstrando uma organização clara das ideias e um uso preciso da linguagem para comunicar os resultados da pesquisa. A escolha dos verbos contribui significativamente para a construção de um texto coeso e eficaz.
**Observação:**
A ausência dos verbos "explicar" e "informar" explicitamente não compromete a coerência do texto, pois suas funções são implícitas e podem ser inferidas a partir do contexto.
**Possibilidade de melhoria:**
Embora a coerência semântica seja alta, o texto poderia ser enriquecido com a inclusão de mais exemplos ou dados específicos para ilustrar os impactos da contaminação por agrotóxicos na biodiversidade e na saúde humana.
**Gostaria de realizar outra análise?** 
</t>
  </si>
  <si>
    <t>Passo 1. Listagem dos verbos:
- apresenta
- destaca
- identificou
- recomenda
Passo 2. Atribuição de notas para os verbos:
- apresenta: 7.0
- destaca: 8.0
- identificou: 9.0
- recomenda: 7.0
Passo 3. Considerando as notas dos verbos do passo 2, a nota atribuída ao texto é 7.75.</t>
  </si>
  <si>
    <t>#14
Considerar para a tarefa a seguir somente o texto que está entre #### e ####.
####
"Na pesquisa "agrotóxicos em cera e mel de abelha", publicada em 2023 no jornal da Unicamp, Liana coll, retrata o aumento de mortes das abelhas nos últimos anos, causada pelo uso excessivo de agrotóxicos em monoculturas. A pesquisadora e química Ana Paula de Souza, realizou uma pesquisa com o mel e a cera de abelhas comuns, notando grande presença de pesticidas, o que gerou preocupação, já que as abelhas são responsáveis em média por 70% da polinização em todo o mundo. Souza recomenda que aja uma fiscalização mais controlada no que com cerne a atividade agrícola."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</si>
  <si>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Após a análise do texto, não foram encontrados os verbos apresentar, destacar e explicar.
Apenas o verbo "informar" foi encontrado. 
Passo 2: Considerando que o verbo "informar" é coerente com o contexto do texto, atribuo a nota 10.0 (dez) para o verbo.
Passo 3: Considerando a nota do verbo "informar", atribuo a nota 10.0 (dez) para o texto, pois o verbo "informar" é coerente com o contexto do texto e apresenta uma boa estrutura de linguagem.</t>
  </si>
  <si>
    <t>**Passo 1: Ocorrência dos verbos**  
No texto fornecido, não há ocorrências dos verbos "apresentar", "destacar", "explicar" ou "informar". Portanto, a lista dos verbos é vazia.
**Passo 2: Nota para os verbos listados**  
Como não há verbos listados no passo 1, não há como atribuir notas a eles.
**Passo 3: Nota para o texto**  
Dado que não há verbos relevantes identificados, a coerência semântica do texto pode ser considerada limitada, pois a ausência de verbos significativos que comuniquem ações ou intenções afeta a clareza da mensagem. Assim, atribuo uma nota de **4.0** ao texto, considerando que ele ainda possui conteúdo informativo, mas carece de estrutura verbal que conecte as ideias de maneira mais clara e coerente.</t>
  </si>
  <si>
    <t xml:space="preserve">## Análise de Coerência Semântica
**Texto:** 
&gt; "Na pesquisa "agrotóxicos em cera e mel de abelha", publicada em 2023 no jornal da Unicamp, Liana coll, retrata o aumento de mortes das abelhas nos últimos anos, causada pelo uso excessivo de agrotóxicos em monoculturas. A pesquisadora e química Ana Paula de Souza, realizou uma pesquisa com o mel e a cera de abelhas comuns, notando grande presença de pesticidas, o que gerou preocupação, já que as abelhas são responsáveis em média por 70% da polinização em todo o mundo. Souza recomenda que aja uma fiscalização mais controlada no que com cerne a atividade agrícola."
### Passo 1: Ocorrência dos verbos
* **Apresentar:** Não encontrado.
* **Destacar:** Não encontrado.
* **Explicar:** Não encontrado explicitamente. O verbo "retratar" poderia ser interpretado como uma forma de explicar o problema da mortalidade das abelhas, mas não se encaixa perfeitamente na definição tradicional de "explicar".
* **Informar:** O texto informa sobre a pesquisa, os resultados da pesquisa e as consequências do uso de agrotóxicos para as abelhas.
### Passo 2: Atribuição de notas
* **Informar:** 8.0. O verbo "informar" é coerente com a função principal do texto, que é apresentar os resultados de uma pesquisa. A nota é um pouco abaixo do máximo devido à ausência de outros verbos que aprofundassem a explicação.
### Passo 3: Nota final para o texto
* **7.5:** A nota final do texto considera a importância do verbo "informar" e a coerência geral das informações apresentadas. A ausência de outros verbos que aprofundassem a análise dos dados e as implicações da pesquisa justificam uma pequena redução na nota.
**Justificativa:**
O texto apresenta uma boa coesão semântica, transmitindo de forma clara a informação principal sobre a presença de agrotóxicos em produtos apícolas e a sua relação com a mortalidade das abelhas. No entanto, a análise poderia ser enriquecida com o uso de outros verbos que permitissem uma exploração mais profunda dos dados e das implicações da pesquisa.
**Observações:**
* A ausência dos verbos "apresentar", "destacar" e "explicar" de forma explícita pode ser um ponto a ser considerado em uma análise mais detalhada da estrutura textual.
* A palavra "Liana coll" parece ser um erro de digitação, pois não há informações suficientes sobre essa pessoa no contexto do texto. 
* O trecho "no que com cerne a atividade agrícola" apresenta um erro gramatical e deveria ser reescrito como "no que diz respeito à atividade agrícola".
**Conclusão:**
O texto apresenta uma boa coerência semântica, mas poderia ser aprimorado com o uso de uma linguagem mais precisa e a inclusão de elementos que aprofundassem a análise dos dados.
</t>
  </si>
  <si>
    <t>Passo 1. Lista de ocorrência dos verbos:
- apresentar: Não ocorre no texto.
- destacar: Não ocorre no texto.
- explicar: Não ocorre no texto.
- informar: Não ocorre no texto.
Passo 2. Como nenhum dos verbos listados aparece no texto, não é possível atribuir notas à coerência semântica entre eles.
Passo 3. Considerando que nenhum dos verbos solicitados está presente no texto, a nota atribuída ao texto em termos de coerência semântica dos verbos listados não se aplica, pois não há dados para análise.</t>
  </si>
  <si>
    <t>#15
Considerar para a tarefa a seguir somente o texto que está entre #### e ####.
####
"No texto "Agrotóxicos são detectados em cera e mel de abelhas", de Liana Coll, publicado no Jornal da UNICAMP, de 07 a 20 de agosto de 2023, expõe que devido à expansão da monocultura, que utiliza agrotóxicos, cerca de mais de 1 bilhão de abelhas morreram no Brasil. Esse número é preocupante, pois os insetos polinizam 70% de todas as plantas do planeta. Diante disso, a pesquisadora Ana Paula de Souza, examinou a presença dos agrotóxicos no mel e na cera das abelhas comuns, por serem bioindicadores de contaminação. Os resultados apresentam 90% das amostras contaminadas com agrotóxico. A motivação pelo tema surgiu devido o aumento das mortes das abelhas no Brasil, Europa e nos Estados Unidos, e pela importância dos produtos apícolas. A pesquisadora recomenda que seja controlado o uso de agrotóxicos. "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</si>
  <si>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O texto não apresenta os verbos destacar e informar, mas apresenta os verbos expor e apresentar. 
- expor: 1 ocorrência
- apresentar: 1 ocorrência
Passo 2: 
- expor: 9.0
- apresentar: 9.0
Passo 3: 9.0</t>
  </si>
  <si>
    <t>Vamos analisar o texto seguindo os passos indicados.
### Passo 1: Ocorrência dos verbos
1. **Apresentar**: "Os resultados apresentam 90% das amostras contaminadas com agrotóxico."
2. **Destacar**: Não há ocorrência do verbo "destacar".
3. **Explicar**: Não há ocorrência do verbo "explicar".
4. **Informar**: Não há ocorrência do verbo "informar".
### Passo 2: Atribuição de notas
- **Apresentar**: 8.0 (A palavra "apresentam" é adequada no contexto de introduzir dados sobre os resultados da pesquisa. A estrutura e a clareza da frase contribuem para uma boa coerência semântica.)
- **Destacar**: 0 (não presente).
- **Explicar**: 0 (não presente).
- **Informar**: 0 (não presente).
### Passo 3: Nota do texto
Como o texto possui apenas um verbo relevante com uma nota atribuída (8.0), e os demais verbos não estão presentes, a nota geral do texto será influenciada pela única ocorrência. 
Atribuiria uma nota ao texto de **8.0**. A estrutura do texto é clara e coerente, especialmente ao abordar a questão dos agrotóxicos e seu impacto nas abelhas, embora a falta de outros verbos possa limitar a expressividade.</t>
  </si>
  <si>
    <t xml:space="preserve">## Análise de Coerência Semântica
### Passo 1: Ocorrência de Verbos
Analisando o trecho fornecido, encontramos a ocorrência do verbo:
* **Apresentar:** "Os resultados apresentam 90% das amostras contaminadas com agrotóxico."
### Passo 2: Atribuição de Notas
Considerando a coerência semântica do verbo "apresentar" no contexto, atribuímos a ele a nota:
* **Apresentar:** 9,0
A escolha da nota 9,0 se justifica pela alta coerência do verbo com o contexto. O verbo "apresentar" indica que os resultados de uma pesquisa estão sendo revelados, o que é coerente com a ideia de que os dados sobre a contaminação por agrotóxicos foram obtidos através de análises.
### Passo 3: Nota Final para o Texto
Considerando que o verbo "apresentar" é o único verbo analisado no trecho e que ele apresenta uma alta coerência semântica, atribuímos ao texto a nota:
* **Texto:** 9,0
**Justificativa:**
A nota 9,0 para o texto reflete a alta coerência semântica encontrada no uso do verbo "apresentar". A pesquisa, ao apresentar os resultados da análise das amostras de mel e cera, estabelece uma relação clara e lógica entre os dados obtidos e a problemática da contaminação por agrotóxicos.
**Observações:**
* **Limitação da análise:** A análise se concentrou apenas no verbo "apresentar" devido à especificidade da tarefa. Uma análise mais completa consideraria outros elementos linguísticos e a estrutura textual como um todo.
* **Possibilidade de outras interpretações:** A atribuição de notas é um processo subjetivo e pode variar de acordo com diferentes interpretações do texto.
**Conclusão:**
O trecho analisado demonstra uma alta coerência semântica, especialmente no uso do verbo "apresentar". A pesquisa apresenta de forma clara e concisa os resultados obtidos, estabelecendo uma relação direta com a problemática da contaminação por agrotóxicos e a importância das abelhas como bioindicadores.
**Observação:** A ausência de outros verbos como "destacar", "explicar" e "informar" no trecho analisado impossibilita uma avaliação mais completa da coerência semântica do texto. 
**Sugestão:** Para uma análise mais abrangente, seria interessante analisar um trecho maior do texto original ou considerar outros elementos linguísticos além dos verbos. 
</t>
  </si>
  <si>
    <t>Passo 1. Liste a ocorrência dos verbos apresentar, destacar, explicar e informar.
No texto fornecido, podemos encontrar os seguintes verbos:
- Apresentar: Não foi encontrado.
- Destacar: Não foi encontrado.
- Explicar: Não foi encontrado.
- Informar: Não foi encontrado.
Passo 2. Agora, atribua uma nota para os verbos listados no passo 1, considerando a coerência semântica das palavras entre si. Atribua uma nota de 1.0 a 10.0, sendo 1.0(um) para o verbo menos coerente e 10.0(dez) para o mais coerentes.
Como nenhum dos verbos solicitados foi encontrado no texto, não é possível atribuir notas para a coerência semântica entre eles.
Passo 3. Considerando as notas dos verbos do passo 2, atribua uma nota ao texto, sendo 1.0 (um)  nota mais baixa e 10.0 (dez) a mais alta.
Devido à ausência dos verbos solicitados, não podemos avaliar a coerência semântica entre eles. Portanto, não é possível atribuir uma nota ao texto com base nesse critério específico.</t>
  </si>
  <si>
    <t>#16
Considerar para a tarefa a seguir somente o texto que está entre #### e ####.
####
"Uma pesquisa feita pela pesquisadora Ana Paula de Souza da Universidade Unicamp, contatou que no período de (2000-2023), foi aferido aproximadamente 1 bilhão de abelhas mortas do tipo comum, no Brasil. Ademais, foi dito por Ana que a morte dos animais deve-se a   grande utilização dos agrotóxicos em grandes latifúndios. Por conseguinte ocasiona danos a população de operárias(abelhas), elas sendo responsáveis p3la a maior parte dos polinizadores do mundo. Isso podendo causar elevados prejuízos à produção de alimentos agrícolas do país, além de deixar o mel contaminado com substâncias tóxicas."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</si>
  <si>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Não há ocorrência dos verbos apresentar, destacar, explicar e informar no texto.
Passo 2: Como não há ocorrência dos verbos listados, não há notas para atribuir.
Passo 3: Considerando a ausência dos verbos específicos listados, mas analisando a coerência semântica do texto em geral, ele apresenta uma sequência lógica de ideias, conectando a morte de abelhas ao uso de agrotóxicos e seus impactos na polinização e produção de alimentos, bem como na contaminação do mel. A estrutura do texto é simples e direta, facilitando a compreensão da mensagem. Portanto, a nota para o texto como um todo, considerando a coerência semântica, seria 8,0.</t>
  </si>
  <si>
    <t>### Passo 1: Ocorrência dos verbos
- **apresentar**: 0
- **destacar**: 0
- **explicar**: 0
- **informar**: 1 (na forma "foi dito por Ana que...")
### Passo 2: Notas para os verbos listados
- **apresentar**: 0 (não presente)
- **destacar**: 0 (não presente)
- **explicar**: 0 (não presente)
- **informar**: 5.0 (embora o verbo "informar" esteja presente, a construção "foi dito" é passiva e pode causar confusão sobre a clareza da informação)
### Passo 3: Nota para o texto
A nota final para o texto, considerando a coerência semântica e a presença dos verbos listados, seria **4.0**. A falta de clareza e a estrutura da frase que usa "foi dito" afetam a coerência geral do texto.</t>
  </si>
  <si>
    <t xml:space="preserve">## Análise de Coerência Semântica
**Texto:** 
&gt; "Uma pesquisa feita pela pesquisadora Ana Paula de Souza da Universidade Unicamp, contatou que no período de (2000-2023), foi aferido aproximadamente 1 bilhão de abelhas mortas do tipo comum, no Brasil. Ademais, foi dito por Ana que a morte dos animais deve-se a   grande utilização dos agrotóxicos em grandes latifúndios. Por conseguinte ocasiona danos a população de operárias(abelhas), elas sendo responsáveis p3la a maior parte dos polinizadores do mundo. Isso podendo causar elevados prejuízos à produção de alimentos agrícolas do país, além de deixar o mel contaminado com substâncias tóxicas."
### Passo 1: Ocorrência de verbos
* **Apresentar:** Não encontrado.
* **Destacar:** Não encontrado.
* **Explicar:** Não encontrado explicitamente. A ideia de explicação está implícita quando se relaciona a morte das abelhas com o uso de agrotóxicos.
* **Informar:** Presente em toda a extensão do texto, mas não explicitado em uma única forma verbal.
### Passo 2: Atribuição de notas
* **Explicar (implícito):** 8.0 - A relação entre o uso de agrotóxicos e a morte das abelhas é clara e lógica, mas a explicação poderia ser mais detalhada.
* **Informar:** 7.0 - O texto informa sobre a pesquisa, o número de abelhas mortas, a causa da morte e as consequências, mas a informação poderia ser mais objetiva em alguns pontos.
### Passo 3: Nota final para o texto
Considerando as notas atribuídas aos verbos e a coerência geral do texto, atribuo a nota **7,5**. O texto apresenta uma boa coesão e progressão temática, mas a falta de verbos específicos como "apresentar", "destacar" e "explicar" de forma explícita prejudica um pouco a clareza e objetividade da informação. Além disso, a frase "elas sendo responsáveis p3la a maior parte dos polinizadores do mundo" apresenta um erro de digitação que interfere na compreensão.
**Justificativa:**
* **Pontos positivos:** A relação entre a causa e o efeito (uso de agrotóxicos e morte das abelhas) é clara, e as consequências para a agricultura e a qualidade do mel são bem apresentadas.
* **Pontos negativos:** A falta de verbos específicos para marcar as diferentes etapas da argumentação dificulta a identificação da estrutura do texto. Além disso, o erro de digitação e a falta de detalhamento em algumas partes prejudicam a clareza e a objetividade da informação.
**Sugestões para melhorar o texto:**
* **Utilizar verbos mais específicos:** Em vez de "foi dito por Ana", poderia ser utilizado "Ana destacou". Em vez de "Isso podendo causar", poderia ser utilizado "Consequentemente, isso causa".
* **Reorganizar as informações:** As informações poderiam ser apresentadas de forma mais objetiva, com a utilização de tópicos ou marcadores.
* **Revisar a gramática e a ortografia:** É importante revisar o texto para evitar erros de digitação e garantir a clareza da mensagem.
Com essas modificações, o texto ficaria mais coeso, objetivo e fácil de compreender.
</t>
  </si>
  <si>
    <t>Passo 1. No texto fornecido, os verbos apresentados são: contatou, aferido, deve-se, ocasiona, sendo, podendo causar, deixar.
Passo 2. Avaliação da coerência semântica dos verbos:
- contatou: 8.0 (adequado no contexto de uma pesquisa científica)
- aferido: 7.0 (uso correto, mas poderia ser substituído por "verificado" ou "registrado" para maior clareza)
- deve-se: 6.0 (poderia ser substituído por "atribui-se" para maior precisão)
- ocasiona: 9.0 (uso correto e específico no contexto)
- sendo: 5.0 (uso genérico e poderia ser mais específico)
- podendo causar: 8.0 (uso correto, mas poderia ser mais direto)
- deixar: 7.0 (uso correto, mas poderia ser mais específico)
Passo 3. Considerando as notas dos verbos e a coerência geral do texto, a nota atribuída ao texto é 7.5. O texto é coerente, mas poderia ser mais claro e preciso em alguns pontos, o que melhoraria sua compreensão e impacto.</t>
  </si>
  <si>
    <t>#17
Considerar para a tarefa a seguir somente o texto que está entre #### e ####.
####
"No texto ""Agrotóxicos são detectados em cera e mel de abelha"", publicado no jornal da Unicampi, em agosto de 2023, expõem o fato de que por uso excessivo de pesticidas, mais de 1 bilhão de abelhas morreram no Brasil, no começo dos anos 2000, o que gera uma preocupação porque esses insetos ajudam na agricultura e polinizam 70% das plantas da Terra. Sabendo o quão importante as abelhas são para haver equilíbrio no ecossistema, a pesquisadora Ana Paula de Souza analisou o mel das abelhas africanas, e relatou que 6 de 40 amostras analisadas excediam o limite máximo de herbicida glifosfato. Essa preocupação se consolidou frente sua relevância para a polinização das plantações. Como o mel é um alimento inserido na dieta de muitas pessoas e crianças, saber se há uma contaminação, se torna uma prioridade, assim como no caso da cera que é utilizada na indústria de cosméticos. Por fim, para evitar esse problema que os agrotóxicos causam nas abelhas e em sua biodiversidade, Souza recomenda que haja um controle mais rigoroso em relação ao uso desses pesticidas nas práticas agrícolas."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</si>
  <si>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Os verbos apresentados no texto são:
- expõem
- gera
- ajudam
- polinizam
- sabendo
- analisou
- relatou
- excediam
- se consolidou
- torna
- saber
- há
- utilizada
- causam
- recomenda
Passo 2: 
Avaliação da coerência semântica dos verbos:
- expõem: 8.0 (o verbo está coerente com o contexto do texto, mas poderia ser substituído por um verbo mais preciso, como "mencionam" ou "citam", para melhorar a clareza).
- gera: 9.0 (o verbo está muito coerente com o contexto do texto, pois é usado para descrever a consequência do uso excessivo de pesticidas).
- ajudam: 9.0 (o verbo está muito coerente com o contexto do texto, pois descreve a importância das abelhas na agricultura).
- polinizam: 9.0 (o verbo está muito coerente com o contexto do texto, pois é uma das principais funções das abelhas).
- sabendo: 8.0 (o verbo está coerente com o contexto do texto, mas poderia ser substituído por um verbo mais preciso, como "conhecendo" ou "entendendo", para melhorar a clareza).
- analisou: 9.0 (o verbo está muito coerente com o contexto do texto, pois descreve a ação da pesquisadora).
- relatou: 9.0 (o verbo está muito coerente com o contexto do texto, pois descreve a ação da pesquisadora).
- excediam: 9.0 (o verbo está muito coerente com o contexto do texto, pois descreve o resultado da análise).
- se consolidou: 8.0 (o verbo está coerente com o contexto do texto, mas poderia ser substituído por um verbo mais preciso, como "foi confirmado" ou "foi estabelecido", para melhorar a clareza).
- torna: 8.0 (o verbo está coerente com o contexto do texto, mas poderia ser substituído por um verbo mais preciso, como "faz" ou "transforma", para melhorar a clareza).
- saber: 8.0 (o verbo está coerente com o contexto do texto, mas poderia ser substituído por um verbo mais preciso, como "conhecer" ou "entender", para melhorar a clareza).
- há: 7.0 (o verbo está coerente com o contexto do texto, mas é um verbo muito genérico e poderia ser substituído por um verbo mais preciso, como "existe" ou "há uma necessidade", para melhorar a clareza).
- utilizada: 8.0 (o verbo está coerente com o contexto do texto, mas poderia ser substituído por um verbo mais preciso, como "usada" ou "aplicada", para melhorar a clareza).
- causam: 9.0 (o verbo está muito coerente com o contexto do texto, pois descreve a consequência do uso excessivo de pesticidas).
- recomenda: 9.0 (o verbo está muito coerente com o contexto do texto, pois descreve a ação da pesquisadora).
Passo 3:
Nota do texto: 8.5
O texto apresenta uma boa coerência semântica, com a maioria dos verbos sendo muito coerentes com o contexto. No entanto, alguns verbos poderiam ser substituídos por opções mais precisas para melhorar a clareza e a fluidez do texto. Além disso, o texto poderia ser mais objetivo e direto em alguns trechos.</t>
  </si>
  <si>
    <t>### Passo 1: Ocorrência dos verbos
- **Apresentar:** Não foi utilizado.
- **Destacar:** Não foi utilizado.
- **Explicar:** Não foi utilizado.
- **Informar:** Não foi utilizado.
### Passo 2: Nota para os verbos listados
- **Apresentar:** N/A
- **Destacar:** N/A
- **Explicar:** N/A
- **Informar:** N/A
Como nenhum dos verbos mencionados foi utilizado no texto, não há como atribuir notas a eles. Portanto, a coerência semântica dos verbos é irrelevante, resultando em uma nota de 1.0.
### Passo 3: Nota para o texto
Considerando que não há verbos listados, a coerência geral do texto também pode ser considerada baixa. No entanto, o texto em si apresenta um argumento coeso sobre a importância das abelhas e os impactos dos agrotóxicos, o que poderia justificar uma nota ligeiramente maior.
Diante disso, atribuo uma nota geral ao texto de **5.0**, pois ele é coerente em seu conteúdo, apesar da ausência dos verbos em questão.</t>
  </si>
  <si>
    <t xml:space="preserve">## Análise de Coerência Semântica
**Texto:** 
&gt; "No texto ""Agrotóxicos são detectados em cera e mel de abelha"", publicado no jornal da Unicampi, em agosto de 2023, expõem o fato de que por uso excessivo de pesticidas, mais de 1 bilhão de abelhas morreram no Brasil, no começo dos anos 2000, o que gera uma preocupação porque esses insetos ajudam na agricultura e polinizam 70% das plantas da Terra. Sabendo o quão importante as abelhas são para haver equilíbrio no ecossistema, a pesquisadora Ana Paula de Souza analisou o mel das abelhas africanas, e relatou que 6 de 40 amostras analisadas excediam o limite máximo de herbicida glifosfato. Essa preocupação se consolidou frente sua relevância para a polinização das plantações. Como o mel é um alimento inserido na dieta de muitas pessoas e crianças, saber se há uma contaminação, se torna uma prioridade, assim como no caso da cera que é utilizada na indústria de cosméticos. Por fim, para evitar esse problema que os agrotóxicos causam nas abelhas e em sua biodiversidade, Souza recomenda que haja um controle mais rigoroso em relação ao uso desses pesticidas nas práticas agrícolas."
### Passo 1: Ocorrência dos Verbos
* **Apresentar:** Não encontrado no trecho analisado.
* **Destacar:** Não encontrado no trecho analisado.
* **Explicar:** Não encontrado no trecho analisado de forma explícita. O texto mais "expõe" um fato do que explica um processo. 
* **Informar:** O verbo "informar" está implícito em todo o texto, uma vez que o objetivo principal é transmitir informações sobre a pesquisa e seus resultados.
### Passo 2: Atribuição de Notas
Considerando que os verbos "apresentar", "destacar" e "explicar" não ocorrem de forma clara e explícita no texto, e que o verbo "informar" está implícito em todo o conteúdo, a atribuição de notas torna-se um pouco subjetiva. No entanto, podemos fazer uma análise considerando o contexto:
* **Informar:** Apesar de não estar explicitamente conjugado, a função principal do texto é informar sobre a pesquisa e seus resultados. A nota para este verbo seria **8,0**. O texto cumpre bem sua função de informar, mas poderia ser mais direto em alguns momentos.
### Passo 3: Nota Final para o Texto
Considerando a nota atribuída ao verbo "informar" e a análise geral do texto, podemos atribuir uma nota final de **8,0**. O texto apresenta uma boa coerência semântica, transmitindo de forma clara a informação sobre a contaminação do mel e da cera por agrotóxicos e a importância das abelhas para o ecossistema. No entanto, a falta de outros verbos como "apresentar", "destacar" e "explicar" de forma explícita poderia tornar a leitura um pouco mais densa em alguns trechos.
**Justificativa da nota:** A nota 8,0 reflete a capacidade do texto em transmitir a informação principal de forma clara e concisa, mesmo com algumas pequenas falhas na estrutura. O texto é coerente e bem organizado, mas poderia ser ainda mais conciso e direto em alguns pontos.
**Observações:**
* A ausência dos verbos "apresentar", "destacar" e "explicar" de forma explícita não significa que o texto seja ruim. A escolha dos verbos depende do estilo do autor e do objetivo do texto.
* A análise de coerência semântica é um processo subjetivo e pode variar de acordo com a interpretação de cada leitor.
**Conclusão:**
O texto apresenta uma boa coerência semântica, cumprindo sua função de informar sobre a pesquisa e seus resultados. A nota final de 8,0 reflete a qualidade geral do texto, que poderia ser ainda melhor com algumas pequenas ajustes na estrutura.
</t>
  </si>
  <si>
    <t>Passo 1. Listagem dos verbos:
- "Agrotóxicos são detectados em cera e mel de abelha" (detectados)
- "expõem o fato de que por uso excessivo de pesticidas, mais de 1 bilhão de abelhas morreram no Brasil, no começo dos anos 2000" (expõem)
- "esses insetos ajudam na agricultura e polinizam 70% das plantas da Terra" (ajudam, polinizam)
- "a pesquisadora Ana Paula de Souza analisou o mel das abelhas africanas" (analisou)
- "relatou que 6 de 40 amostras analisadas excediam o limite máximo de herbicida glifosfato" (relatou, excediam)
- "Essa preocupação se consolidou frente sua relevância para a polinização das plantações" (consolidou)
- "Como o mel é um alimento inserido na dieta de muitas pessoas e crianças, saber se há uma contaminação, se torna uma prioridade" (saber, torna)
- "assim como no caso da cera que é utilizada na indústria de cosméticos" (utilizada)
- "Por fim, para evitar esse problema que os agrotóxicos causam nas abelhas e em sua biodiversidade, Souza recomenda que haja um controle mais rigoroso em relação ao uso desses pesticidas nas práticas agrícolas" (recomenda)
Passo 2. Atribuição de notas para os verbos listados:
- "detectados": 9.0
- "expõem": 9.5
- "ajudam": 8.5
- "polinizam": 8.5
- "analisou": 9.0
- "relatou": 9.5
- "excediam": 9.0
- "consolidou": 8.5
- "saber": 9.0
- "torna": 9.0
- "utilizada": 8.5
- "recomenda": 9.5
Passo 3. Considerando as notas dos verbos do passo 2, a nota do texto é:
8.9
A nota 8.9 é a média ponderada das notas dos verbos, o que indica que o texto possui uma coerência semântica bastante satisfatória.</t>
  </si>
  <si>
    <t>#18
Considerar para a tarefa a seguir somente o texto que está entre #### e ####.
####
"No texto "Agrotóxicos são detectados em cera e mel de abelha", publicado em 2023 no Jornal da Unicamp, Diana Coll expõe a pesquisa realizada pela química Ana Paula de Souza, em sua tese de doutorado. Analisando produtos apícolas, bioindicadores da contaminação das abelhas, foi possível detectar que 15% das amostras de mel continham resíduos de herbicida acima do limite permitido e 90% das amostras de cera apresentaram um ou mais pesticidas. Essa análise foi incentivada pela preocupação com a morte massiva das abelhas africanas, conhecidas como comuns, no Brasil, além da importância delas para a polinização de plantações e produção agrícola. Souza também destaca o uso de mel em xaropes e da cera na indústria de cosméticos, tornando ainda mais relevante determinar se há ou não a contaminação. Para evitar que agrotóxicos continuem afetando a biodiversidade, a pesquisadora recomenda um controle mais adequado desses produtos nas práticas agrícolas."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</si>
  <si>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 Apresentar: 1 ocorrência, no trecho "90% das amostras de cera apresentaram um ou mais pesticidas."
- Destacar: 1 ocorrência, no trecho "Souza também destaca o uso de mel em xaropes e da cera na indústria de cosméticos".
- Explicar: 0 ocorrências.
- Informar: 0 ocorrências.
Passo 2: 
- Apresentar: 8,0. A palavra está bem empregada, pois indica que as amostras de cera continham um ou mais pesticidas.
- Destacar: 9,0. A palavra está bem empregada, pois indica que o uso de mel e cera em xaropes e na indústria de cosméticos é importante.
Passo 3: 
- Nota do texto: 8,5.</t>
  </si>
  <si>
    <t>### Passo 1: Ocorrência dos verbos
- **apresentar**: 0 ocorrências
- **destacar**: 2 ocorrências
- **explicar**: 0 ocorrências
- **informar**: 0 ocorrências
### Passo 2: Notas para os verbos listados
- **apresentar**: 0 (não aparece no texto)
- **destacar**: 8.0 (aparece em contextos relevantes e com clareza)
- **explicar**: 0 (não aparece no texto)
- **informar**: 0 (não aparece no texto)
### Passo 3: Nota final para o texto
A nota final do texto pode ser baseada na presença e coerência dos verbos listados, especialmente considerando que apenas o verbo "destacar" foi utilizado, com uma nota de 8.0. Isso indica uma coerência geral razoável. 
**Nota do texto: 8.0**</t>
  </si>
  <si>
    <t xml:space="preserve">## Análise de Coerência Semântica
### Texto-base:
"No texto "Agrotóxicos são detectados em cera e mel de abelha", publicado em 2023 no Jornal da Unicamp, Diana Coll expõe a pesquisa realizada pela química Ana Paula de Souza, em sua tese de doutorado. Analisando produtos apícolas, bioindicadores da contaminação das abelhas, foi possível detectar que 15% das amostras de mel continham resíduos de herbicida acima do limite permitido e 90% das amostras de cera apresentaram um ou mais pesticidas. Essa análise foi incentivada pela preocupação com a morte massiva das abelhas africanas, conhecidas como comuns, no Brasil, além da importância delas para a polinização de plantações e produção agrícola. Souza também destaca o uso de mel em xaropes e da cera na indústria de cosméticos, tornando ainda mais relevante determinar se há ou não a contaminação. Para evitar que agrotóxicos continuem afetando a biodiversidade, a pesquisadora recomenda um controle mais adequado desses produtos nas práticas agrícolas."
### Análise:
#### Passo 1: Ocorrência dos verbos
* **Apresentar:** Ocorre uma vez, no contexto de Diana Coll expondo a pesquisa.
* **Destacar:** Ocorre uma vez, no contexto de Souza destacando o uso de mel e cera em outros produtos.
* **Explicar:** Não ocorre no texto.
* **Informar:** Não ocorre explicitamente, mas a ação de "expôr a pesquisa" pode ser considerada uma forma de informar.
#### Passo 2: Atribuição de notas
Considerando a coerência semântica dos verbos no contexto do texto, atribuímos as seguintes notas:
* **Apresentar:** 8.0 - O verbo está coerente com a ação de expor a pesquisa e os resultados.
* **Destacar:** 9.0 - O verbo enfatiza a relevância dos produtos apícolas em outros contextos, contribuindo para a coerência do texto.
* **Explicar:** Não se aplica.
* **Informar:** Considerando a ação de "expôr a pesquisa", atribuímos uma nota de 7.0, pois a informação é apresentada de forma direta, mas sem uma explicação detalhada dos processos.
#### Passo 3: Nota final para o texto
Considerando as notas atribuídas aos verbos e a coerência geral do texto, atribuímos uma nota de **9.0**. O texto apresenta uma boa coesão semântica, com os verbos utilizados de forma adequada para transmitir as informações. A única ressalva é a ausência de um verbo explicitamente relacionado à ação de informar de forma mais detalhada.
**Justificativa:**
* A escolha dos verbos "apresentar" e "destacar" é adequada para o contexto científico, transmitindo a ideia de exposição de resultados e ênfase em aspectos relevantes.
* A ausência do verbo "explicar" não compromete significativamente a coerência, pois o texto prioriza a apresentação dos resultados da pesquisa.
* A atribuição de uma nota alta para o texto reflete a clareza e a organização das informações, além da relevância do tema abordado.
**Conclusão:**
A análise da coerência semântica do texto demonstra que a utilização dos verbos é adequada e contribui para a compreensão do conteúdo. A organização das ideias e a relevância do tema abordado também são fatores que contribuem para a alta nota atribuída ao texto.
**Observação:**
A análise de coerência semântica é um processo subjetivo e pode variar de acordo com a interpretação de cada avaliador. A nota atribuída neste caso é uma avaliação baseada nos critérios estabelecidos e no contexto do texto.
**Possíveis melhorias:**
Para aumentar ainda mais a coerência semântica do texto, seria possível:
* Incluir um verbo explicitamente relacionado à ação de informar de forma mais detalhada, como "explicar" ou "descrever".
* Utilizar sinônimos para os verbos "apresentar" e "destacar" a fim de evitar repetições e tornar o texto mais dinâmico.
**Deseja realizar outra análise?** 
</t>
  </si>
  <si>
    <t>Passo 1. No texto fornecido, não encontramos os verbos "apresentar", "destacar", "explicar" e "informar" nas formas como solicitadas. 
Passo 2. Como não há ocorrências dos verbos solicitados no texto, não é possível atribuir uma nota para a coerência semântica das palavras entre si.
Passo 3. Como não foi possível realizar a análise solicitada nos passos anteriores, não é possível atribuir uma nota ao texto baseada na coerência semântica dos verbos específicos mencionados.</t>
  </si>
  <si>
    <t>#19
Considerar para a tarefa a seguir somente o texto que está entre #### e ####.
####
"No texto retirado do jornal sobre ”Agrotóxicos são detectados em cera e mel de abelha”, observa-se um aumento nas mortes das apícolas sendo ocasionado pela utilização em excesso de agrotóxicos. Este impacto acarreta uma mudança instantânea do ecossistema, pois esses animais cuidam de 70% da polinização das plantas. Assim a pesquisadora Ana Paula de Souza da Unicamp, verificou nas abelhas Apis melífera L., chamadas como abelhas comuns, um grande número de agrotóxicos em sua cera e mel, diante das mostras 90% estavam nestas condições. Ela destaca que deve-se haver uma fiscalização rígida sobre agricultura e seus inseticidas, porque isto pode destruir a biodiversidade do mundo."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</si>
  <si>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Os verbos apresentados no texto são: observa-se, acarreta, cuidam, verificou, destaca, haver.
Passo 2. Nota de coerência dos verbos apresentados no texto:
- Observa-se: 8,0
- Acarreta: 8,5
- Cuidam: 9,0
- Verificou: 9,5
- Destaca: 9,0
- Haver: 7,5
Passo 3. Nota do texto: 8,7</t>
  </si>
  <si>
    <t>### Passo 1: Ocorrência dos verbos
1. **destacar**: O verbo aparece uma vez: "Ela destaca que deve-se haver uma fiscalização rígida...".
2. **apresentar**: O verbo não aparece no texto.
3. **explicar**: O verbo não aparece no texto.
4. **informar**: O verbo não aparece no texto.
### Passo 2: Nota dos verbos
- **destacar**: Nota 9.0. O uso do verbo "destacar" é adequado e coerente no contexto, pois a pesquisadora enfatiza a necessidade de fiscalização.
### Passo 3: Nota do texto
Considerando que apenas um dos verbos (destacar) foi utilizado de forma coerente e não foram encontrados os outros verbos, a nota do texto pode ser atribuída como **8.0**. O texto apresenta uma boa coerência semântica, apesar da ausência dos outros verbos, e cumpre seu objetivo de alertar sobre a questão dos agrotóxicos e suas consequências.</t>
  </si>
  <si>
    <t xml:space="preserve">## Análise da Coerência Semântica do Texto
### Passo 1: Ocorrência dos Verbos
* **Apresentar:** Não encontrado no trecho destacado.
* **Destacar:** Encontrado uma vez: "Ela destaca que deve-se haver uma fiscalização rígida..."
* **Explicar:** Não encontrado no trecho destacado.
* **Informar:** Os verbos "observar", "verificou" e "destaca" podem ser considerados sinônimos de "informar" em determinados contextos, porém não estão na forma verbal específica "informar".
### Passo 2: Atribuição de Notas
Considerando a ocorrência única do verbo "destacar" e sua função de enfatizar a necessidade de uma fiscalização mais rígida, atribuímos a ele a nota máxima:
* **Destacar:** 10,0
### Passo 3: Nota Final para o Texto
A coerência semântica do texto está diretamente ligada à utilização do verbo "destacar". Ele estabelece uma relação clara entre os dados apresentados sobre a contaminação das abelhas e a necessidade de uma ação concreta, como a fiscalização mais rígida. 
**Considerando a importância do verbo "destacar" para a construção do sentido do texto, atribuímos a nota 9,0.** 
**Justificativa:** A nota não é 10,0 devido à ausência de outros verbos como "explicar" ou "informar" que poderiam enriquecer a análise e tornar o texto mais completo. No entanto, o uso estratégico do verbo "destacar" confere ao texto uma boa coesão e coerência.
**Observação:** A ausência dos verbos "apresentar" e "explicar" não compromete significativamente a coerência do trecho, pois a ideia principal é transmitida de forma clara.
**Conclusão:** O texto apresenta uma boa coerência semântica, com o verbo "destacar" desempenhando um papel fundamental na construção do sentido. A ausência de outros verbos, como "apresentar" e "explicar", poderia ser explorada para uma análise mais aprofundada, mas não compromete a compreensão geral do texto.
</t>
  </si>
  <si>
    <t>Passo 1. Listagem dos verbos:
- Apresentar: Não ocorre no texto.
- Destacar: Ocorre uma vez no texto.
- Explicar: Não ocorre no texto.
- Informar: Não ocorre no texto.
Passo 2. Atribuição de notas para os verbos:
- Destacar: 10.0 (porque é o único verbo presente e está sendo utilizado de forma coerente no texto para enfatizar a importância da fiscalização rígida sobre agricultura e seus inseticidas).
Passo 3. Nota do texto:
Considerando que apenas o verbo "destacar" aparece no texto e está sendo usado de forma coerente, atribuo ao texto uma nota 10.0, pois o uso do verbo está alinhado com a semântica do texto e contribui para a clareza e eficácia da mensagem.</t>
  </si>
  <si>
    <t>#20
Considerar para a tarefa a seguir somente o texto que está entre #### e ####.
####
"Na notícia publicada no jornal da Unicamp, " Agrotóxicos são identificados em cera e mel de abelha', Liana Coll descreve e discorre sobre a pesquisa de doutorado de Ana Paula de Souza. Assim problematiza que, desde o início do século XXI, já morreram mais de 1 bilhão de abelhas apenas no Brasil e dentre as diversas causas, a monocultura e seu uso desenfreado de agrotóxicos são os principais responsáveis. O impacto é preocupante, pois a maior parte de toda polinização vegetal provém delas, além de seu papel no cultivo artificial, como em mamoeiros. Para mediar a quantidade de agrotóxicos encontrados, foram utilizados o mel e a cera como bioindicadores, logo que é muito difícil analisar as "Apis meliferas" (abelha comum) dado tamanho e peso muito pequeno, ademais, os produtos apícolas refletem sua alimentação. Após isso foram contatados os tóxicos acima do recomendável em 15 e 90% respectivamente referido ao mel e cera, que são manipulados desde produtos farmacêuticos e alimentícios à cosméticos. Diante disso, a contaminação humana torna-se consequência. Por fim, a pesquisadora recomenda maior regulamentação das práticas agrícolas para evitar maiores desastres ambientais."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</si>
  <si>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Liste a ocorrência dos verbos apresentar, destacar, explicar e informar:
*   Apresentar: 0 ocorrências
*   Destacar: 1 ocorrência ("Liana Coll descreve e discorre sobre a pesquisa de doutorado de Ana Paula de Souza.")
*   Explicar: 0 ocorrências
*   Informar: 1 ocorrência ("Na notícia publicada no jornal da Unicamp, " Agrotóxicos são identificados em cera e mel de abelha'")
Passo 2: Atribua uma nota para os verbos listados no passo 1, considerando a coerência semântica das palavras entre si.
*   Destacar: 8.0 (a palavra "destacar" está próxima de "descrever" e "discorrer", o que mostra que o autor está se esforçando para apresentar a pesquisa de forma clara)
*   Informar: 9.0 (o autor está apresentando uma notícia publicada, o que é uma forma de informar aos leitores)
Passo 3: Atribua uma nota ao texto, considerando as notas dos verbos do passo 2.
Nota do texto: 8.5
O texto apresenta uma boa estrutura e coerência semântica, com o autor utilizando verbos que ajudam a apresentar a pesquisa de forma clara e objetiva. No entanto, a falta de ocorrências dos verbos "apresentar" e "explicar" reduz a nota do texto.</t>
  </si>
  <si>
    <t>### Análise de Coerência Semântica
**Passo 1: Lista de verbos**
1. **apresentar** - Não aparece explicitamente no texto, mas a ideia de apresentar a pesquisa está implícita.
2. **destacar** - O texto menciona os principais responsáveis pela morte das abelhas, o que implica um destaque aos agrotóxicos e monocultura.
3. **explicar** - O texto explica a pesquisa de Ana Paula de Souza e suas implicações sobre a contaminação por agrotóxicos.
4. **informar** - O texto informa sobre a quantidade de agrotóxicos encontrados e a situação preocupante das abelhas.
**Passo 2: Atribuição de notas**
- **apresentar**: Nota 6.0 - A ideia está implícita, mas não é explícita no texto.
- **destacar**: Nota 8.0 - O texto claramente destaca as causas da morte das abelhas e a importância dos agrotóxicos.
- **explicar**: Nota 9.0 - O texto fornece explicações claras sobre a pesquisa e suas descobertas.
- **informar**: Nota 9.0 - O texto fornece informações detalhadas e relevantes sobre os agrotóxicos encontrados.
**Passo 3: Nota do texto**
Para atribuir uma nota ao texto, consideramos as notas dos verbos listados e suas coerências. As notas variam de 6.0 a 9.0, indicando um texto que é geralmente coerente, mas que poderia ter uma apresentação mais clara de algumas informações.
- Nota do texto: **8.0** - O texto é coerente, com informações relevantes e bem explicadas, mas poderia melhorar na forma de apresentar a pesquisa.</t>
  </si>
  <si>
    <t xml:space="preserve">## Análise de Coerência Semântica
### Passo 1: Ocorrência dos Verbos
Após a análise do texto, não foram encontradas ocorrências dos verbos **apresentar**, **destacar**, **explicar** e **informar** na forma exata como foram solicitados.
### Análise e Adaptação
No entanto, é possível identificar verbos com funções semânticas semelhantes ou sinônimos que desempenham papéis semelhantes na construção da coerência textual. Por exemplo:
* **Descrever e discorrer:** Ambos os verbos indicam a apresentação de informações sobre um determinado assunto, similar à função do verbo "apresentar".
* **Problematizar:** Indica a apresentação de um problema ou questão, similar à função do verbo "destacar".
* **Recomendar:** Indica a sugestão de uma ação, similar à função do verbo "informar".
### Passo 2: Atribuição de Notas (Adaptada)
Considerando as adaptações acima, podemos atribuir notas aos verbos encontrados e suas funções equivalentes:
* **Descrever e discorrer:** 9.0 - Os verbos são utilizados de forma coerente para apresentar a pesquisa e seus resultados.
* **Problematizar:** 8.0 - O problema da mortalidade das abelhas e o uso de agrotóxicos é apresentado de forma clara e concisa.
* **Recomendar:** 7.0 - A recomendação por maior regulamentação é coerente com as evidências apresentadas no texto.
### Passo 3: Nota Final para o Texto
Considerando as notas atribuídas aos verbos e a coerência geral do texto, podemos atribuir a seguinte nota:
* **Nota final:** 8.5
### Justificativa da Nota
A nota 8.5 reflete a boa coerência semântica do texto. Os verbos utilizados, mesmo com algumas adaptações, contribuem para a construção de um texto claro, conciso e bem estruturado. A relação entre a mortalidade das abelhas, o uso de agrotóxicos e a contaminação humana é estabelecida de forma lógica e coerente. A recomendação final por maior regulamentação reforça a tese central do texto.
**Observação:** A ausência dos verbos especificados na forma exata pode ser devido a diferentes fatores, como as escolhas lexicais do autor ou as particularidades da língua portuguesa. No entanto, a análise semântica pode ser realizada considerando verbos com funções equivalentes, como demonstrado nesta resposta.
**Recomendação:** Para uma análise mais precisa e completa, seria interessante considerar outros elementos da coerência textual, como a coesão, a progressão temática e a organização das ideias. 
**Em resumo:** O texto apresenta uma boa coerência semântica, com os verbos utilizados contribuindo para a construção de um texto claro e bem estruturado. 
</t>
  </si>
  <si>
    <t>Passo 1. Verbs present in the text:
- "problematiza"
- "morreu"
- "refletem"
- "analisar"
- "contatados"
- "manipulados"
- "torna-se"
- "recomenda"
Passo 2. Coerência semântica dos verbos:
- "problematiza" (9.0): Este verbo é usado para introduzir uma discussão sobre um problema, o que é coerente no contexto de uma pesquisa científica.
- "morreu" (8.0): Este verbo é claro e direto, adequado para descrever um fato estatístico sobre a morte de abelhas.
- "refletem" (7.0): Este verbo é usado para conectar a alimentação das abelhas com os produtos apícolas, o que é coerente.
- "analisar" (6.0): Este verbo é geralmente associado a estudos científicos, mas poderia ser mais específico no contexto.
- "contatados" (5.0): Este verbo é um pouco ambíguo e poderia ser mais claro na descrição da ação realizada.
- "manipulados" (4.0): Este verbo é utilizado de forma ampla e poderia ser mais específico em relação ao contexto da contaminação.
- "torna-se" (3.0): Este verbo é um pouco genérico e poderia ser mais descritivo.
- "recomenda" (2.0): Este verbo é direto e claro, mas poderia ser mais enfático para transmitir a urgência da recomendação.
Passo 3. Nota do texto:
Considerando as notas dos verbos e a coerência semântica do texto, atribuiria uma nota 7.0. O texto tem uma coerência geral satisfatória, mas poderia ser aprimorado com verbos mais específicos e expressivos para tornar a mensagem mais clara e impactante.</t>
  </si>
  <si>
    <t>#21
Considerar para a tarefa a seguir somente o texto que está entre #### e ####.
####
"Na notícia “Agrotóxicos são detectados em cera e mel de abelhas”, publicado entre 07 e 20 de agosto de 2023 no jornal da UNICAMP, pela autora Liana Coll, onde aborda a tese de doutorado da química e pesquisadora Ana Paula de Souza. Sua pesquisa foi realizada na Faculdade de Engenharia Alimentar (FEA), onde analisou o mel e cera das abelhas Apis Malifera L, já que analisar as próprias abelhas seria muito difícil devido ao seu tamanho, das 40 amostras de mel analisadas 6 apresentam mais agrotóxicos do que o permitido e nas ceras 90% das amostras estavam infectadas. Em sua tese a cientista relaciona essa presença a expansão da monocultura e ao uso massivo de agrotóxicos e se deu inicio diante da preocupação com a grande quantidade de morte de abelhas no Brasil, Europa e Estados Unidos, frente aos resultados das pesquisas a cientista recomenda que as praticas agrícolas sejam mais rigorosamente controladas."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</si>
  <si>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Os verbos destacar, explicar e informar não aparecem no texto. O verbo "apresentar" aparece uma vez no texto.
Passo 2: 
O verbo "apresentar" aparece no texto na frase: "das 40 amostras de mel analisadas 6 apresentam mais agrotóxicos do que o permitido". Nesse contexto, o verbo "apresentar" é coerente, pois é usado para indicar a presença de agrotóxicos em excesso em algumas das amostras de mel. Nota: 9.0
Passo 3: 
Considerando a nota do verbo "apresentar", a nota do texto é 9.0.</t>
  </si>
  <si>
    <t>### Passo 1: Ocorrência dos verbos
- **apresentar**: 2 ocorrências ("apresentam mais agrotóxicos do que o permitido", "90% das amostras estavam infectadas")
- **destacar**: 0 ocorrências
- **explicar**: 1 ocorrência ("a cientista relaciona essa presença")
- **informar**: 0 ocorrências
### Passo 2: Atribuição de notas para os verbos
- **apresentar**: 8.0 (coerente na relação de dados encontrados em amostras)
- **destacar**: N/A (não ocorreu)
- **explicar**: 9.0 (coerente, pois a explicação da relação da presença de agrotóxicos é clara)
- **informar**: N/A (não ocorreu)
### Passo 3: Nota para o texto
A nota final do texto pode ser atribuída considerando a média das notas dos verbos que apareceram. A média é calculada da seguinte forma:
\[
\text{Média} = \frac{8.0 + 9.0}{2} = 8.5
\]
Assim, a nota final atribuída ao texto é **8.5**.</t>
  </si>
  <si>
    <t xml:space="preserve">## Análise de Coerência Semântica
### Passo 1: Ocorrência dos Verbos
* **Apresentar:** Ocorre duas vezes, uma no contexto de "6 apresentam mais agrotóxicos do que o permitido" e outra no contexto de "90% das amostras estavam infectadas".
* **Destacar:** Não ocorre no texto.
* **Explicar:** Ocorre uma vez, no contexto de "a cientista relaciona essa presença à expansão da monocultura e ao uso massivo de agrotóxicos".
* **Informar:** Não ocorre explicitamente, mas a função principal do texto é informar sobre a pesquisa e seus resultados.
### Passo 2: Avaliação da Coerência Semântica dos Verbos
* **Apresentar:** Nota 9,0. O verbo é utilizado de forma coerente para indicar a presença de agrotóxicos nas amostras, sendo um dado relevante da pesquisa.
* **Destacar:** Não se aplica.
* **Explicar:** Nota 8,0. O verbo estabelece uma relação de causa e efeito entre a presença de agrotóxicos e a expansão da monocultura, contribuindo para a compreensão dos resultados.
* **Informar:** Nota 7,0. Embora não seja explicitamente utilizado, a função informativa do texto é clara e coerente com o uso dos demais verbos.
### Passo 3: Nota Final para o Texto
Considerando as notas atribuídas aos verbos e a coerência geral do texto, atribuo a nota **8,5**. O texto apresenta uma boa coesão semântica, utilizando os verbos de forma adequada para apresentar os resultados da pesquisa e estabelecer relações de causa e efeito. A única ressalva é a ausência de um verbo explicitamente informativo, o que poderia fortalecer a estrutura textual.
**Justificativa:**
* A alta nota se justifica pela clareza na apresentação dos dados, pela explicação da relação entre a presença de agrotóxicos e as práticas agrícolas, e pela relevância do tema abordado.
* A pequena redução na nota se deve à ausência de um verbo explicitamente informativo, o que poderia tornar a estrutura textual mais evidente.
**Conclusão:**
O texto apresenta uma boa coerência semântica, sendo eficaz na comunicação dos resultados da pesquisa sobre a presença de agrotóxicos em mel e cera de abelhas. A utilização dos verbos "apresentar" e "explicar" contribui para a compreensão do leitor, e a relação estabelecida entre a presença de agrotóxicos e as práticas agrícolas é clara e relevante.
**Observação:** A avaliação da coerência semântica é um processo subjetivo e pode variar de acordo com diferentes critérios e interpretações. A nota atribuída neste caso é uma estimativa baseada na análise dos elementos linguísticos presentes no texto.
**Sugestões para melhoria:**
* **Incluir um verbo explicitamente informativo:** A inserção de um verbo como "informar" ou "mostrar" no início do texto poderia fortalecer a estrutura textual e tornar a função informativa mais evidente.
* **Diversificar o vocabulário:** A utilização de sinônimos para os verbos "apresentar" e "explicar" poderia tornar o texto mais dinâmico e interessante.
* **Explorar outras relações semânticas:** A análise poderia ser aprofundada explorando outras relações semânticas, como a causa e consequência, a comparação e o contraste. 
Com estas sugestões, o texto poderia apresentar uma coerência semântica ainda mais sólida e eficaz.
</t>
  </si>
  <si>
    <t>Passo 1. Liste a ocorrência dos verbos apresentar, destacar, explicar e informar.
No texto fornecido, não encontramos os verbos "apresentar", "destacar", "explicar" e "informar". Portanto, não há ocorrências desses verbos para listar.
Passo 2. Agora, atribua uma nota para os verbos listados no passo 1, considerando a coerência semântica das palavras entre si. Atribua uma nota de 1.0 a 10.0, sendo 1.0(um) para o verbo menos coerente e 10.0(dez) para o mais coerentes.
Como não encontramos os verbos especificados no texto, não podemos atribuir notas para eles neste contexto.
Passo 3. Considerando as notas dos verbos do passo 2, atribua uma nota ao texto, sendo 1.0 (um) nota mais baixa e 10.0 (dez) a mais alta.
Como não há verbos específicos para avaliar, não podemos atribuir uma nota ao texto baseada nesses verbos. No entanto, podemos avaliar o texto quanto à sua coerência semântica de forma geral. O texto fornecido é coerente e transmite uma mensagem clara e coesa sobre a presença de agrotóxicos no mel e na cera das abelhas, relacionando esse fenômeno com práticas agrícolas e a expansão da monocultura. Portanto, podemos atribuir uma nota alta para o texto em termos de coerência semântica, talvez um 9.0, considerando que ele cumpre bem o objetivo de informar sobre o tema, embora sempre haja espaço para melhorias em qualquer texto.</t>
  </si>
  <si>
    <t>#22
Considerar para a tarefa a seguir somente o texto que está entre #### e ####.
####
"A mortandade de abelhas é preocupante pois são necessárias para a polinização de diversas plantas e cultivou, porém este problema está cada vez maior, tanto no Brasil quanto em outros países por conta do alto uso de agrotóxicos. Foram verificados pela pesquisadora Ana Paula de Souza do CPBQA da Unicamp altos índices dessas substâncias, tanto no mel, quanto na cera das abelhas, ela, junto com seus coordenadores pretendem determinar se há contaminação nesses itens. Para evitar esses problemas, a pesquisadora recomenda que haja o controle dessas práticas para que ocorra o equilíbrio."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</si>
  <si>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 Não há ocorrência dos verbos apresentar, destacar, explicar e informar.
Passo 2: 
- Não há como atribuir notas para os verbos, pois não há ocorrência dos mesmos.
Passo 3:
- Considerando a ausência das ocorrências dos verbos, não é possível atribuir uma nota para o texto.</t>
  </si>
  <si>
    <t>### Passo 1: Ocorrência dos verbos
- **apresentar**: 0 ocorrências
- **destacar**: 0 ocorrências
- **explicar**: 0 ocorrências
- **informar**: 1 ocorrência (implícito na ideia de determinar e recomendar)
### Passo 2: Atribuição de notas
- **apresentar**: 0 - Não aparece no texto.
- **destacar**: 0 - Não aparece no texto.
- **explicar**: 0 - Não aparece no texto.
- **informar**: 5.0 - A ideia de informar é representada implicitamente quando a pesquisadora menciona suas descobertas e recomendações, mas não há uma exposição clara do que é informado.
### Passo 3: Nota para o texto
Com base nas notas dos verbos, o texto apresenta uma coerência semântica moderada, principalmente pela menção implícita do verbo "informar". Portanto, a nota para o texto seria:
**Nota: 6.0**</t>
  </si>
  <si>
    <t xml:space="preserve">## Análise de Coerência Semântica
**Texto:**
####
"A mortandade de abelhas é preocupante pois são necessárias para a polinização de diversas plantas e cultivou, porém este problema está cada vez maior, tanto no Brasil quanto em outros países por conta do alto uso de agrotóxicos. Foram verificados pela pesquisadora Ana Paula de Souza do CPBQA da Unicamp altos índices dessas substâncias, tanto no mel, quanto na cera das abelhas, ela, junto com seus coordenadores pretendem determinar se há contaminação nesses itens. Para evitar esses problemas, a pesquisadora recomenda que haja o controle dessas práticas para que ocorra o equilíbrio."
####
**Análise:**
**Passo 1: Ocorrência dos verbos**
* **Apresentar:** Não ocorre.
* **Destacar:** Não ocorre.
* **Explicar:** Não ocorre explicitamente. A ideia de explicação está implícita quando o texto relaciona a mortandade das abelhas ao uso de agrotóxicos.
* **Informar:** Ocorre em todo o texto, informando sobre a problemática da mortandade das abelhas, os estudos da pesquisadora e as possíveis soluções.
**Passo 2: Atribuição de notas**
* **Explicar:** Atribuirei a nota 7, pois a explicação da relação entre a mortandade das abelhas e os agrotóxicos é clara, mas poderia ser mais detalhada.
* **Informar:** Atribuirei a nota 8, pois a informação é clara e objetiva, mas a estrutura do texto poderia ser mais organizada para facilitar a compreensão.
**Passo 3: Nota final para o texto**
Considerando as notas atribuídas aos verbos e a coerência geral do texto, atribuirei a nota **7,5**. O texto apresenta uma boa coesão e aborda um tema relevante, mas a falta de verbos específicos como "apresentar" e "destacar" e a estrutura um pouco dispersa impedem que a nota seja mais alta.
**Justificativa:**
A nota 7,5 reflete um texto que, apesar de abordar um tema importante e apresentar informações relevantes, poderia ser aprimorado em termos de estrutura e uso de verbos mais específicos. A relação entre a mortandade das abelhas e os agrotóxicos é clara, mas a explicação poderia ser mais detalhada. A informação é objetiva, mas a organização do texto poderia ser melhorada para facilitar a compreensão do leitor.
**Observações:**
* A ausência dos verbos "apresentar" e "destacar" não significa necessariamente um problema, mas poderia ser explorada para tornar o texto mais didático.
* A palavra "cultivou" apresenta um erro de concordância e deveria ser "cultivos".
* A estrutura do texto poderia ser melhorada com a utilização de parágrafos para separar as ideias e com a utilização de conectivos para estabelecer relações entre as diferentes partes do texto.
**Conclusão:**
O texto apresenta uma boa coerência semântica, mas há espaço para melhorias em termos de estrutura e uso de linguagem. A nota 7,5 reflete um texto que aborda um tema importante de forma clara, mas que poderia ser aprimorado para se tornar ainda mais eficaz.
</t>
  </si>
  <si>
    <t>Passo 1. Liste a ocorrência dos verbos apresentar, destacar, explicar e informar.
No texto fornecido, encontramos os seguintes verbos:
- "informar" não está presente no texto.
- "apresentar" não está presente no texto.
- "destacar" não está presente no texto.
- "explicar" não está presente no texto.
Passo 2. Agora, atribua uma nota para os verbos listados no passo 1, considerando a coerência semântica das palavras entre si. Atribua uma nota de 1.0 a 10.0, sendo 1.0(um) para o verbo menos coerente e 10.0(dez) para o mais coerentes.
Como não há verbos específicos para avaliar, não podemos atribuir notas para eles neste contexto.
Passo 3. Considerando as notas dos verbos do passo 2, atribua uma nota ao texto, sendo 1.0 (um) nota mais baixa e 10.0 (dez) a mais alta.
Como não há verbos específicos para avaliar, não podemos atribuir uma nota ao texto baseada nesses verbos. No entanto, podemos avaliar o texto quanto à sua coerência semântica de forma geral. O texto fornecido é coerente e transmite uma mensagem clara e coesa sobre a mortandade de abelhas e a presença de agrotóxicos no mel e na cera. Portanto, podemos atribuir uma nota alta para o texto em termos de coerência semântica, talvez um 9.0, considerando que ele cumpre bem o objetivo de informar sobre o tema, embora sempre haja espaço para melhorias em qualquer texto.</t>
  </si>
  <si>
    <t>#23
Considerar para a tarefa a seguir somente o texto que está entre #### e ####.
####
"No texto "Agrotóxicos são detectados em cera e mel de abelha", publicado em 2023 no Jornal da Unicamp, Liana Coll expõe o risco da utilização de agrotóxicos para a vida das abelhas. A autora destaca a preocupação com a mortandade das abelhas, contando com mais de um bilhão de mortes desde um pouco antes do início do século XXI. Além desse fato, Coll apresenta uma pesquisa de doutorado feita por Ana Paula de Souza, em que ela encontra agrotóxicos no mel e na cera da abelha em grandes quantidades, o que indica que a qualidade de vida do próprio inseto pode estar em risco. A pesquisadora demonstra, ainda, que as abelhas são polinizadoras indispensáveis, por exemplo, no cultivo de mamão. Portanto, a química explicita que a contaminação por agrotóxicos afeta as abelhas e indica um risco para a biodiversidade. Com isso, ela conclui que o uso desses produtos deve ser contido adequadamente."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</si>
  <si>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 Passo 1: Listar a ocorrência dos verbos apresentar, destacar, explicar e informar
*   Apresentar: "Coll apresenta uma pesquisa de doutorado feita por Ana Paula de Souza..." (1 ocorrência)
*   Destacar: "A autora destaca a preocupação com a mortandade das abelhas..." (1 ocorrência)
*   Explicar: "A química explicita que a contaminação por agrotóxicos afeta as abelhas e indica um risco para a biodiversidade." (1 ocorrência)
*   Informar: Não há ocorrências do verbo "informar" no texto.
### Passo 2: Atribuir notas de coerência semântica para os verbos
*   Apresentar: 8.0 (o verbo está coerente com o contexto de apresentação de uma pesquisa)
*   Destacar: 9.0 (o verbo está muito coerente com o contexto de enfatizar a preocupação com a mortandade das abelhas)
*   Explicar: 9.5 (o verbo está muito coerente com o contexto de esclarecer a relação entre a contaminação por agrotóxicos e o risco para a biodiversidade)
*   Informar: 0.0 (não há ocorrências do verbo)
### Passo 3: Atribuir uma nota ao texto
Considerando as notas dos verbos, a nota média é: (8.0 + 9.0 + 9.5) / 3 = 8,83. Portanto, a nota do texto é: 8.8</t>
  </si>
  <si>
    <t>Vamos analisar o texto fornecido conforme os passos solicitados.
### Passo 1: Listagem dos verbos
1. **destacar**: "A autora destaca a preocupação com a mortandade das abelhas..."
2. **apresentar**: "Coll apresenta uma pesquisa de doutorado feita por Ana Paula de Souza..."
3. **demonstrar**: "A pesquisadora demonstra, ainda, que as abelhas são polinizadoras indispensáveis..."
4. **concluir**: "Com isso, ela conclui que o uso desses produtos deve ser contido adequadamente."
### Passo 2: Atribuição de notas
- **destacar**: Nota 9.0 — O verbo "destacar" é coerente, pois enfatiza uma preocupação importante apresentada no texto.
- **apresentar**: Nota 8.0 — "Apresentar" é adequado, pois introduz a pesquisa relevante que apoia a argumentação da autora.
- **demonstrar**: Nota 10.0 — "Demonstrar" é altamente coerente, já que explica a importância das abelhas na polinização, fundamentando a gravidade da situação.
- **concluir**: Nota 9.0 — "Concluir" é apropriado, pois resume a análise e aponta para a necessidade de ação, coeso com os argumentos apresentados.
### Passo 3: Atribuição de nota ao texto
Para atribuir uma nota ao texto, consideramos a média das notas atribuídas aos verbos:
\[
\text{Média} = \frac{(9.0 + 8.0 + 10.0 + 9.0)}{4} = \frac{36.0}{4} = 9.0
\]
**Resposta Final**: A nota do texto é **9.0**. 
O texto apresenta uma coerência semântica alta, com os verbos escolhidos contribuindo para a clareza e a força da argumentação.</t>
  </si>
  <si>
    <t xml:space="preserve">## Análise de Coerência Semântica
**Texto:** 
&gt; "No texto "Agrotóxicos são detectados em cera e mel de abelha", publicado em 2023 no Jornal da Unicamp, Liana Coll expõe o risco da utilização de agrotóxicos para a vida das abelhas. A autora destaca a preocupação com a mortandade das abelhas, contando com mais de um bilhão de mortes desde um pouco antes do início do século XXI. Além desse fato, Coll apresenta uma pesquisa de doutorado feita por Ana Paula de Souza, em que ela encontra agrotóxicos no mel e na cera da abelha em grandes quantidades, o que indica que a qualidade de vida do próprio inseto pode estar em risco. A pesquisadora demonstra, ainda, que as abelhas são polinizadoras indispensáveis, por exemplo, no cultivo de mamão. Portanto, a química explicita que a contaminação por agrotóxicos afeta as abelhas e indica um risco para a biodiversidade. Com isso, ela conclui que o uso desses produtos deve ser contido adequadamente."
### Passo 1: Listagem dos Verbos
* **Apresentar:** Ocorre duas vezes, uma vez para introduzir a pesquisa de doutorado e outra para apresentar a conclusão da pesquisa.
* **Destacar:** Ocorre uma vez, para enfatizar a preocupação com a mortandade das abelhas.
* **Explicar:** Ocorre uma vez, para explicar a relação entre a contaminação por agrotóxicos e o risco para a biodiversidade.
* **Informar:** Não ocorre explicitamente no texto.
### Passo 2: Atribuição de Notas
Considerando a coerência semântica e o contexto em que cada verbo é utilizado, atribuímos as seguintes notas:
* **Apresentar:** 9.0 - O verbo é utilizado de forma coerente para introduzir novas informações e está bem conectado ao contexto.
* **Destacar:** 8.5 - O verbo enfatiza um ponto importante do texto, mas poderia ser utilizado em um contexto um pouco mais específico.
* **Explicar:** 9.5 - O verbo estabelece uma relação de causa e efeito clara e relevante para o tema.
* **Informar:** Não se aplica.
### Passo 3: Nota Final para o Texto
Considerando as notas atribuídas aos verbos e a coerência geral do texto, atribuímos a nota **9.3** para o texto. A alta nota se justifica pela clara conexão entre as ideias, pela utilização adequada dos verbos e pela organização lógica das informações.
**Justificativa:**
* Os verbos são utilizados de forma precisa e contribuem para a construção de um texto coeso e coerente.
* As informações são apresentadas de forma clara e objetiva, facilitando a compreensão do leitor.
* A conclusão do texto é consistente com as informações apresentadas anteriormente.
**Observação:**
A ausência do verbo "informar" não compromete a coerência do texto, pois a informação é transmitida através dos outros verbos utilizados.
**Conclusão:**
O texto apresenta uma alta coerência semântica, demonstrando uma boa organização das ideias e um uso adequado dos verbos. A análise realizada indica que o autor conseguiu transmitir de forma clara e objetiva a importância da pesquisa sobre a contaminação por agrotóxicos e os seus impactos na vida das abelhas.
</t>
  </si>
  <si>
    <t>Passo 1. Lista dos verbos:
- destacar
- apresenta
- encontra
- demonstra
- explicita
- afeta
- conclui
Passo 2. Atribuição de notas para os verbos, considerando a coerência semântica:
- destacar: 8.0
- apresenta: 7.0
- encontra: 7.5
- demonstra: 8.5
- explicita: 9.0
- afeta: 8.0
- conclui: 9.5
Passo 3. Nota para o texto:
Considerando as notas dos verbos e a coerência semântica do texto como um todo, atribuo ao texto uma nota de 8.5. O texto apresenta uma sequência lógica e coerente na exposição dos fatos e argumentos relacionados à detecção de agrotóxicos em cera e mel de abelha, e a importância das abelhas para a biodiversidade e polinização de cultivos.</t>
  </si>
  <si>
    <t>#24
Considerar para a tarefa a seguir somente o texto que está entre #### e ####.
####
"No texto escrito por Liana Coll, "Agrotóxicos  são detectados em cera e mel de abelha", publicado no Jornal da UNICAMP, explana como o uso intensivo de agrotóxicos está relacionado à contaminação de produtos apícolas. As principais questões ligadas ao tema incluem a saúde das abelhas, a qualidade dos produtos e os impactos na cadeia alimentar. O interesse em pesquisas acadêmicas pelo assunto se deu pela preocupação com a morte massiva de abelhas no Brasil, Europa e Estados Unidos por conta da relevância desses insetos na polinização de plantações. A contaminação do mel e da cera podem prejudicar a saúde humana e comprometer a segurança alimentar, além de afetar a biodiversidade e os ecossistemas.        "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</si>
  <si>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Passo 1:
- apresentar: não há;
- destacar: não há;
- explicar: há;
- informar: não há.
Passo 2:
- explicar: nota 10.0 (dez).
Passo 3:
- nota do texto: 5.0 (cinco).</t>
  </si>
  <si>
    <t>#24
Considerar para a tarefa a seguir somente o texto que está entre #### e ####.
####
"No texto escrito por Liana Coll, "Agrotóxicos  são detectados em cera e mel de abelha", publicado no Jornal da UNICAMP, explana como o uso intensivo de agrotóxicos está relacionado à contaminação de produtos apícolas. As principais questões ligadas ao tema incluem a saúde das abelhas, a qualidade dos produtos e os impactos na cadeia alimentar. O interesse em pesquisas acadêmicas pelo assunto se deu pela preocupação com a morte massiva de abelhas no Brasil, Europa e Estados Unidos por conta da relevância desses insetos na polinização de plantações. A contaminação do mel e da cera podem prejudicar a saúde humana e comprometer a segurança alimentar, além de afetar a biodiversidade e os ecossistemas.	"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</si>
  <si>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Vamos analisar o texto de acordo com os passos propostos:
### Passo 1: Ocorrência dos verbos
- **Apresentar:** 0 ocorrências
- **Destacar:** 0 ocorrências
- **Explicar:** 1 ocorrência (na forma de "explicada")
- **Informar:** 0 ocorrências
### Passo 2: Atribuição de notas aos verbos
- **Explicar:** 8.0
  - Justificativa: O uso do verbo "explicar" está coerente com o contexto do texto, que aborda o problema dos agrotóxicos e suas consequências, sendo uma explicação válida sobre as implicações desse uso.
### Passo 3: Nota para o texto
Com base na nota do único verbo listado que teve ocorrência ("explicar"), que recebeu 8.0, a nota final para o texto será:
**Nota do texto: 8.0** 
Essa nota reflete uma boa coerência semântica, uma vez que o texto apresenta uma narrativa clara sobre os impactos do uso de agrotóxicos e suas consequências.</t>
  </si>
  <si>
    <t xml:space="preserve">## Análise da Coerência Semântica do Texto
**Texto analisado:**
&gt; "No texto escrito por Liana Coll, "Agrotóxicos  são detectados em cera e mel de abelha", publicado no Jornal da UNICAMP, explana como o uso intensivo de agrotóxicos está relacionado à contaminação de produtos apícolas. As principais questões ligadas ao tema incluem a saúde das abelhas, a qualidade dos produtos e os impactos na cadeia alimentar. O interesse em pesquisas acadêmicas pelo assunto se deu pela preocupação com a morte massiva de abelhas no Brasil, Europa e Estados Unidos por conta da relevância desses insetos na polinização de plantações. A contaminação do mel e da cera podem prejudicar a saúde humana e comprometer a segurança alimentar, além de afetar a biodiversidade e os ecossistemas.        "
**Passo 1: Ocorrência de Verbos**
* **Explanar:** utilizado para indicar que o texto de Liana Coll detalha a relação entre agrotóxicos e contaminação de produtos apícolas.
**Passo 2: Avaliação da Coerência Semântica**
* **Explanar (10.0):** O verbo "explanar" é altamente coerente com o contexto, pois indica claramente a função do texto de Liana Coll, que é explicar a relação entre agrotóxicos e a contaminação de produtos apícolas.
**Passo 3: Nota Final para o Texto**
Considerando que o único verbo analisado, "explanar", apresenta uma nota máxima de coerência semântica (10.0), atribuímos ao texto a **nota 10.0**.
**Justificativa:**
O texto demonstra uma alta coerência semântica, pois o verbo "explanar" é utilizado de forma precisa e adequada para descrever o objetivo do texto de Liana Coll. A escolha desse verbo evidencia uma clara intenção de comunicar a relação entre o uso de agrotóxicos e os problemas relacionados à produção de mel e cera.
**Observações:**
* A ausência de outros verbos como "apresentar", "destacar" e "informar" não compromete a análise, pois o foco aqui é avaliar a coerência semântica do verbo "explanar" no contexto específico.
* A análise poderia ser mais aprofundada caso houvesse uma maior variedade de verbos e se fossem consideradas outras dimensões da coerência textual, como a coesão e a progressão temática.
**Conclusão:**
O texto analisado apresenta uma alta coerência semântica, demonstrando uma clara intenção de comunicar a relação entre o uso de agrotóxicos e os problemas relacionados à produção de mel e cera. O verbo "explanar" é utilizado de forma precisa e adequada para cumprir esse objetivo.
</t>
  </si>
  <si>
    <t>Passo 1. Lista de verbos apresentados no texto:
- explana
- está relacionado
- incluem
- se deu
- preocupação
- morrer
- afetar
- podem prejudicar
- comprometer
- comprometer
Passo 2. Avaliação da coerência semântica dos verbos:
- explana: 8.0 (bom para explicar detalhadamente um assunto)
- está relacionado: 9.0 (forte ligação de sentido com o contexto)
- incluem: 8.0 (bom para listar elementos dentro de um contexto)
- se deu: 7.0 (bom, mas um pouco menos específico)
- preocupação: 7.0 (mais um substantivo do que um verbo, mas coerente no contexto)
- morrer: 6.0 (um pouco menos coerente, poderia ser mais específico)
- afetar: 8.0 (bom para expressar impacto)
- podem prejudicar: 8.0 (bom para indicar possíveis danos)
- comprometer: 8.0 (bom para indicar risco ou dano)
- comprometer: 8.0 (bom para indicar risco ou dano)
Passo 3. Nota geral para o texto:
Considerando a coerência semântica dos verbos listados, a nota geral para o texto seria 7.8. O texto é coerente e utiliza verbos que fazem sentido dentro do contexto, mas há espaço para melhorar a escolha de palavras para maior precisão e clareza.</t>
  </si>
  <si>
    <t xml:space="preserve">
Considerar para a tarefa a seguir somente o texto que está entre #### e ####.
####
"&lt;TEXTO&gt;"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t>
  </si>
  <si>
    <t>Análise Correlação da Nota pela Avaliação Humana, Automática e Combinada (CNHAC)</t>
  </si>
  <si>
    <t>Experimento 1 - Avaliação humana</t>
  </si>
  <si>
    <t>Experimento 2- Automático</t>
  </si>
  <si>
    <t>Experimento 3 - Combinado</t>
  </si>
  <si>
    <t>Aval 1</t>
  </si>
  <si>
    <t>Aval 2</t>
  </si>
  <si>
    <t>Aval 3</t>
  </si>
  <si>
    <t xml:space="preserve">Gemini		</t>
  </si>
  <si>
    <t>Humano</t>
  </si>
  <si>
    <t>Automático</t>
  </si>
  <si>
    <t>Combinado</t>
  </si>
  <si>
    <t>Percentual de acerto das notas dos LLMs com o avaliador 3 considerando igualdade e 4 intervalores de toler ˜ancia (0,5, 1,0, 1,5 e 2,0)</t>
  </si>
  <si>
    <t>Tolerância</t>
  </si>
  <si>
    <t>&lt;&lt;&lt; Altere aqui o intervalo de tolerãncia da nota!</t>
  </si>
  <si>
    <t>Nota x A3</t>
  </si>
  <si>
    <t>Quantidade de acertos</t>
  </si>
  <si>
    <t>Percentual de acertos em relação ao total</t>
  </si>
  <si>
    <t>Estatísca de confiabilidade entre avaliadores utilizando Coêficiente de Correlação Kappa</t>
  </si>
  <si>
    <t>Quantos níveis sua variável observada tem (máx. 5)?</t>
  </si>
  <si>
    <t>Level</t>
  </si>
  <si>
    <t>Name</t>
  </si>
  <si>
    <t>Nota 1</t>
  </si>
  <si>
    <t>Nota 2</t>
  </si>
  <si>
    <t>Nota 3</t>
  </si>
  <si>
    <t>Nota 4</t>
  </si>
  <si>
    <t>Nota 5</t>
  </si>
  <si>
    <t>Faça uma cópia desta planilha. Edite as células azul-claras. Dê os nomes dos níveis acima e, em seguida, o número de observações para cada combinação à direita.</t>
  </si>
  <si>
    <t>Observado</t>
  </si>
  <si>
    <t>Esperado</t>
  </si>
  <si>
    <t>Total de concordãncia (Pr)</t>
  </si>
  <si>
    <t xml:space="preserve">Kappa = </t>
  </si>
  <si>
    <t>=</t>
  </si>
  <si>
    <t>Total de avaliações (N)</t>
  </si>
  <si>
    <t>Porcentagem de concordãncia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</si>
</sst>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3">
    <font>
      <sz val="10.0"/>
      <color rgb="FF000000"/>
      <name val="Arial"/>
      <scheme val="minor"/>
    </font>
    <font>
      <b/>
      <color theme="1"/>
      <name val="Arial"/>
      <scheme val="minor"/>
    </font>
    <font>
      <color theme="1"/>
      <name val="Arial"/>
      <scheme val="minor"/>
    </font>
    <font>
      <b/>
      <sz val="14.0"/>
      <color rgb="FF0000FF"/>
      <name val="Arial"/>
      <scheme val="minor"/>
    </font>
    <font>
      <b/>
      <sz val="11.0"/>
      <color rgb="FF0000FF"/>
      <name val="Arial"/>
      <scheme val="minor"/>
    </font>
    <font>
      <sz val="11.0"/>
      <color rgb="FF0000FF"/>
      <name val="Arial"/>
      <scheme val="minor"/>
    </font>
    <font>
      <b/>
      <sz val="14.0"/>
      <color rgb="FF0000FF"/>
      <name val="Arial"/>
    </font>
    <font>
      <b/>
      <sz val="11.0"/>
      <color rgb="FF000000"/>
      <name val="&quot;Aptos Narrow&quot;"/>
    </font>
    <font>
      <u/>
      <color rgb="FF0000FF"/>
    </font>
    <font>
      <u/>
      <color rgb="FF0000FF"/>
    </font>
    <font>
      <b/>
      <sz val="11.0"/>
      <color rgb="FF000000"/>
      <name val="Arial"/>
    </font>
    <font>
      <sz val="11.0"/>
      <color rgb="FF000000"/>
      <name val="Arial"/>
    </font>
    <font>
      <b/>
      <color rgb="FFFF00FF"/>
      <name val="Arial"/>
      <scheme val="minor"/>
    </font>
    <font>
      <b/>
      <color theme="1"/>
      <name val="Arial"/>
    </font>
    <font>
      <color theme="1"/>
      <name val="Arial"/>
    </font>
    <font/>
    <font>
      <b/>
      <color rgb="FF000000"/>
      <name val="Arial"/>
    </font>
    <font>
      <sz val="23.0"/>
      <color theme="1"/>
      <name val="Arial"/>
    </font>
    <font>
      <sz val="11.0"/>
      <color theme="1"/>
      <name val="Arial"/>
    </font>
    <font>
      <b/>
      <sz val="12.0"/>
      <color theme="1"/>
      <name val="Arial"/>
    </font>
    <font>
      <sz val="14.0"/>
      <color theme="1"/>
      <name val="Arial"/>
    </font>
    <font>
      <sz val="12.0"/>
      <color theme="1"/>
      <name val="Arial"/>
    </font>
    <font>
      <b/>
      <sz val="11.0"/>
      <color theme="1"/>
      <name val="Arial"/>
    </font>
  </fonts>
  <fills count="9">
    <fill>
      <patternFill patternType="none"/>
    </fill>
    <fill>
      <patternFill patternType="lightGray"/>
    </fill>
    <fill>
      <patternFill patternType="solid">
        <fgColor rgb="FF00FF00"/>
        <bgColor rgb="FF00FF00"/>
      </patternFill>
    </fill>
    <fill>
      <patternFill patternType="solid">
        <fgColor rgb="FF0000FF"/>
        <bgColor rgb="FF0000FF"/>
      </patternFill>
    </fill>
    <fill>
      <patternFill patternType="solid">
        <fgColor rgb="FFFFFFFF"/>
        <bgColor rgb="FFFFFFFF"/>
      </patternFill>
    </fill>
    <fill>
      <patternFill patternType="solid">
        <fgColor rgb="FFCFE2F3"/>
        <bgColor rgb="FFCFE2F3"/>
      </patternFill>
    </fill>
    <fill>
      <patternFill patternType="solid">
        <fgColor rgb="FFD0E0E3"/>
        <bgColor rgb="FFD0E0E3"/>
      </patternFill>
    </fill>
    <fill>
      <patternFill patternType="solid">
        <fgColor rgb="FFD9D2E9"/>
        <bgColor rgb="FFD9D2E9"/>
      </patternFill>
    </fill>
    <fill>
      <patternFill patternType="solid">
        <fgColor rgb="FF9FC5E8"/>
        <bgColor rgb="FF9FC5E8"/>
      </patternFill>
    </fill>
  </fills>
  <borders count="37">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border>
    <border>
      <right style="thin">
        <color rgb="FF000000"/>
      </right>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top style="thick">
        <color rgb="FF000000"/>
      </top>
    </border>
    <border>
      <top style="thick">
        <color rgb="FF000000"/>
      </top>
    </border>
    <border>
      <left style="thick">
        <color rgb="FF000000"/>
      </left>
      <right style="thin">
        <color rgb="FF000000"/>
      </right>
    </border>
    <border>
      <right style="thick">
        <color rgb="FF000000"/>
      </right>
    </border>
    <border>
      <left style="thick">
        <color rgb="FF000000"/>
      </left>
    </border>
    <border>
      <left style="thick">
        <color rgb="FF000000"/>
      </left>
      <bottom style="thick">
        <color rgb="FF000000"/>
      </bottom>
    </border>
    <border>
      <bottom style="thick">
        <color rgb="FF000000"/>
      </bottom>
    </border>
    <border>
      <left style="thick">
        <color rgb="FF000000"/>
      </left>
      <right style="thin">
        <color rgb="FF000000"/>
      </right>
      <bottom style="thick">
        <color rgb="FF000000"/>
      </bottom>
    </border>
    <border>
      <right style="thin">
        <color rgb="FF000000"/>
      </right>
      <bottom style="thick">
        <color rgb="FF000000"/>
      </bottom>
    </border>
    <border>
      <right style="thick">
        <color rgb="FF000000"/>
      </right>
      <bottom style="thick">
        <color rgb="FF000000"/>
      </bottom>
    </border>
    <border>
      <right style="thin">
        <color rgb="FF000000"/>
      </right>
      <top style="thick">
        <color rgb="FF000000"/>
      </top>
    </border>
    <border>
      <left style="thin">
        <color rgb="FF000000"/>
      </left>
      <top style="thin">
        <color rgb="FF000000"/>
      </top>
    </border>
    <border>
      <right style="thin">
        <color rgb="FF000000"/>
      </right>
      <top style="thin">
        <color rgb="FF000000"/>
      </top>
    </border>
    <border>
      <left style="thin">
        <color rgb="FF000000"/>
      </left>
      <right style="thin">
        <color rgb="FF000000"/>
      </right>
    </border>
    <border>
      <right style="thin">
        <color rgb="FF000000"/>
      </right>
      <top style="thick">
        <color rgb="FF000000"/>
      </top>
      <bottom style="thick">
        <color rgb="FF000000"/>
      </bottom>
    </border>
    <border>
      <left style="thin">
        <color rgb="FF000000"/>
      </left>
      <top style="thick">
        <color rgb="FF000000"/>
      </top>
      <bottom style="thick">
        <color rgb="FF000000"/>
      </bottom>
    </border>
    <border>
      <left style="thin">
        <color rgb="FF000000"/>
      </left>
      <top style="thick">
        <color rgb="FF000000"/>
      </top>
    </border>
    <border>
      <right style="thick">
        <color rgb="FF000000"/>
      </right>
      <top style="thick">
        <color rgb="FF000000"/>
      </top>
    </border>
    <border>
      <left style="thin">
        <color rgb="FF000000"/>
      </left>
      <bottom style="thick">
        <color rgb="FF000000"/>
      </bottom>
    </border>
    <border>
      <left style="thick">
        <color rgb="FF000000"/>
      </left>
      <right style="thick">
        <color rgb="FF000000"/>
      </right>
      <top style="thick">
        <color rgb="FF000000"/>
      </top>
      <bottom style="thick">
        <color rgb="FF000000"/>
      </bottom>
    </border>
    <border>
      <left style="thick">
        <color rgb="FF000000"/>
      </left>
      <right style="thick">
        <color rgb="FF000000"/>
      </right>
    </border>
    <border>
      <left style="thick">
        <color rgb="FF000000"/>
      </left>
      <right style="thick">
        <color rgb="FF000000"/>
      </right>
      <bottom style="thick">
        <color rgb="FF000000"/>
      </bottom>
    </border>
    <border>
      <left style="thin">
        <color rgb="FF000000"/>
      </left>
      <top style="thin">
        <color rgb="FF000000"/>
      </top>
      <bottom style="thin">
        <color rgb="FF000000"/>
      </bottom>
    </border>
    <border>
      <top style="thin">
        <color rgb="FF000000"/>
      </top>
    </border>
    <border>
      <left style="thick">
        <color rgb="FF000000"/>
      </left>
      <right style="thick">
        <color rgb="FF000000"/>
      </right>
      <top style="thick">
        <color rgb="FF000000"/>
      </top>
    </border>
  </borders>
  <cellStyleXfs count="1">
    <xf borderId="0" fillId="0" fontId="0" numFmtId="0" applyAlignment="1" applyFont="1"/>
  </cellStyleXfs>
  <cellXfs count="20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2" numFmtId="0" xfId="0" applyAlignment="1" applyFont="1">
      <alignment readingOrder="0" shrinkToFit="0" wrapText="0"/>
    </xf>
    <xf borderId="0" fillId="0" fontId="3" numFmtId="0" xfId="0" applyAlignment="1" applyFont="1">
      <alignment readingOrder="0"/>
    </xf>
    <xf borderId="0" fillId="0" fontId="4" numFmtId="0" xfId="0" applyAlignment="1" applyFont="1">
      <alignment readingOrder="0"/>
    </xf>
    <xf borderId="0" fillId="0" fontId="4" numFmtId="0" xfId="0" applyFont="1"/>
    <xf borderId="0" fillId="0" fontId="5" numFmtId="0" xfId="0" applyFont="1"/>
    <xf borderId="1" fillId="0" fontId="1" numFmtId="0" xfId="0" applyAlignment="1" applyBorder="1" applyFont="1">
      <alignment readingOrder="0"/>
    </xf>
    <xf borderId="2" fillId="0" fontId="1" numFmtId="0" xfId="0" applyBorder="1" applyFont="1"/>
    <xf borderId="3" fillId="0" fontId="1" numFmtId="0" xfId="0" applyBorder="1" applyFont="1"/>
    <xf borderId="4" fillId="0" fontId="1" numFmtId="0" xfId="0" applyAlignment="1" applyBorder="1" applyFont="1">
      <alignment readingOrder="0"/>
    </xf>
    <xf borderId="5" fillId="0" fontId="1" numFmtId="0" xfId="0" applyAlignment="1" applyBorder="1" applyFont="1">
      <alignment readingOrder="0"/>
    </xf>
    <xf borderId="6" fillId="0" fontId="1" numFmtId="0" xfId="0" applyAlignment="1" applyBorder="1" applyFont="1">
      <alignment readingOrder="0"/>
    </xf>
    <xf borderId="7" fillId="0" fontId="2" numFmtId="0" xfId="0" applyAlignment="1" applyBorder="1" applyFont="1">
      <alignment readingOrder="0"/>
    </xf>
    <xf borderId="8" fillId="0" fontId="2" numFmtId="0" xfId="0" applyAlignment="1" applyBorder="1" applyFont="1">
      <alignment readingOrder="0"/>
    </xf>
    <xf borderId="7" fillId="0" fontId="2" numFmtId="0" xfId="0" applyBorder="1" applyFont="1"/>
    <xf borderId="8" fillId="0" fontId="2" numFmtId="0" xfId="0" applyBorder="1" applyFont="1"/>
    <xf borderId="9" fillId="0" fontId="1" numFmtId="0" xfId="0" applyAlignment="1" applyBorder="1" applyFont="1">
      <alignment readingOrder="0"/>
    </xf>
    <xf borderId="10" fillId="0" fontId="1" numFmtId="0" xfId="0" applyBorder="1" applyFont="1"/>
    <xf borderId="10" fillId="0" fontId="1" numFmtId="0" xfId="0" applyAlignment="1" applyBorder="1" applyFont="1">
      <alignment readingOrder="0"/>
    </xf>
    <xf borderId="11" fillId="0" fontId="1" numFmtId="0" xfId="0" applyAlignment="1" applyBorder="1" applyFont="1">
      <alignment readingOrder="0" shrinkToFit="0" wrapText="0"/>
    </xf>
    <xf borderId="12" fillId="0" fontId="1" numFmtId="0" xfId="0" applyAlignment="1" applyBorder="1" applyFont="1">
      <alignment readingOrder="0"/>
    </xf>
    <xf borderId="13" fillId="0" fontId="1" numFmtId="0" xfId="0" applyAlignment="1" applyBorder="1" applyFont="1">
      <alignment readingOrder="0"/>
    </xf>
    <xf borderId="14" fillId="0" fontId="2" numFmtId="2" xfId="0" applyBorder="1" applyFont="1" applyNumberFormat="1"/>
    <xf borderId="8" fillId="0" fontId="2" numFmtId="2" xfId="0" applyBorder="1" applyFont="1" applyNumberFormat="1"/>
    <xf borderId="15" fillId="0" fontId="2" numFmtId="2" xfId="0" applyBorder="1" applyFont="1" applyNumberFormat="1"/>
    <xf borderId="16" fillId="0" fontId="1" numFmtId="0" xfId="0" applyAlignment="1" applyBorder="1" applyFont="1">
      <alignment readingOrder="0"/>
    </xf>
    <xf borderId="17" fillId="0" fontId="1" numFmtId="0" xfId="0" applyAlignment="1" applyBorder="1" applyFont="1">
      <alignment readingOrder="0"/>
    </xf>
    <xf borderId="18" fillId="0" fontId="1" numFmtId="0" xfId="0" applyAlignment="1" applyBorder="1" applyFont="1">
      <alignment readingOrder="0"/>
    </xf>
    <xf borderId="19" fillId="0" fontId="2" numFmtId="2" xfId="0" applyBorder="1" applyFont="1" applyNumberFormat="1"/>
    <xf borderId="20" fillId="0" fontId="2" numFmtId="2" xfId="0" applyBorder="1" applyFont="1" applyNumberFormat="1"/>
    <xf borderId="21" fillId="0" fontId="2" numFmtId="2" xfId="0" applyBorder="1" applyFont="1" applyNumberFormat="1"/>
    <xf borderId="22" fillId="0" fontId="2" numFmtId="2" xfId="0" applyBorder="1" applyFont="1" applyNumberFormat="1"/>
    <xf borderId="16" fillId="0" fontId="2" numFmtId="0" xfId="0" applyAlignment="1" applyBorder="1" applyFont="1">
      <alignment readingOrder="0"/>
    </xf>
    <xf borderId="16" fillId="0" fontId="2" numFmtId="2" xfId="0" applyAlignment="1" applyBorder="1" applyFont="1" applyNumberFormat="1">
      <alignment readingOrder="0"/>
    </xf>
    <xf borderId="0" fillId="0" fontId="2" numFmtId="2" xfId="0" applyFont="1" applyNumberFormat="1"/>
    <xf borderId="16" fillId="0" fontId="2" numFmtId="2" xfId="0" applyBorder="1" applyFont="1" applyNumberFormat="1"/>
    <xf borderId="0" fillId="0" fontId="2" numFmtId="2" xfId="0" applyAlignment="1" applyFont="1" applyNumberFormat="1">
      <alignment readingOrder="0"/>
    </xf>
    <xf borderId="17" fillId="0" fontId="2" numFmtId="0" xfId="0" applyAlignment="1" applyBorder="1" applyFont="1">
      <alignment readingOrder="0"/>
    </xf>
    <xf borderId="17" fillId="0" fontId="1" numFmtId="0" xfId="0" applyAlignment="1" applyBorder="1" applyFont="1">
      <alignment readingOrder="0" shrinkToFit="0" wrapText="0"/>
    </xf>
    <xf borderId="17" fillId="0" fontId="2" numFmtId="2" xfId="0" applyBorder="1" applyFont="1" applyNumberFormat="1"/>
    <xf borderId="18" fillId="0" fontId="2" numFmtId="2" xfId="0" applyBorder="1" applyFont="1" applyNumberFormat="1"/>
    <xf borderId="21" fillId="0" fontId="2" numFmtId="2" xfId="0" applyAlignment="1" applyBorder="1" applyFont="1" applyNumberFormat="1">
      <alignment readingOrder="0"/>
    </xf>
    <xf borderId="7" fillId="0" fontId="1" numFmtId="0" xfId="0" applyAlignment="1" applyBorder="1" applyFont="1">
      <alignment readingOrder="0"/>
    </xf>
    <xf borderId="7" fillId="0" fontId="2" numFmtId="0" xfId="0" applyAlignment="1" applyBorder="1" applyFont="1">
      <alignment readingOrder="0" shrinkToFit="0" wrapText="0"/>
    </xf>
    <xf borderId="0" fillId="0" fontId="6" numFmtId="0" xfId="0" applyAlignment="1" applyFont="1">
      <alignment readingOrder="0" shrinkToFit="0" vertical="bottom" wrapText="0"/>
    </xf>
    <xf borderId="0" fillId="0" fontId="7" numFmtId="0" xfId="0" applyAlignment="1" applyFont="1">
      <alignment readingOrder="0" shrinkToFit="0" vertical="bottom" wrapText="0"/>
    </xf>
    <xf borderId="8" fillId="0" fontId="8" numFmtId="0" xfId="0" applyAlignment="1" applyBorder="1" applyFont="1">
      <alignment readingOrder="0" shrinkToFit="0" wrapText="0"/>
    </xf>
    <xf borderId="8" fillId="0" fontId="9" numFmtId="0" xfId="0" applyAlignment="1" applyBorder="1" applyFont="1">
      <alignment readingOrder="0" shrinkToFit="0" wrapText="0"/>
    </xf>
    <xf borderId="0" fillId="0" fontId="10" numFmtId="0" xfId="0" applyAlignment="1" applyFont="1">
      <alignment readingOrder="0" shrinkToFit="0" vertical="bottom" wrapText="0"/>
    </xf>
    <xf borderId="8" fillId="0" fontId="1" numFmtId="0" xfId="0" applyAlignment="1" applyBorder="1" applyFont="1">
      <alignment readingOrder="0"/>
    </xf>
    <xf borderId="0" fillId="0" fontId="11" numFmtId="0" xfId="0" applyAlignment="1" applyFont="1">
      <alignment horizontal="right" readingOrder="0" shrinkToFit="0" vertical="bottom" wrapText="0"/>
    </xf>
    <xf borderId="7" fillId="0" fontId="12" numFmtId="0" xfId="0" applyAlignment="1" applyBorder="1" applyFont="1">
      <alignment readingOrder="0"/>
    </xf>
    <xf borderId="8" fillId="0" fontId="12" numFmtId="0" xfId="0" applyAlignment="1" applyBorder="1" applyFont="1">
      <alignment readingOrder="0"/>
    </xf>
    <xf borderId="8" fillId="0" fontId="12" numFmtId="0" xfId="0" applyBorder="1" applyFont="1"/>
    <xf borderId="8" fillId="0" fontId="2" numFmtId="10" xfId="0" applyBorder="1" applyFont="1" applyNumberFormat="1"/>
    <xf borderId="0" fillId="2" fontId="2" numFmtId="0" xfId="0" applyAlignment="1" applyFill="1" applyFont="1">
      <alignment vertical="top"/>
    </xf>
    <xf borderId="0" fillId="2" fontId="1" numFmtId="0" xfId="0" applyAlignment="1" applyFont="1">
      <alignment readingOrder="0"/>
    </xf>
    <xf borderId="7" fillId="2" fontId="1" numFmtId="0" xfId="0" applyAlignment="1" applyBorder="1" applyFont="1">
      <alignment readingOrder="0" vertical="top"/>
    </xf>
    <xf borderId="8" fillId="2" fontId="2" numFmtId="0" xfId="0" applyAlignment="1" applyBorder="1" applyFont="1">
      <alignment vertical="top"/>
    </xf>
    <xf borderId="0" fillId="2" fontId="2" numFmtId="0" xfId="0" applyFont="1"/>
    <xf borderId="0" fillId="0" fontId="2" numFmtId="0" xfId="0" applyAlignment="1" applyFont="1">
      <alignment vertical="top"/>
    </xf>
    <xf borderId="7" fillId="0" fontId="1" numFmtId="0" xfId="0" applyAlignment="1" applyBorder="1" applyFont="1">
      <alignment readingOrder="0" vertical="top"/>
    </xf>
    <xf borderId="8" fillId="0" fontId="2" numFmtId="0" xfId="0" applyAlignment="1" applyBorder="1" applyFont="1">
      <alignment vertical="top"/>
    </xf>
    <xf borderId="0" fillId="0" fontId="1" numFmtId="0" xfId="0" applyAlignment="1" applyFont="1">
      <alignment readingOrder="0" vertical="top"/>
    </xf>
    <xf borderId="0" fillId="0" fontId="2" numFmtId="0" xfId="0" applyAlignment="1" applyFont="1">
      <alignment readingOrder="0" vertical="top"/>
    </xf>
    <xf borderId="7" fillId="0" fontId="2" numFmtId="0" xfId="0" applyAlignment="1" applyBorder="1" applyFont="1">
      <alignment readingOrder="0" vertical="top"/>
    </xf>
    <xf borderId="7" fillId="0" fontId="2" numFmtId="0" xfId="0" applyAlignment="1" applyBorder="1" applyFont="1">
      <alignment readingOrder="0" shrinkToFit="0" vertical="top" wrapText="0"/>
    </xf>
    <xf borderId="8" fillId="0" fontId="2" numFmtId="0" xfId="0" applyAlignment="1" applyBorder="1" applyFont="1">
      <alignment shrinkToFit="0" vertical="top" wrapText="0"/>
    </xf>
    <xf borderId="7" fillId="0" fontId="2" numFmtId="0" xfId="0" applyAlignment="1" applyBorder="1" applyFont="1">
      <alignment vertical="top"/>
    </xf>
    <xf borderId="0" fillId="3" fontId="2" numFmtId="0" xfId="0" applyAlignment="1" applyFill="1" applyFont="1">
      <alignment vertical="top"/>
    </xf>
    <xf borderId="7" fillId="3" fontId="2" numFmtId="0" xfId="0" applyAlignment="1" applyBorder="1" applyFont="1">
      <alignment vertical="top"/>
    </xf>
    <xf borderId="8" fillId="3" fontId="2" numFmtId="0" xfId="0" applyAlignment="1" applyBorder="1" applyFont="1">
      <alignment vertical="top"/>
    </xf>
    <xf borderId="0" fillId="3" fontId="2" numFmtId="0" xfId="0" applyFont="1"/>
    <xf borderId="0" fillId="0" fontId="13" numFmtId="0" xfId="0" applyAlignment="1" applyFont="1">
      <alignment readingOrder="0" vertical="bottom"/>
    </xf>
    <xf borderId="0" fillId="0" fontId="14" numFmtId="0" xfId="0" applyAlignment="1" applyFont="1">
      <alignment vertical="bottom"/>
    </xf>
    <xf borderId="0" fillId="0" fontId="1" numFmtId="0" xfId="0" applyAlignment="1" applyFont="1">
      <alignment horizontal="left" readingOrder="0" vertical="top"/>
    </xf>
    <xf borderId="0" fillId="0" fontId="14" numFmtId="0" xfId="0" applyAlignment="1" applyFont="1">
      <alignment vertical="top"/>
    </xf>
    <xf borderId="7" fillId="0" fontId="14" numFmtId="0" xfId="0" applyAlignment="1" applyBorder="1" applyFont="1">
      <alignment vertical="top"/>
    </xf>
    <xf borderId="0" fillId="0" fontId="2" numFmtId="0" xfId="0" applyAlignment="1" applyFont="1">
      <alignment readingOrder="0" shrinkToFit="0" vertical="top" wrapText="0"/>
    </xf>
    <xf borderId="4" fillId="0" fontId="2" numFmtId="0" xfId="0" applyBorder="1" applyFont="1"/>
    <xf borderId="6" fillId="0" fontId="2" numFmtId="0" xfId="0" applyBorder="1" applyFont="1"/>
    <xf borderId="23" fillId="0" fontId="1" numFmtId="0" xfId="0" applyAlignment="1" applyBorder="1" applyFont="1">
      <alignment readingOrder="0"/>
    </xf>
    <xf borderId="24" fillId="0" fontId="2" numFmtId="0" xfId="0" applyBorder="1" applyFont="1"/>
    <xf borderId="23" fillId="0" fontId="2" numFmtId="0" xfId="0" applyBorder="1" applyFont="1"/>
    <xf borderId="25" fillId="0" fontId="2" numFmtId="0" xfId="0" applyBorder="1" applyFont="1"/>
    <xf borderId="25" fillId="0" fontId="1" numFmtId="0" xfId="0" applyAlignment="1" applyBorder="1" applyFont="1">
      <alignment readingOrder="0"/>
    </xf>
    <xf borderId="0" fillId="0" fontId="11" numFmtId="0" xfId="0" applyAlignment="1" applyFont="1">
      <alignment horizontal="right" readingOrder="0" shrinkToFit="0" vertical="top" wrapText="0"/>
    </xf>
    <xf borderId="8" fillId="0" fontId="2" numFmtId="0" xfId="0" applyAlignment="1" applyBorder="1" applyFont="1">
      <alignment readingOrder="0" vertical="top"/>
    </xf>
    <xf borderId="25" fillId="0" fontId="2" numFmtId="0" xfId="0" applyAlignment="1" applyBorder="1" applyFont="1">
      <alignment readingOrder="0" vertical="top"/>
    </xf>
    <xf borderId="0" fillId="0" fontId="11" numFmtId="0" xfId="0" applyAlignment="1" applyFont="1">
      <alignment readingOrder="0" shrinkToFit="0" vertical="top" wrapText="0"/>
    </xf>
    <xf borderId="26" fillId="0" fontId="2" numFmtId="0" xfId="0" applyAlignment="1" applyBorder="1" applyFont="1">
      <alignment readingOrder="0" shrinkToFit="0" wrapText="0"/>
    </xf>
    <xf borderId="10" fillId="0" fontId="2" numFmtId="0" xfId="0" applyAlignment="1" applyBorder="1" applyFont="1">
      <alignment readingOrder="0" shrinkToFit="0" wrapText="0"/>
    </xf>
    <xf borderId="27" fillId="0" fontId="1" numFmtId="0" xfId="0" applyAlignment="1" applyBorder="1" applyFont="1">
      <alignment readingOrder="0"/>
    </xf>
    <xf borderId="11" fillId="0" fontId="2" numFmtId="0" xfId="0" applyAlignment="1" applyBorder="1" applyFont="1">
      <alignment readingOrder="0" shrinkToFit="0" wrapText="0"/>
    </xf>
    <xf borderId="12" fillId="0" fontId="2" numFmtId="0" xfId="0" applyAlignment="1" applyBorder="1" applyFont="1">
      <alignment readingOrder="0" vertical="top"/>
    </xf>
    <xf borderId="13" fillId="0" fontId="2" numFmtId="0" xfId="0" applyAlignment="1" applyBorder="1" applyFont="1">
      <alignment vertical="top"/>
    </xf>
    <xf borderId="13" fillId="0" fontId="2" numFmtId="2" xfId="0" applyBorder="1" applyFont="1" applyNumberFormat="1"/>
    <xf borderId="28" fillId="0" fontId="2" numFmtId="0" xfId="0" applyAlignment="1" applyBorder="1" applyFont="1">
      <alignment vertical="top"/>
    </xf>
    <xf borderId="29" fillId="0" fontId="2" numFmtId="2" xfId="0" applyBorder="1" applyFont="1" applyNumberFormat="1"/>
    <xf borderId="16" fillId="0" fontId="2" numFmtId="0" xfId="0" applyAlignment="1" applyBorder="1" applyFont="1">
      <alignment readingOrder="0" vertical="top"/>
    </xf>
    <xf borderId="17" fillId="0" fontId="2" numFmtId="0" xfId="0" applyAlignment="1" applyBorder="1" applyFont="1">
      <alignment readingOrder="0" vertical="top"/>
    </xf>
    <xf borderId="18" fillId="0" fontId="2" numFmtId="0" xfId="0" applyAlignment="1" applyBorder="1" applyFont="1">
      <alignment vertical="top"/>
    </xf>
    <xf borderId="30" fillId="0" fontId="2" numFmtId="0" xfId="0" applyAlignment="1" applyBorder="1" applyFont="1">
      <alignment vertical="top"/>
    </xf>
    <xf borderId="31" fillId="0" fontId="1" numFmtId="0" xfId="0" applyAlignment="1" applyBorder="1" applyFont="1">
      <alignment readingOrder="0"/>
    </xf>
    <xf borderId="9" fillId="0" fontId="2" numFmtId="0" xfId="0" applyAlignment="1" applyBorder="1" applyFont="1">
      <alignment readingOrder="0" vertical="top"/>
    </xf>
    <xf borderId="26" fillId="0" fontId="1" numFmtId="2" xfId="0" applyAlignment="1" applyBorder="1" applyFont="1" applyNumberFormat="1">
      <alignment readingOrder="0"/>
    </xf>
    <xf borderId="10" fillId="0" fontId="1" numFmtId="0" xfId="0" applyAlignment="1" applyBorder="1" applyFont="1">
      <alignment vertical="top"/>
    </xf>
    <xf borderId="27" fillId="0" fontId="1" numFmtId="0" xfId="0" applyAlignment="1" applyBorder="1" applyFont="1">
      <alignment vertical="top"/>
    </xf>
    <xf borderId="11" fillId="0" fontId="1" numFmtId="2" xfId="0" applyAlignment="1" applyBorder="1" applyFont="1" applyNumberFormat="1">
      <alignment readingOrder="0"/>
    </xf>
    <xf borderId="32" fillId="0" fontId="1" numFmtId="0" xfId="0" applyAlignment="1" applyBorder="1" applyFont="1">
      <alignment readingOrder="0"/>
    </xf>
    <xf borderId="8" fillId="0" fontId="2" numFmtId="2" xfId="0" applyAlignment="1" applyBorder="1" applyFont="1" applyNumberFormat="1">
      <alignment readingOrder="0"/>
    </xf>
    <xf borderId="33" fillId="0" fontId="1" numFmtId="0" xfId="0" applyAlignment="1" applyBorder="1" applyFont="1">
      <alignment readingOrder="0"/>
    </xf>
    <xf borderId="7" fillId="0" fontId="2" numFmtId="0" xfId="0" applyAlignment="1" applyBorder="1" applyFont="1">
      <alignment readingOrder="0" shrinkToFit="0" vertical="top" wrapText="0"/>
    </xf>
    <xf borderId="0" fillId="0" fontId="13" numFmtId="0" xfId="0" applyAlignment="1" applyFont="1">
      <alignment readingOrder="0" vertical="top"/>
    </xf>
    <xf borderId="0" fillId="0" fontId="1" numFmtId="0" xfId="0" applyFont="1"/>
    <xf borderId="8" fillId="0" fontId="2" numFmtId="0" xfId="0" applyAlignment="1" applyBorder="1" applyFont="1">
      <alignment readingOrder="0" shrinkToFit="0" wrapText="0"/>
    </xf>
    <xf borderId="0" fillId="0" fontId="2" numFmtId="0" xfId="0" applyAlignment="1" applyFont="1">
      <alignment readingOrder="0" shrinkToFit="0" wrapText="0"/>
    </xf>
    <xf borderId="0" fillId="0" fontId="2" numFmtId="0" xfId="0" applyAlignment="1" applyFont="1">
      <alignment readingOrder="0" shrinkToFit="0" wrapText="0"/>
    </xf>
    <xf borderId="22" fillId="0" fontId="1" numFmtId="2" xfId="0" applyAlignment="1" applyBorder="1" applyFont="1" applyNumberFormat="1">
      <alignment readingOrder="0"/>
    </xf>
    <xf borderId="13" fillId="0" fontId="1" numFmtId="0" xfId="0" applyAlignment="1" applyBorder="1" applyFont="1">
      <alignment vertical="top"/>
    </xf>
    <xf borderId="28" fillId="0" fontId="1" numFmtId="0" xfId="0" applyAlignment="1" applyBorder="1" applyFont="1">
      <alignment vertical="top"/>
    </xf>
    <xf borderId="29" fillId="0" fontId="1" numFmtId="2" xfId="0" applyAlignment="1" applyBorder="1" applyFont="1" applyNumberFormat="1">
      <alignment readingOrder="0"/>
    </xf>
    <xf borderId="0" fillId="0" fontId="7" numFmtId="0" xfId="0" applyAlignment="1" applyFont="1">
      <alignment readingOrder="0" shrinkToFit="0" vertical="top" wrapText="0"/>
    </xf>
    <xf borderId="8" fillId="0" fontId="1" numFmtId="0" xfId="0" applyAlignment="1" applyBorder="1" applyFont="1">
      <alignment readingOrder="0" vertical="top"/>
    </xf>
    <xf borderId="8" fillId="0" fontId="2" numFmtId="0" xfId="0" applyAlignment="1" applyBorder="1" applyFont="1">
      <alignment readingOrder="0" shrinkToFit="0" vertical="top" wrapText="0"/>
    </xf>
    <xf borderId="0" fillId="0" fontId="1" numFmtId="0" xfId="0" applyAlignment="1" applyFont="1">
      <alignment readingOrder="0" shrinkToFit="0" wrapText="0"/>
    </xf>
    <xf borderId="18" fillId="0" fontId="1" numFmtId="0" xfId="0" applyAlignment="1" applyBorder="1" applyFont="1">
      <alignment readingOrder="0" shrinkToFit="0" wrapText="0"/>
    </xf>
    <xf borderId="7" fillId="0" fontId="2" numFmtId="0" xfId="0" applyAlignment="1" applyBorder="1" applyFont="1">
      <alignment shrinkToFit="0" vertical="top" wrapText="0"/>
    </xf>
    <xf borderId="34" fillId="0" fontId="1" numFmtId="0" xfId="0" applyAlignment="1" applyBorder="1" applyFont="1">
      <alignment readingOrder="0"/>
    </xf>
    <xf borderId="2" fillId="0" fontId="15" numFmtId="0" xfId="0" applyBorder="1" applyFont="1"/>
    <xf borderId="3" fillId="0" fontId="15" numFmtId="0" xfId="0" applyBorder="1" applyFont="1"/>
    <xf borderId="35" fillId="0" fontId="1" numFmtId="0" xfId="0" applyBorder="1" applyFont="1"/>
    <xf borderId="2" fillId="0" fontId="2" numFmtId="0" xfId="0" applyBorder="1" applyFont="1"/>
    <xf borderId="3" fillId="0" fontId="2" numFmtId="0" xfId="0" applyBorder="1" applyFont="1"/>
    <xf borderId="3" fillId="0" fontId="1" numFmtId="0" xfId="0" applyAlignment="1" applyBorder="1" applyFont="1">
      <alignment readingOrder="0"/>
    </xf>
    <xf borderId="35" fillId="0" fontId="1" numFmtId="0" xfId="0" applyAlignment="1" applyBorder="1" applyFont="1">
      <alignment readingOrder="0"/>
    </xf>
    <xf borderId="23" fillId="0" fontId="2" numFmtId="0" xfId="0" applyAlignment="1" applyBorder="1" applyFont="1">
      <alignment readingOrder="0"/>
    </xf>
    <xf borderId="35" fillId="0" fontId="2" numFmtId="0" xfId="0" applyAlignment="1" applyBorder="1" applyFont="1">
      <alignment readingOrder="0"/>
    </xf>
    <xf borderId="24" fillId="0" fontId="2" numFmtId="0" xfId="0" applyAlignment="1" applyBorder="1" applyFont="1">
      <alignment readingOrder="0"/>
    </xf>
    <xf borderId="35" fillId="0" fontId="2" numFmtId="0" xfId="0" applyAlignment="1" applyBorder="1" applyFont="1">
      <alignment readingOrder="0" vertical="top"/>
    </xf>
    <xf borderId="4" fillId="0" fontId="2" numFmtId="0" xfId="0" applyAlignment="1" applyBorder="1" applyFont="1">
      <alignment readingOrder="0"/>
    </xf>
    <xf borderId="5" fillId="0" fontId="2" numFmtId="0" xfId="0" applyAlignment="1" applyBorder="1" applyFont="1">
      <alignment readingOrder="0"/>
    </xf>
    <xf borderId="6" fillId="0" fontId="2" numFmtId="0" xfId="0" applyAlignment="1" applyBorder="1" applyFont="1">
      <alignment readingOrder="0"/>
    </xf>
    <xf borderId="5" fillId="0" fontId="2" numFmtId="0" xfId="0" applyAlignment="1" applyBorder="1" applyFont="1">
      <alignment readingOrder="0" vertical="top"/>
    </xf>
    <xf borderId="13" fillId="0" fontId="1" numFmtId="0" xfId="0" applyAlignment="1" applyBorder="1" applyFont="1">
      <alignment readingOrder="0" shrinkToFit="0" wrapText="0"/>
    </xf>
    <xf borderId="10" fillId="0" fontId="2" numFmtId="0" xfId="0" applyBorder="1" applyFont="1"/>
    <xf borderId="11" fillId="0" fontId="2" numFmtId="0" xfId="0" applyBorder="1" applyFont="1"/>
    <xf borderId="11" fillId="0" fontId="1" numFmtId="0" xfId="0" applyAlignment="1" applyBorder="1" applyFont="1">
      <alignment readingOrder="0"/>
    </xf>
    <xf borderId="12" fillId="0" fontId="2" numFmtId="2" xfId="0" applyBorder="1" applyFont="1" applyNumberFormat="1"/>
    <xf borderId="18" fillId="0" fontId="2" numFmtId="0" xfId="0" applyBorder="1" applyFont="1"/>
    <xf borderId="21" fillId="0" fontId="2" numFmtId="0" xfId="0" applyBorder="1" applyFont="1"/>
    <xf borderId="29" fillId="0" fontId="1" numFmtId="0" xfId="0" applyAlignment="1" applyBorder="1" applyFont="1">
      <alignment readingOrder="0" shrinkToFit="0" wrapText="0"/>
    </xf>
    <xf borderId="29" fillId="0" fontId="1" numFmtId="0" xfId="0" applyAlignment="1" applyBorder="1" applyFont="1">
      <alignment readingOrder="0"/>
    </xf>
    <xf borderId="12" fillId="0" fontId="2" numFmtId="2" xfId="0" applyAlignment="1" applyBorder="1" applyFont="1" applyNumberFormat="1">
      <alignment readingOrder="0"/>
    </xf>
    <xf borderId="13" fillId="0" fontId="2" numFmtId="2" xfId="0" applyAlignment="1" applyBorder="1" applyFont="1" applyNumberFormat="1">
      <alignment readingOrder="0"/>
    </xf>
    <xf borderId="15" fillId="0" fontId="2" numFmtId="2" xfId="0" applyAlignment="1" applyBorder="1" applyFont="1" applyNumberFormat="1">
      <alignment readingOrder="0"/>
    </xf>
    <xf borderId="16" fillId="0" fontId="1" numFmtId="0" xfId="0" applyAlignment="1" applyBorder="1" applyFont="1">
      <alignment readingOrder="0" shrinkToFit="0" wrapText="0"/>
    </xf>
    <xf borderId="17" fillId="0" fontId="2" numFmtId="2" xfId="0" applyAlignment="1" applyBorder="1" applyFont="1" applyNumberFormat="1">
      <alignment readingOrder="0"/>
    </xf>
    <xf borderId="18" fillId="0" fontId="2" numFmtId="2" xfId="0" applyAlignment="1" applyBorder="1" applyFont="1" applyNumberFormat="1">
      <alignment readingOrder="0"/>
    </xf>
    <xf borderId="36" fillId="0" fontId="1" numFmtId="0" xfId="0" applyAlignment="1" applyBorder="1" applyFont="1">
      <alignment readingOrder="0"/>
    </xf>
    <xf borderId="2" fillId="0" fontId="1" numFmtId="0" xfId="0" applyAlignment="1" applyBorder="1" applyFont="1">
      <alignment readingOrder="0"/>
    </xf>
    <xf borderId="0" fillId="4" fontId="16" numFmtId="0" xfId="0" applyAlignment="1" applyFill="1" applyFont="1">
      <alignment horizontal="left" readingOrder="0"/>
    </xf>
    <xf borderId="24" fillId="0" fontId="2" numFmtId="0" xfId="0" applyAlignment="1" applyBorder="1" applyFont="1">
      <alignment readingOrder="0" vertical="top"/>
    </xf>
    <xf borderId="6" fillId="0" fontId="2" numFmtId="0" xfId="0" applyAlignment="1" applyBorder="1" applyFont="1">
      <alignment readingOrder="0" vertical="top"/>
    </xf>
    <xf borderId="4" fillId="0" fontId="2" numFmtId="0" xfId="0" applyAlignment="1" applyBorder="1" applyFont="1">
      <alignment readingOrder="0" vertical="top"/>
    </xf>
    <xf borderId="35" fillId="0" fontId="2" numFmtId="0" xfId="0" applyBorder="1" applyFont="1"/>
    <xf borderId="7" fillId="0" fontId="1" numFmtId="0" xfId="0" applyBorder="1" applyFont="1"/>
    <xf borderId="8" fillId="0" fontId="1" numFmtId="10" xfId="0" applyBorder="1" applyFont="1" applyNumberFormat="1"/>
    <xf borderId="0" fillId="0" fontId="1" numFmtId="10" xfId="0" applyFont="1" applyNumberFormat="1"/>
    <xf borderId="6" fillId="0" fontId="1" numFmtId="10" xfId="0" applyBorder="1" applyFont="1" applyNumberFormat="1"/>
    <xf borderId="0" fillId="0" fontId="17" numFmtId="0" xfId="0" applyAlignment="1" applyFont="1">
      <alignment horizontal="center" readingOrder="0"/>
    </xf>
    <xf borderId="0" fillId="0" fontId="18" numFmtId="0" xfId="0" applyAlignment="1" applyFont="1">
      <alignment readingOrder="0" shrinkToFit="0" vertical="bottom" wrapText="1"/>
    </xf>
    <xf borderId="8" fillId="5" fontId="19" numFmtId="0" xfId="0" applyAlignment="1" applyBorder="1" applyFill="1" applyFont="1">
      <alignment horizontal="center" readingOrder="0"/>
    </xf>
    <xf borderId="35" fillId="0" fontId="14" numFmtId="0" xfId="0" applyAlignment="1" applyBorder="1" applyFont="1">
      <alignment vertical="bottom"/>
    </xf>
    <xf borderId="35" fillId="5" fontId="20" numFmtId="0" xfId="0" applyAlignment="1" applyBorder="1" applyFont="1">
      <alignment horizontal="center" readingOrder="0"/>
    </xf>
    <xf borderId="35" fillId="0" fontId="15" numFmtId="0" xfId="0" applyBorder="1" applyFont="1"/>
    <xf borderId="35" fillId="0" fontId="21" numFmtId="0" xfId="0" applyAlignment="1" applyBorder="1" applyFont="1">
      <alignment horizontal="center" vertical="bottom"/>
    </xf>
    <xf borderId="0" fillId="0" fontId="21" numFmtId="0" xfId="0" applyAlignment="1" applyFont="1">
      <alignment vertical="bottom"/>
    </xf>
    <xf borderId="8" fillId="0" fontId="14" numFmtId="0" xfId="0" applyAlignment="1" applyBorder="1" applyFont="1">
      <alignment readingOrder="0" vertical="bottom"/>
    </xf>
    <xf borderId="5" fillId="0" fontId="14" numFmtId="0" xfId="0" applyAlignment="1" applyBorder="1" applyFont="1">
      <alignment vertical="bottom"/>
    </xf>
    <xf borderId="5" fillId="0" fontId="21" numFmtId="0" xfId="0" applyAlignment="1" applyBorder="1" applyFont="1">
      <alignment horizontal="center" vertical="bottom"/>
    </xf>
    <xf borderId="5" fillId="0" fontId="15" numFmtId="0" xfId="0" applyBorder="1" applyFont="1"/>
    <xf borderId="0" fillId="0" fontId="21" numFmtId="0" xfId="0" applyAlignment="1" applyFont="1">
      <alignment horizontal="center" vertical="bottom"/>
    </xf>
    <xf borderId="0" fillId="5" fontId="14" numFmtId="0" xfId="0" applyAlignment="1" applyFont="1">
      <alignment readingOrder="0" vertical="bottom"/>
    </xf>
    <xf borderId="0" fillId="0" fontId="14" numFmtId="0" xfId="0" applyFont="1"/>
    <xf borderId="0" fillId="5" fontId="20" numFmtId="0" xfId="0" applyAlignment="1" applyFont="1">
      <alignment horizontal="center" readingOrder="0" textRotation="90"/>
    </xf>
    <xf borderId="0" fillId="6" fontId="21" numFmtId="0" xfId="0" applyAlignment="1" applyFill="1" applyFont="1">
      <alignment horizontal="center" vertical="bottom"/>
    </xf>
    <xf borderId="0" fillId="0" fontId="21" numFmtId="0" xfId="0" applyAlignment="1" applyFont="1">
      <alignment horizontal="center" readingOrder="0" vertical="bottom"/>
    </xf>
    <xf borderId="0" fillId="4" fontId="21" numFmtId="0" xfId="0" applyAlignment="1" applyFont="1">
      <alignment horizontal="center" vertical="bottom"/>
    </xf>
    <xf borderId="8" fillId="0" fontId="14" numFmtId="0" xfId="0" applyAlignment="1" applyBorder="1" applyFont="1">
      <alignment vertical="bottom"/>
    </xf>
    <xf borderId="5" fillId="6" fontId="21" numFmtId="0" xfId="0" applyAlignment="1" applyBorder="1" applyFont="1">
      <alignment horizontal="center" vertical="bottom"/>
    </xf>
    <xf borderId="5" fillId="7" fontId="21" numFmtId="0" xfId="0" applyAlignment="1" applyBorder="1" applyFill="1" applyFont="1">
      <alignment horizontal="center" vertical="bottom"/>
    </xf>
    <xf borderId="0" fillId="0" fontId="18" numFmtId="0" xfId="0" applyAlignment="1" applyFont="1">
      <alignment readingOrder="0" shrinkToFit="0" vertical="top" wrapText="1"/>
    </xf>
    <xf borderId="0" fillId="0" fontId="18" numFmtId="0" xfId="0" applyAlignment="1" applyFont="1">
      <alignment horizontal="center" readingOrder="0" vertical="bottom"/>
    </xf>
    <xf borderId="0" fillId="0" fontId="18" numFmtId="0" xfId="0" applyAlignment="1" applyFont="1">
      <alignment readingOrder="0" vertical="bottom"/>
    </xf>
    <xf borderId="0" fillId="8" fontId="18" numFmtId="0" xfId="0" applyAlignment="1" applyFill="1" applyFont="1">
      <alignment horizontal="right" vertical="bottom"/>
    </xf>
    <xf borderId="0" fillId="6" fontId="18" numFmtId="2" xfId="0" applyAlignment="1" applyFont="1" applyNumberFormat="1">
      <alignment horizontal="right" vertical="bottom"/>
    </xf>
    <xf borderId="0" fillId="0" fontId="19" numFmtId="0" xfId="0" applyAlignment="1" applyFont="1">
      <alignment horizontal="right"/>
    </xf>
    <xf borderId="5" fillId="0" fontId="22" numFmtId="2" xfId="0" applyAlignment="1" applyBorder="1" applyFont="1" applyNumberFormat="1">
      <alignment horizontal="center" vertical="bottom"/>
    </xf>
    <xf quotePrefix="1" borderId="0" fillId="0" fontId="19" numFmtId="0" xfId="0" applyAlignment="1" applyFont="1">
      <alignment horizontal="center"/>
    </xf>
    <xf borderId="0" fillId="0" fontId="14" numFmtId="4" xfId="0" applyFont="1" applyNumberFormat="1"/>
    <xf borderId="0" fillId="7" fontId="18" numFmtId="0" xfId="0" applyAlignment="1" applyFont="1">
      <alignment horizontal="right" vertical="bottom"/>
    </xf>
    <xf borderId="0" fillId="7" fontId="18" numFmtId="1" xfId="0" applyAlignment="1" applyFont="1" applyNumberFormat="1">
      <alignment horizontal="right" vertical="bottom"/>
    </xf>
    <xf borderId="0" fillId="0" fontId="22" numFmtId="0" xfId="0" applyAlignment="1" applyFont="1">
      <alignment horizontal="center" vertical="bottom"/>
    </xf>
    <xf borderId="0" fillId="0" fontId="14" numFmtId="164" xfId="0" applyAlignment="1" applyFont="1" applyNumberForma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huggingface.co/meta-llama/Llama-3.1-70B-Instruct" TargetMode="External"/><Relationship Id="rId2" Type="http://schemas.openxmlformats.org/officeDocument/2006/relationships/hyperlink" Target="https://chatgpt.com/" TargetMode="External"/><Relationship Id="rId3" Type="http://schemas.openxmlformats.org/officeDocument/2006/relationships/hyperlink" Target="https://gemini.google.com/" TargetMode="External"/><Relationship Id="rId4" Type="http://schemas.openxmlformats.org/officeDocument/2006/relationships/hyperlink" Target="https://www.maritaca.ai/" TargetMode="Externa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llama2.ai/" TargetMode="External"/><Relationship Id="rId2" Type="http://schemas.openxmlformats.org/officeDocument/2006/relationships/hyperlink" Target="https://chatgpt.com/" TargetMode="External"/><Relationship Id="rId3" Type="http://schemas.openxmlformats.org/officeDocument/2006/relationships/hyperlink" Target="https://gemini.google.com/" TargetMode="External"/><Relationship Id="rId4" Type="http://schemas.openxmlformats.org/officeDocument/2006/relationships/hyperlink" Target="https://www.maritaca.ai/" TargetMode="External"/><Relationship Id="rId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llama2.ai/" TargetMode="External"/><Relationship Id="rId2" Type="http://schemas.openxmlformats.org/officeDocument/2006/relationships/hyperlink" Target="https://chatgpt.com/" TargetMode="External"/><Relationship Id="rId3" Type="http://schemas.openxmlformats.org/officeDocument/2006/relationships/hyperlink" Target="https://gemini.google.com/" TargetMode="External"/><Relationship Id="rId4" Type="http://schemas.openxmlformats.org/officeDocument/2006/relationships/hyperlink" Target="https://www.maritaca.ai/" TargetMode="External"/><Relationship Id="rId5"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huggingface.co/chat/" TargetMode="External"/><Relationship Id="rId2" Type="http://schemas.openxmlformats.org/officeDocument/2006/relationships/hyperlink" Target="https://chatgpt.com/" TargetMode="External"/><Relationship Id="rId3" Type="http://schemas.openxmlformats.org/officeDocument/2006/relationships/hyperlink" Target="https://gemini.google.com/" TargetMode="External"/><Relationship Id="rId4" Type="http://schemas.openxmlformats.org/officeDocument/2006/relationships/hyperlink" Target="https://www.maritaca.ai/" TargetMode="External"/><Relationship Id="rId5"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2">
      <c r="A2" s="2" t="s">
        <v>1</v>
      </c>
    </row>
    <row r="3">
      <c r="A3" s="1"/>
    </row>
    <row r="5">
      <c r="A5" s="1" t="s">
        <v>2</v>
      </c>
    </row>
    <row r="6">
      <c r="A6" s="1"/>
    </row>
    <row r="7">
      <c r="A7" s="1" t="s">
        <v>3</v>
      </c>
    </row>
    <row r="8">
      <c r="A8" s="2" t="s">
        <v>4</v>
      </c>
    </row>
    <row r="10">
      <c r="A10" s="1"/>
    </row>
    <row r="11">
      <c r="A11" s="1" t="s">
        <v>5</v>
      </c>
    </row>
    <row r="12">
      <c r="A12" s="2" t="s">
        <v>6</v>
      </c>
    </row>
    <row r="16">
      <c r="A16" s="1"/>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8.0"/>
    <col customWidth="1" min="4" max="4" width="6.63"/>
  </cols>
  <sheetData>
    <row r="1">
      <c r="A1" s="76"/>
      <c r="B1" s="172" t="s">
        <v>802</v>
      </c>
    </row>
    <row r="2">
      <c r="A2" s="173" t="s">
        <v>803</v>
      </c>
      <c r="C2" s="174">
        <v>5.0</v>
      </c>
      <c r="D2" s="76"/>
      <c r="E2" s="175"/>
      <c r="F2" s="175"/>
      <c r="G2" s="176" t="s">
        <v>48</v>
      </c>
      <c r="H2" s="177"/>
      <c r="I2" s="177"/>
      <c r="J2" s="177"/>
      <c r="K2" s="177"/>
      <c r="L2" s="178" t="str">
        <f>CONCAT("Total ",E4)</f>
        <v>Total Avaliador 1</v>
      </c>
      <c r="M2" s="177"/>
    </row>
    <row r="3">
      <c r="A3" s="179" t="s">
        <v>804</v>
      </c>
      <c r="B3" s="179" t="s">
        <v>805</v>
      </c>
      <c r="C3" s="180"/>
      <c r="D3" s="76"/>
      <c r="E3" s="181"/>
      <c r="F3" s="181"/>
      <c r="G3" s="182" t="str">
        <f>F4</f>
        <v>Nota 1</v>
      </c>
      <c r="H3" s="182" t="str">
        <f>F5</f>
        <v>Nota 2</v>
      </c>
      <c r="I3" s="182" t="str">
        <f>F6</f>
        <v>Nota 3</v>
      </c>
      <c r="J3" s="182" t="str">
        <f>F7</f>
        <v>Nota 4</v>
      </c>
      <c r="K3" s="182" t="str">
        <f>F8</f>
        <v>Nota 5</v>
      </c>
      <c r="L3" s="183"/>
      <c r="M3" s="183"/>
    </row>
    <row r="4">
      <c r="A4" s="184">
        <v>1.0</v>
      </c>
      <c r="B4" s="185" t="s">
        <v>806</v>
      </c>
      <c r="C4" s="180">
        <v>6.0</v>
      </c>
      <c r="D4" s="186"/>
      <c r="E4" s="187" t="s">
        <v>47</v>
      </c>
      <c r="F4" s="179" t="str">
        <f>if(len(B4)&gt;0,B4,"Level 1")</f>
        <v>Nota 1</v>
      </c>
      <c r="G4" s="185">
        <v>7.0</v>
      </c>
      <c r="H4" s="185">
        <v>8.0</v>
      </c>
      <c r="I4" s="185">
        <v>9.0</v>
      </c>
      <c r="J4" s="185">
        <v>9.0</v>
      </c>
      <c r="K4" s="185">
        <v>10.0</v>
      </c>
      <c r="L4" s="188">
        <f t="shared" ref="L4:L8" si="1">if($C$2&gt;(ROW(L4)-4),SUM(G4:K4),"")</f>
        <v>43</v>
      </c>
    </row>
    <row r="5">
      <c r="A5" s="184">
        <v>2.0</v>
      </c>
      <c r="B5" s="185" t="s">
        <v>807</v>
      </c>
      <c r="C5" s="180">
        <v>7.0</v>
      </c>
      <c r="D5" s="186"/>
      <c r="F5" s="179" t="str">
        <f>if(len(B5)&gt;0,B5,"Level 2")</f>
        <v>Nota 2</v>
      </c>
      <c r="G5" s="185">
        <v>7.0</v>
      </c>
      <c r="H5" s="185">
        <v>8.0</v>
      </c>
      <c r="I5" s="185">
        <v>9.0</v>
      </c>
      <c r="J5" s="185">
        <v>9.0</v>
      </c>
      <c r="K5" s="185">
        <v>9.0</v>
      </c>
      <c r="L5" s="188">
        <f t="shared" si="1"/>
        <v>42</v>
      </c>
    </row>
    <row r="6">
      <c r="A6" s="189">
        <f t="shared" ref="A6:A8" si="2">IF($C$2&gt;(ROW(A6)-4),(ROW(A6)-3),"")</f>
        <v>3</v>
      </c>
      <c r="B6" s="185" t="s">
        <v>808</v>
      </c>
      <c r="C6" s="180">
        <v>8.0</v>
      </c>
      <c r="D6" s="186"/>
      <c r="F6" s="179" t="str">
        <f t="shared" ref="F6:F8" si="3">IF(LEN(B6)&gt;0,B6,IF($C$2&gt;(Row(A6)-4),concat("Level ",A6),""))</f>
        <v>Nota 3</v>
      </c>
      <c r="G6" s="185">
        <v>9.0</v>
      </c>
      <c r="H6" s="185">
        <v>9.0</v>
      </c>
      <c r="I6" s="185">
        <v>9.0</v>
      </c>
      <c r="J6" s="185">
        <v>9.0</v>
      </c>
      <c r="K6" s="185">
        <v>9.0</v>
      </c>
      <c r="L6" s="190">
        <f t="shared" si="1"/>
        <v>45</v>
      </c>
    </row>
    <row r="7">
      <c r="A7" s="189">
        <f t="shared" si="2"/>
        <v>4</v>
      </c>
      <c r="B7" s="185" t="s">
        <v>809</v>
      </c>
      <c r="C7" s="180">
        <v>9.0</v>
      </c>
      <c r="D7" s="186"/>
      <c r="F7" s="179" t="str">
        <f t="shared" si="3"/>
        <v>Nota 4</v>
      </c>
      <c r="G7" s="185">
        <v>9.0</v>
      </c>
      <c r="H7" s="185">
        <v>9.0</v>
      </c>
      <c r="I7" s="185">
        <v>9.0</v>
      </c>
      <c r="J7" s="185">
        <v>9.0</v>
      </c>
      <c r="K7" s="185">
        <v>9.0</v>
      </c>
      <c r="L7" s="190">
        <f t="shared" si="1"/>
        <v>45</v>
      </c>
    </row>
    <row r="8">
      <c r="A8" s="189">
        <f t="shared" si="2"/>
        <v>5</v>
      </c>
      <c r="B8" s="185" t="s">
        <v>810</v>
      </c>
      <c r="C8" s="180">
        <v>10.0</v>
      </c>
      <c r="D8" s="186"/>
      <c r="F8" s="179" t="str">
        <f t="shared" si="3"/>
        <v>Nota 5</v>
      </c>
      <c r="G8" s="185">
        <v>7.0</v>
      </c>
      <c r="H8" s="185">
        <v>7.0</v>
      </c>
      <c r="I8" s="185">
        <v>7.0</v>
      </c>
      <c r="J8" s="185">
        <v>7.0</v>
      </c>
      <c r="K8" s="185">
        <v>7.0</v>
      </c>
      <c r="L8" s="190">
        <f t="shared" si="1"/>
        <v>35</v>
      </c>
    </row>
    <row r="9">
      <c r="A9" s="76"/>
      <c r="B9" s="76"/>
      <c r="C9" s="191"/>
      <c r="D9" s="76"/>
      <c r="E9" s="182" t="str">
        <f>CONCAT("Total ",G2)</f>
        <v>Total Avaliador 2</v>
      </c>
      <c r="F9" s="183"/>
      <c r="G9" s="192">
        <f t="shared" ref="G9:K9" si="4">if($C$2&gt;(COLUMN(G9)-7),SUM(G4:G8),"")</f>
        <v>39</v>
      </c>
      <c r="H9" s="192">
        <f t="shared" si="4"/>
        <v>41</v>
      </c>
      <c r="I9" s="181">
        <f t="shared" si="4"/>
        <v>43</v>
      </c>
      <c r="J9" s="181">
        <f t="shared" si="4"/>
        <v>43</v>
      </c>
      <c r="K9" s="181">
        <f t="shared" si="4"/>
        <v>44</v>
      </c>
      <c r="L9" s="193">
        <f>sum(L4:L8)</f>
        <v>210</v>
      </c>
      <c r="M9" s="183"/>
    </row>
    <row r="10">
      <c r="A10" s="194" t="s">
        <v>811</v>
      </c>
      <c r="C10" s="191"/>
      <c r="D10" s="76"/>
      <c r="E10" s="76"/>
      <c r="F10" s="76"/>
      <c r="G10" s="76"/>
      <c r="H10" s="76"/>
      <c r="I10" s="76"/>
      <c r="J10" s="76"/>
      <c r="K10" s="76"/>
      <c r="L10" s="76"/>
      <c r="M10" s="76"/>
    </row>
    <row r="11">
      <c r="C11" s="191"/>
      <c r="D11" s="76"/>
      <c r="E11" s="76"/>
      <c r="F11" s="76"/>
      <c r="G11" s="195" t="s">
        <v>812</v>
      </c>
      <c r="H11" s="195" t="s">
        <v>813</v>
      </c>
      <c r="I11" s="76"/>
      <c r="J11" s="76"/>
      <c r="K11" s="76"/>
      <c r="L11" s="76"/>
      <c r="M11" s="76"/>
    </row>
    <row r="12">
      <c r="C12" s="191"/>
      <c r="D12" s="76"/>
      <c r="E12" s="196" t="s">
        <v>814</v>
      </c>
      <c r="G12" s="197">
        <f>SUM(G4,H5,I6,J7,K8)</f>
        <v>40</v>
      </c>
      <c r="H12" s="198">
        <f>if(L9&gt;0,SUM(G9*L4,H9*L5,I9*L6,J9*L7,K9*L8)/L9,0)</f>
        <v>41.94761905</v>
      </c>
      <c r="I12" s="76"/>
      <c r="J12" s="199" t="s">
        <v>815</v>
      </c>
      <c r="K12" s="200" t="str">
        <f>IF(L9&gt;0,CONCAT(G12,CONCAT(" - ",round(H12,2))),"Pr(o) - Pr(e)")</f>
        <v>40 - 41,95</v>
      </c>
      <c r="L12" s="201" t="s">
        <v>816</v>
      </c>
      <c r="M12" s="202">
        <f>IF(G14&lt;1,(G12-H12)/(L9-H12),if(L9&gt;0,1,""))</f>
        <v>-0.01158935706</v>
      </c>
    </row>
    <row r="13">
      <c r="C13" s="191"/>
      <c r="D13" s="76"/>
      <c r="E13" s="196" t="s">
        <v>817</v>
      </c>
      <c r="G13" s="203">
        <f>L9</f>
        <v>210</v>
      </c>
      <c r="H13" s="204">
        <f>L9</f>
        <v>210</v>
      </c>
      <c r="I13" s="76"/>
      <c r="K13" s="205" t="str">
        <f>IF(L9&gt;0,CONCAT(L9,CONCAT(" - ",round(H12,2))),"N - Pr(e)")</f>
        <v>210 - 41,95</v>
      </c>
    </row>
    <row r="14">
      <c r="C14" s="191"/>
      <c r="D14" s="76"/>
      <c r="E14" s="196" t="s">
        <v>818</v>
      </c>
      <c r="G14" s="206">
        <f t="shared" ref="G14:H14" si="5">if(G13&gt;0,G12/G13,"")</f>
        <v>0.1904761905</v>
      </c>
      <c r="H14" s="206">
        <f t="shared" si="5"/>
        <v>0.1997505669</v>
      </c>
      <c r="I14" s="76"/>
      <c r="J14" s="76"/>
      <c r="K14" s="76"/>
      <c r="L14" s="76"/>
      <c r="M14" s="76"/>
    </row>
    <row r="15">
      <c r="A15" s="76"/>
      <c r="B15" s="76"/>
      <c r="C15" s="191"/>
      <c r="D15" s="76"/>
      <c r="E15" s="76"/>
      <c r="F15" s="76"/>
      <c r="G15" s="76"/>
      <c r="H15" s="76"/>
      <c r="I15" s="76"/>
      <c r="J15" s="76"/>
      <c r="K15" s="76"/>
      <c r="L15" s="76"/>
      <c r="M15" s="76"/>
    </row>
  </sheetData>
  <mergeCells count="19">
    <mergeCell ref="L6:M6"/>
    <mergeCell ref="L7:M7"/>
    <mergeCell ref="L9:M9"/>
    <mergeCell ref="J12:J13"/>
    <mergeCell ref="L12:L13"/>
    <mergeCell ref="M12:M13"/>
    <mergeCell ref="E4:E8"/>
    <mergeCell ref="E9:F9"/>
    <mergeCell ref="A10:B14"/>
    <mergeCell ref="E12:F12"/>
    <mergeCell ref="E13:F13"/>
    <mergeCell ref="E14:F14"/>
    <mergeCell ref="B1:M1"/>
    <mergeCell ref="A2:B2"/>
    <mergeCell ref="G2:K2"/>
    <mergeCell ref="L2:M3"/>
    <mergeCell ref="L4:M4"/>
    <mergeCell ref="L5:M5"/>
    <mergeCell ref="L8:M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3"/>
    <col customWidth="1" min="2" max="2" width="53.5"/>
  </cols>
  <sheetData>
    <row r="1">
      <c r="A1" s="1" t="s">
        <v>7</v>
      </c>
      <c r="B1" s="1"/>
    </row>
    <row r="2">
      <c r="A2" s="1" t="s">
        <v>8</v>
      </c>
      <c r="B2" s="1" t="s">
        <v>9</v>
      </c>
      <c r="C2" s="1" t="s">
        <v>10</v>
      </c>
    </row>
    <row r="3" ht="21.0" customHeight="1">
      <c r="A3" s="2">
        <v>1.0</v>
      </c>
      <c r="B3" s="2" t="s">
        <v>11</v>
      </c>
      <c r="C3" s="3" t="s">
        <v>12</v>
      </c>
    </row>
    <row r="4">
      <c r="A4" s="1"/>
      <c r="B4" s="2" t="s">
        <v>13</v>
      </c>
    </row>
    <row r="5">
      <c r="A5" s="1"/>
    </row>
    <row r="6">
      <c r="A6" s="1" t="s">
        <v>14</v>
      </c>
      <c r="B6" s="1"/>
    </row>
    <row r="7">
      <c r="A7" s="1" t="s">
        <v>8</v>
      </c>
      <c r="B7" s="1" t="s">
        <v>10</v>
      </c>
    </row>
    <row r="8">
      <c r="A8" s="2">
        <v>1.0</v>
      </c>
      <c r="B8" s="2" t="s">
        <v>15</v>
      </c>
      <c r="C8" s="2" t="s">
        <v>16</v>
      </c>
    </row>
    <row r="9">
      <c r="A9" s="2">
        <v>2.0</v>
      </c>
      <c r="B9" s="2" t="s">
        <v>17</v>
      </c>
      <c r="C9" s="2" t="s">
        <v>16</v>
      </c>
    </row>
    <row r="10">
      <c r="A10" s="2">
        <v>3.0</v>
      </c>
      <c r="B10" s="2" t="s">
        <v>18</v>
      </c>
      <c r="C10" s="2" t="s">
        <v>16</v>
      </c>
    </row>
    <row r="11">
      <c r="A11" s="2">
        <v>4.0</v>
      </c>
      <c r="B11" s="2" t="s">
        <v>19</v>
      </c>
      <c r="C11" s="2" t="s">
        <v>16</v>
      </c>
    </row>
    <row r="12">
      <c r="A12" s="2">
        <v>5.0</v>
      </c>
      <c r="B12" s="2" t="s">
        <v>20</v>
      </c>
      <c r="C12" s="2" t="s">
        <v>16</v>
      </c>
    </row>
    <row r="13">
      <c r="A13" s="2">
        <v>6.0</v>
      </c>
      <c r="B13" s="2" t="s">
        <v>21</v>
      </c>
      <c r="C13" s="2" t="s">
        <v>16</v>
      </c>
    </row>
    <row r="14">
      <c r="A14" s="2">
        <v>7.0</v>
      </c>
      <c r="B14" s="2" t="s">
        <v>22</v>
      </c>
      <c r="C14" s="2" t="s">
        <v>16</v>
      </c>
    </row>
    <row r="15">
      <c r="A15" s="2">
        <v>8.0</v>
      </c>
      <c r="B15" s="2" t="s">
        <v>23</v>
      </c>
      <c r="C15" s="2" t="s">
        <v>16</v>
      </c>
    </row>
    <row r="16">
      <c r="A16" s="2">
        <v>9.0</v>
      </c>
      <c r="B16" s="2" t="s">
        <v>24</v>
      </c>
      <c r="C16" s="2" t="s">
        <v>16</v>
      </c>
    </row>
    <row r="17">
      <c r="A17" s="2">
        <v>10.0</v>
      </c>
      <c r="B17" s="2" t="s">
        <v>25</v>
      </c>
      <c r="C17" s="2" t="s">
        <v>16</v>
      </c>
    </row>
    <row r="18">
      <c r="A18" s="2">
        <v>11.0</v>
      </c>
      <c r="B18" s="2" t="s">
        <v>26</v>
      </c>
      <c r="C18" s="2" t="s">
        <v>16</v>
      </c>
    </row>
    <row r="19">
      <c r="A19" s="2">
        <v>12.0</v>
      </c>
      <c r="B19" s="2" t="s">
        <v>27</v>
      </c>
      <c r="C19" s="2" t="s">
        <v>16</v>
      </c>
    </row>
    <row r="20">
      <c r="A20" s="2">
        <v>13.0</v>
      </c>
      <c r="B20" s="2" t="s">
        <v>28</v>
      </c>
      <c r="C20" s="2" t="s">
        <v>16</v>
      </c>
    </row>
    <row r="21">
      <c r="A21" s="2">
        <v>14.0</v>
      </c>
      <c r="B21" s="2" t="s">
        <v>29</v>
      </c>
      <c r="C21" s="2" t="s">
        <v>16</v>
      </c>
    </row>
    <row r="22">
      <c r="A22" s="2">
        <v>15.0</v>
      </c>
      <c r="B22" s="2" t="s">
        <v>30</v>
      </c>
      <c r="C22" s="2" t="s">
        <v>16</v>
      </c>
    </row>
    <row r="23">
      <c r="A23" s="2">
        <v>16.0</v>
      </c>
      <c r="B23" s="2" t="s">
        <v>31</v>
      </c>
      <c r="C23" s="2" t="s">
        <v>16</v>
      </c>
    </row>
    <row r="24">
      <c r="A24" s="2">
        <v>17.0</v>
      </c>
      <c r="B24" s="2" t="s">
        <v>32</v>
      </c>
      <c r="C24" s="2" t="s">
        <v>16</v>
      </c>
    </row>
    <row r="25">
      <c r="A25" s="2">
        <v>18.0</v>
      </c>
      <c r="B25" s="2" t="s">
        <v>33</v>
      </c>
      <c r="C25" s="2" t="s">
        <v>16</v>
      </c>
    </row>
    <row r="26">
      <c r="A26" s="2">
        <v>19.0</v>
      </c>
      <c r="B26" s="2" t="s">
        <v>34</v>
      </c>
      <c r="C26" s="2" t="s">
        <v>16</v>
      </c>
    </row>
    <row r="27">
      <c r="A27" s="2">
        <v>20.0</v>
      </c>
      <c r="B27" s="2" t="s">
        <v>35</v>
      </c>
      <c r="C27" s="2" t="s">
        <v>16</v>
      </c>
    </row>
    <row r="28">
      <c r="A28" s="2">
        <v>21.0</v>
      </c>
      <c r="B28" s="2" t="s">
        <v>36</v>
      </c>
      <c r="C28" s="2" t="s">
        <v>16</v>
      </c>
    </row>
    <row r="29">
      <c r="A29" s="2">
        <v>22.0</v>
      </c>
      <c r="B29" s="2" t="s">
        <v>37</v>
      </c>
      <c r="C29" s="2" t="s">
        <v>16</v>
      </c>
    </row>
    <row r="30">
      <c r="A30" s="2">
        <v>23.0</v>
      </c>
      <c r="B30" s="2" t="s">
        <v>38</v>
      </c>
      <c r="C30" s="2" t="s">
        <v>16</v>
      </c>
    </row>
    <row r="31">
      <c r="A31" s="2">
        <v>24.0</v>
      </c>
      <c r="B31" s="2" t="s">
        <v>39</v>
      </c>
      <c r="C31" s="2" t="s">
        <v>16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3"/>
    <col customWidth="1" min="2" max="2" width="53.5"/>
  </cols>
  <sheetData>
    <row r="1">
      <c r="A1" s="4" t="s">
        <v>40</v>
      </c>
      <c r="B1" s="1"/>
    </row>
    <row r="2">
      <c r="A2" s="5" t="s">
        <v>41</v>
      </c>
      <c r="B2" s="5"/>
      <c r="C2" s="6"/>
      <c r="D2" s="6"/>
      <c r="E2" s="6"/>
      <c r="F2" s="6"/>
      <c r="G2" s="6"/>
      <c r="H2" s="6"/>
      <c r="I2" s="6"/>
      <c r="J2" s="6"/>
      <c r="K2" s="6"/>
      <c r="L2" s="6"/>
      <c r="M2" s="6"/>
      <c r="N2" s="6"/>
      <c r="O2" s="6"/>
      <c r="P2" s="6"/>
      <c r="Q2" s="6"/>
      <c r="R2" s="6"/>
      <c r="S2" s="6"/>
      <c r="T2" s="6"/>
      <c r="U2" s="6"/>
      <c r="V2" s="6"/>
      <c r="W2" s="6"/>
      <c r="X2" s="6"/>
    </row>
    <row r="3">
      <c r="A3" s="1" t="s">
        <v>42</v>
      </c>
      <c r="B3" s="1"/>
      <c r="C3" s="1"/>
    </row>
    <row r="4">
      <c r="A4" s="1" t="s">
        <v>8</v>
      </c>
      <c r="B4" s="1" t="s">
        <v>9</v>
      </c>
      <c r="C4" s="1" t="s">
        <v>10</v>
      </c>
    </row>
    <row r="5" ht="21.0" customHeight="1">
      <c r="A5" s="2">
        <v>1.0</v>
      </c>
      <c r="B5" s="2" t="s">
        <v>11</v>
      </c>
      <c r="C5" s="3" t="s">
        <v>43</v>
      </c>
    </row>
    <row r="6">
      <c r="A6" s="1"/>
      <c r="B6" s="2" t="s">
        <v>13</v>
      </c>
    </row>
    <row r="7">
      <c r="A7" s="1"/>
    </row>
    <row r="8">
      <c r="A8" s="5" t="s">
        <v>44</v>
      </c>
      <c r="B8" s="7"/>
      <c r="C8" s="7"/>
      <c r="D8" s="7"/>
      <c r="E8" s="7"/>
      <c r="F8" s="7"/>
      <c r="G8" s="7"/>
      <c r="H8" s="7"/>
      <c r="I8" s="7"/>
      <c r="J8" s="7"/>
      <c r="K8" s="7"/>
      <c r="L8" s="7"/>
      <c r="M8" s="7"/>
      <c r="N8" s="7"/>
      <c r="O8" s="7"/>
      <c r="P8" s="7"/>
      <c r="Q8" s="7"/>
      <c r="R8" s="7"/>
      <c r="S8" s="7"/>
      <c r="T8" s="7"/>
      <c r="U8" s="7"/>
      <c r="V8" s="7"/>
      <c r="W8" s="7"/>
      <c r="X8" s="7"/>
    </row>
    <row r="9">
      <c r="A9" s="1" t="s">
        <v>45</v>
      </c>
      <c r="B9" s="1"/>
      <c r="D9" s="8" t="s">
        <v>46</v>
      </c>
      <c r="E9" s="9"/>
      <c r="F9" s="10"/>
    </row>
    <row r="10">
      <c r="A10" s="1" t="s">
        <v>8</v>
      </c>
      <c r="B10" s="1" t="s">
        <v>10</v>
      </c>
      <c r="D10" s="11" t="s">
        <v>47</v>
      </c>
      <c r="E10" s="12" t="s">
        <v>48</v>
      </c>
      <c r="F10" s="13" t="s">
        <v>49</v>
      </c>
    </row>
    <row r="11">
      <c r="A11" s="2">
        <v>1.0</v>
      </c>
      <c r="B11" s="2" t="s">
        <v>15</v>
      </c>
      <c r="C11" s="2" t="s">
        <v>16</v>
      </c>
      <c r="D11" s="14">
        <v>8.0</v>
      </c>
      <c r="E11" s="2">
        <v>8.0</v>
      </c>
      <c r="F11" s="15">
        <v>8.0</v>
      </c>
    </row>
    <row r="12">
      <c r="A12" s="2">
        <v>2.0</v>
      </c>
      <c r="B12" s="2" t="s">
        <v>17</v>
      </c>
      <c r="C12" s="2" t="s">
        <v>16</v>
      </c>
      <c r="D12" s="14">
        <v>5.0</v>
      </c>
      <c r="E12" s="2">
        <v>4.0</v>
      </c>
      <c r="F12" s="15">
        <v>5.0</v>
      </c>
    </row>
    <row r="13">
      <c r="A13" s="2">
        <v>3.0</v>
      </c>
      <c r="B13" s="2" t="s">
        <v>18</v>
      </c>
      <c r="C13" s="2" t="s">
        <v>16</v>
      </c>
      <c r="D13" s="14">
        <v>3.0</v>
      </c>
      <c r="E13" s="2">
        <v>3.0</v>
      </c>
      <c r="F13" s="15">
        <v>3.0</v>
      </c>
    </row>
    <row r="14">
      <c r="A14" s="2">
        <v>4.0</v>
      </c>
      <c r="B14" s="2" t="s">
        <v>19</v>
      </c>
      <c r="C14" s="2" t="s">
        <v>16</v>
      </c>
      <c r="D14" s="14">
        <v>8.0</v>
      </c>
      <c r="E14" s="2">
        <v>7.0</v>
      </c>
      <c r="F14" s="15">
        <v>8.0</v>
      </c>
    </row>
    <row r="15">
      <c r="A15" s="2">
        <v>5.0</v>
      </c>
      <c r="B15" s="2" t="s">
        <v>20</v>
      </c>
      <c r="C15" s="2" t="s">
        <v>16</v>
      </c>
      <c r="D15" s="14">
        <v>9.0</v>
      </c>
      <c r="E15" s="2">
        <v>8.0</v>
      </c>
      <c r="F15" s="15">
        <v>8.0</v>
      </c>
    </row>
    <row r="16">
      <c r="A16" s="2">
        <v>6.0</v>
      </c>
      <c r="B16" s="2" t="s">
        <v>21</v>
      </c>
      <c r="C16" s="2" t="s">
        <v>16</v>
      </c>
      <c r="D16" s="14">
        <v>6.0</v>
      </c>
      <c r="E16" s="2">
        <v>5.0</v>
      </c>
      <c r="F16" s="15">
        <v>7.0</v>
      </c>
    </row>
    <row r="17">
      <c r="A17" s="2">
        <v>7.0</v>
      </c>
      <c r="B17" s="2" t="s">
        <v>22</v>
      </c>
      <c r="C17" s="2" t="s">
        <v>16</v>
      </c>
      <c r="D17" s="14">
        <v>9.0</v>
      </c>
      <c r="E17" s="2">
        <v>8.0</v>
      </c>
      <c r="F17" s="15">
        <v>8.0</v>
      </c>
    </row>
    <row r="18">
      <c r="A18" s="2">
        <v>8.0</v>
      </c>
      <c r="B18" s="2" t="s">
        <v>23</v>
      </c>
      <c r="C18" s="2" t="s">
        <v>16</v>
      </c>
      <c r="D18" s="14">
        <v>3.0</v>
      </c>
      <c r="E18" s="2">
        <v>4.0</v>
      </c>
      <c r="F18" s="15">
        <v>6.0</v>
      </c>
    </row>
    <row r="19">
      <c r="A19" s="2">
        <v>9.0</v>
      </c>
      <c r="B19" s="2" t="s">
        <v>24</v>
      </c>
      <c r="C19" s="2" t="s">
        <v>16</v>
      </c>
      <c r="D19" s="14">
        <v>5.0</v>
      </c>
      <c r="E19" s="2">
        <v>4.0</v>
      </c>
      <c r="F19" s="15">
        <v>6.0</v>
      </c>
    </row>
    <row r="20">
      <c r="A20" s="2">
        <v>10.0</v>
      </c>
      <c r="B20" s="2" t="s">
        <v>25</v>
      </c>
      <c r="C20" s="2" t="s">
        <v>16</v>
      </c>
      <c r="D20" s="14">
        <v>6.0</v>
      </c>
      <c r="E20" s="2">
        <v>7.0</v>
      </c>
      <c r="F20" s="15">
        <v>8.0</v>
      </c>
    </row>
    <row r="21">
      <c r="A21" s="2">
        <v>11.0</v>
      </c>
      <c r="B21" s="2" t="s">
        <v>26</v>
      </c>
      <c r="C21" s="2" t="s">
        <v>16</v>
      </c>
      <c r="D21" s="14">
        <v>5.0</v>
      </c>
      <c r="E21" s="2">
        <v>6.0</v>
      </c>
      <c r="F21" s="15">
        <v>3.5</v>
      </c>
    </row>
    <row r="22">
      <c r="A22" s="2">
        <v>12.0</v>
      </c>
      <c r="B22" s="2" t="s">
        <v>27</v>
      </c>
      <c r="C22" s="2" t="s">
        <v>16</v>
      </c>
      <c r="D22" s="14">
        <v>4.0</v>
      </c>
      <c r="E22" s="2">
        <v>6.0</v>
      </c>
      <c r="F22" s="15">
        <v>7.0</v>
      </c>
    </row>
    <row r="23">
      <c r="A23" s="2">
        <v>13.0</v>
      </c>
      <c r="B23" s="2" t="s">
        <v>28</v>
      </c>
      <c r="C23" s="2" t="s">
        <v>16</v>
      </c>
      <c r="D23" s="14">
        <v>6.0</v>
      </c>
      <c r="E23" s="2">
        <v>6.0</v>
      </c>
      <c r="F23" s="15">
        <v>7.0</v>
      </c>
    </row>
    <row r="24">
      <c r="A24" s="2">
        <v>14.0</v>
      </c>
      <c r="B24" s="2" t="s">
        <v>29</v>
      </c>
      <c r="C24" s="2" t="s">
        <v>16</v>
      </c>
      <c r="D24" s="14">
        <v>4.0</v>
      </c>
      <c r="E24" s="2">
        <v>4.0</v>
      </c>
      <c r="F24" s="15">
        <v>4.0</v>
      </c>
    </row>
    <row r="25">
      <c r="A25" s="2">
        <v>15.0</v>
      </c>
      <c r="B25" s="2" t="s">
        <v>30</v>
      </c>
      <c r="C25" s="2" t="s">
        <v>16</v>
      </c>
      <c r="D25" s="14">
        <v>4.0</v>
      </c>
      <c r="E25" s="2">
        <v>6.0</v>
      </c>
      <c r="F25" s="15">
        <v>6.0</v>
      </c>
    </row>
    <row r="26">
      <c r="A26" s="2">
        <v>16.0</v>
      </c>
      <c r="B26" s="2" t="s">
        <v>31</v>
      </c>
      <c r="C26" s="2" t="s">
        <v>16</v>
      </c>
      <c r="D26" s="14">
        <v>2.0</v>
      </c>
      <c r="E26" s="2">
        <v>3.0</v>
      </c>
      <c r="F26" s="15">
        <v>3.0</v>
      </c>
    </row>
    <row r="27">
      <c r="A27" s="2">
        <v>17.0</v>
      </c>
      <c r="B27" s="2" t="s">
        <v>32</v>
      </c>
      <c r="C27" s="2" t="s">
        <v>16</v>
      </c>
      <c r="D27" s="14">
        <v>4.0</v>
      </c>
      <c r="E27" s="2">
        <v>5.0</v>
      </c>
      <c r="F27" s="15">
        <v>6.5</v>
      </c>
    </row>
    <row r="28">
      <c r="A28" s="2">
        <v>18.0</v>
      </c>
      <c r="B28" s="2" t="s">
        <v>33</v>
      </c>
      <c r="C28" s="2" t="s">
        <v>16</v>
      </c>
      <c r="D28" s="14">
        <v>5.0</v>
      </c>
      <c r="E28" s="2">
        <v>7.0</v>
      </c>
      <c r="F28" s="15">
        <v>8.0</v>
      </c>
    </row>
    <row r="29">
      <c r="A29" s="2">
        <v>19.0</v>
      </c>
      <c r="B29" s="2" t="s">
        <v>34</v>
      </c>
      <c r="C29" s="2" t="s">
        <v>16</v>
      </c>
      <c r="D29" s="14">
        <v>5.0</v>
      </c>
      <c r="E29" s="2">
        <v>7.0</v>
      </c>
      <c r="F29" s="15">
        <v>6.0</v>
      </c>
    </row>
    <row r="30">
      <c r="A30" s="2">
        <v>20.0</v>
      </c>
      <c r="B30" s="2" t="s">
        <v>35</v>
      </c>
      <c r="C30" s="2" t="s">
        <v>16</v>
      </c>
      <c r="D30" s="14">
        <v>6.0</v>
      </c>
      <c r="E30" s="2">
        <v>8.0</v>
      </c>
      <c r="F30" s="15">
        <v>7.5</v>
      </c>
    </row>
    <row r="31">
      <c r="A31" s="2">
        <v>21.0</v>
      </c>
      <c r="B31" s="2" t="s">
        <v>36</v>
      </c>
      <c r="C31" s="2" t="s">
        <v>16</v>
      </c>
      <c r="D31" s="14">
        <v>7.0</v>
      </c>
      <c r="E31" s="2">
        <v>6.0</v>
      </c>
      <c r="F31" s="15">
        <v>5.0</v>
      </c>
    </row>
    <row r="32">
      <c r="A32" s="2">
        <v>22.0</v>
      </c>
      <c r="B32" s="2" t="s">
        <v>37</v>
      </c>
      <c r="C32" s="2" t="s">
        <v>16</v>
      </c>
      <c r="D32" s="14">
        <v>3.0</v>
      </c>
      <c r="E32" s="2">
        <v>3.0</v>
      </c>
      <c r="F32" s="15">
        <v>1.0</v>
      </c>
    </row>
    <row r="33">
      <c r="A33" s="2">
        <v>23.0</v>
      </c>
      <c r="B33" s="2" t="s">
        <v>38</v>
      </c>
      <c r="C33" s="2" t="s">
        <v>16</v>
      </c>
      <c r="D33" s="14">
        <v>9.0</v>
      </c>
      <c r="E33" s="2">
        <v>9.0</v>
      </c>
      <c r="F33" s="15">
        <v>9.5</v>
      </c>
    </row>
    <row r="34">
      <c r="A34" s="2">
        <v>24.0</v>
      </c>
      <c r="B34" s="2" t="s">
        <v>39</v>
      </c>
      <c r="C34" s="2" t="s">
        <v>16</v>
      </c>
      <c r="D34" s="14">
        <v>3.0</v>
      </c>
      <c r="E34" s="2">
        <v>2.0</v>
      </c>
      <c r="F34" s="15">
        <v>4.0</v>
      </c>
    </row>
    <row r="35">
      <c r="D35" s="16"/>
      <c r="F35" s="17"/>
    </row>
    <row r="36">
      <c r="D36" s="16"/>
      <c r="F36" s="17"/>
    </row>
    <row r="37">
      <c r="A37" s="18" t="s">
        <v>50</v>
      </c>
      <c r="B37" s="19"/>
      <c r="C37" s="20"/>
      <c r="D37" s="18" t="s">
        <v>47</v>
      </c>
      <c r="E37" s="20" t="s">
        <v>48</v>
      </c>
      <c r="F37" s="21" t="s">
        <v>51</v>
      </c>
    </row>
    <row r="38">
      <c r="A38" s="22"/>
      <c r="B38" s="23" t="s">
        <v>52</v>
      </c>
      <c r="C38" s="23"/>
      <c r="D38" s="24">
        <f t="shared" ref="D38:F38" si="1">AVERAGE(D11:D34)</f>
        <v>5.375</v>
      </c>
      <c r="E38" s="25">
        <f t="shared" si="1"/>
        <v>5.666666667</v>
      </c>
      <c r="F38" s="26">
        <f t="shared" si="1"/>
        <v>6.041666667</v>
      </c>
    </row>
    <row r="39">
      <c r="A39" s="27"/>
      <c r="B39" s="1" t="s">
        <v>53</v>
      </c>
      <c r="C39" s="1"/>
      <c r="D39" s="24">
        <f t="shared" ref="D39:F39" si="2">MODE(D11:D34)</f>
        <v>5</v>
      </c>
      <c r="E39" s="25">
        <f t="shared" si="2"/>
        <v>6</v>
      </c>
      <c r="F39" s="26">
        <f t="shared" si="2"/>
        <v>8</v>
      </c>
    </row>
    <row r="40">
      <c r="A40" s="28"/>
      <c r="B40" s="29" t="s">
        <v>54</v>
      </c>
      <c r="C40" s="29"/>
      <c r="D40" s="30">
        <f t="shared" ref="D40:F40" si="3">STDEV(D11:D34)</f>
        <v>2.081230823</v>
      </c>
      <c r="E40" s="31">
        <f t="shared" si="3"/>
        <v>1.948615265</v>
      </c>
      <c r="F40" s="32">
        <f t="shared" si="3"/>
        <v>2.095111633</v>
      </c>
    </row>
    <row r="41">
      <c r="A41" s="22"/>
      <c r="B41" s="23" t="s">
        <v>55</v>
      </c>
      <c r="C41" s="23"/>
      <c r="D41" s="33">
        <f t="shared" ref="D41:F41" si="4">QUARTILE(D11:D34,0)</f>
        <v>2</v>
      </c>
      <c r="E41" s="33">
        <f t="shared" si="4"/>
        <v>2</v>
      </c>
      <c r="F41" s="33">
        <f t="shared" si="4"/>
        <v>1</v>
      </c>
    </row>
    <row r="42">
      <c r="A42" s="27"/>
      <c r="B42" s="1" t="s">
        <v>56</v>
      </c>
      <c r="C42" s="1"/>
      <c r="D42" s="25">
        <f t="shared" ref="D42:F42" si="5">QUARTILE(D11:D34,1)</f>
        <v>4</v>
      </c>
      <c r="E42" s="25">
        <f t="shared" si="5"/>
        <v>4</v>
      </c>
      <c r="F42" s="25">
        <f t="shared" si="5"/>
        <v>4.75</v>
      </c>
    </row>
    <row r="43">
      <c r="A43" s="27"/>
      <c r="B43" s="1" t="s">
        <v>57</v>
      </c>
      <c r="C43" s="1"/>
      <c r="D43" s="25">
        <f t="shared" ref="D43:F43" si="6">QUARTILE(D11:D34,2)</f>
        <v>5</v>
      </c>
      <c r="E43" s="25">
        <f t="shared" si="6"/>
        <v>6</v>
      </c>
      <c r="F43" s="25">
        <f t="shared" si="6"/>
        <v>6.25</v>
      </c>
    </row>
    <row r="44">
      <c r="A44" s="27"/>
      <c r="B44" s="1" t="s">
        <v>58</v>
      </c>
      <c r="C44" s="1"/>
      <c r="D44" s="25">
        <f t="shared" ref="D44:F44" si="7">QUARTILE(D11:D34,3)</f>
        <v>6.25</v>
      </c>
      <c r="E44" s="25">
        <f t="shared" si="7"/>
        <v>7</v>
      </c>
      <c r="F44" s="25">
        <f t="shared" si="7"/>
        <v>8</v>
      </c>
    </row>
    <row r="45">
      <c r="A45" s="27"/>
      <c r="B45" s="1" t="s">
        <v>59</v>
      </c>
      <c r="C45" s="1"/>
      <c r="D45" s="25">
        <f t="shared" ref="D45:F45" si="8">QUARTILE(D11:D34,4)</f>
        <v>9</v>
      </c>
      <c r="E45" s="25">
        <f t="shared" si="8"/>
        <v>9</v>
      </c>
      <c r="F45" s="25">
        <f t="shared" si="8"/>
        <v>9.5</v>
      </c>
    </row>
    <row r="46">
      <c r="A46" s="18" t="s">
        <v>60</v>
      </c>
      <c r="B46" s="20"/>
      <c r="C46" s="18"/>
      <c r="D46" s="18" t="s">
        <v>47</v>
      </c>
      <c r="E46" s="20" t="s">
        <v>48</v>
      </c>
      <c r="F46" s="21" t="s">
        <v>51</v>
      </c>
    </row>
    <row r="47">
      <c r="A47" s="34" t="s">
        <v>61</v>
      </c>
      <c r="B47" s="1"/>
      <c r="C47" s="27" t="s">
        <v>47</v>
      </c>
      <c r="D47" s="35" t="s">
        <v>16</v>
      </c>
      <c r="E47" s="36">
        <f>PEARSON(D11:D34,E11:E34)</f>
        <v>0.8362197435</v>
      </c>
      <c r="F47" s="26">
        <f>PEARSON(D11:D34,F11:F34)</f>
        <v>0.744096207</v>
      </c>
    </row>
    <row r="48">
      <c r="A48" s="34" t="s">
        <v>62</v>
      </c>
      <c r="B48" s="1"/>
      <c r="C48" s="27" t="s">
        <v>48</v>
      </c>
      <c r="D48" s="37">
        <f>PEARSON(E11:E34,D11:D34)</f>
        <v>0.8362197435</v>
      </c>
      <c r="E48" s="38" t="s">
        <v>16</v>
      </c>
      <c r="F48" s="26">
        <f>PEARSON(E11:E34,F11:F34)</f>
        <v>0.8235796854</v>
      </c>
    </row>
    <row r="49">
      <c r="A49" s="39" t="s">
        <v>63</v>
      </c>
      <c r="B49" s="29"/>
      <c r="C49" s="40" t="s">
        <v>51</v>
      </c>
      <c r="D49" s="41">
        <f>PEARSON(F11:F34,D11:D34)</f>
        <v>0.744096207</v>
      </c>
      <c r="E49" s="42">
        <f>PEARSON(F11:F34,E11:E34)</f>
        <v>0.8235796854</v>
      </c>
      <c r="F49" s="43" t="s">
        <v>16</v>
      </c>
    </row>
    <row r="50">
      <c r="C50" s="1"/>
      <c r="D50" s="36"/>
      <c r="E50" s="36"/>
      <c r="F50" s="3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
    <col customWidth="1" min="2" max="2" width="28.75"/>
    <col customWidth="1" min="3" max="3" width="17.38"/>
    <col customWidth="1" min="5" max="5" width="8.5"/>
    <col customWidth="1" min="6" max="6" width="9.75"/>
    <col customWidth="1" min="7" max="7" width="8.38"/>
    <col customWidth="1" min="8" max="8" width="11.13"/>
    <col customWidth="1" min="9" max="9" width="8.13"/>
    <col customWidth="1" min="11" max="11" width="8.13"/>
  </cols>
  <sheetData>
    <row r="1">
      <c r="A1" s="4" t="s">
        <v>64</v>
      </c>
      <c r="C1" s="1"/>
      <c r="D1" s="1"/>
      <c r="E1" s="2"/>
    </row>
    <row r="2">
      <c r="A2" s="5" t="s">
        <v>65</v>
      </c>
      <c r="C2" s="1"/>
      <c r="D2" s="1"/>
      <c r="E2" s="2"/>
    </row>
    <row r="3">
      <c r="A3" s="1" t="s">
        <v>66</v>
      </c>
      <c r="C3" s="1"/>
      <c r="D3" s="1"/>
      <c r="E3" s="2" t="s">
        <v>1</v>
      </c>
    </row>
    <row r="4">
      <c r="D4" s="1"/>
      <c r="E4" s="44"/>
      <c r="F4" s="17"/>
      <c r="G4" s="16"/>
      <c r="H4" s="17"/>
      <c r="I4" s="16"/>
      <c r="J4" s="17"/>
      <c r="K4" s="16"/>
      <c r="L4" s="17"/>
    </row>
    <row r="5">
      <c r="D5" s="1"/>
      <c r="E5" s="44" t="s">
        <v>67</v>
      </c>
      <c r="F5" s="17"/>
      <c r="G5" s="44" t="s">
        <v>67</v>
      </c>
      <c r="H5" s="17"/>
      <c r="I5" s="44" t="s">
        <v>67</v>
      </c>
      <c r="J5" s="17"/>
      <c r="K5" s="44" t="s">
        <v>67</v>
      </c>
      <c r="L5" s="17"/>
    </row>
    <row r="6">
      <c r="D6" s="1"/>
      <c r="E6" s="14" t="s">
        <v>68</v>
      </c>
      <c r="F6" s="17"/>
      <c r="G6" s="14" t="s">
        <v>69</v>
      </c>
      <c r="H6" s="17"/>
      <c r="I6" s="14" t="s">
        <v>70</v>
      </c>
      <c r="J6" s="17"/>
      <c r="K6" s="14" t="s">
        <v>70</v>
      </c>
      <c r="L6" s="17"/>
    </row>
    <row r="7">
      <c r="D7" s="1"/>
      <c r="E7" s="14"/>
      <c r="F7" s="17"/>
      <c r="G7" s="45" t="s">
        <v>71</v>
      </c>
      <c r="H7" s="17"/>
      <c r="I7" s="16"/>
      <c r="J7" s="17"/>
      <c r="K7" s="14"/>
      <c r="L7" s="17"/>
    </row>
    <row r="8">
      <c r="A8" s="46" t="s">
        <v>72</v>
      </c>
      <c r="B8" s="47"/>
      <c r="D8" s="1" t="s">
        <v>73</v>
      </c>
      <c r="E8" s="44" t="s">
        <v>74</v>
      </c>
      <c r="F8" s="48" t="s">
        <v>75</v>
      </c>
      <c r="G8" s="44" t="s">
        <v>76</v>
      </c>
      <c r="H8" s="49" t="s">
        <v>77</v>
      </c>
      <c r="I8" s="44" t="s">
        <v>78</v>
      </c>
      <c r="J8" s="49" t="s">
        <v>79</v>
      </c>
      <c r="K8" s="44" t="s">
        <v>80</v>
      </c>
      <c r="L8" s="48" t="s">
        <v>81</v>
      </c>
    </row>
    <row r="9" ht="42.0" customHeight="1">
      <c r="A9" s="47" t="s">
        <v>8</v>
      </c>
      <c r="B9" s="50" t="s">
        <v>10</v>
      </c>
      <c r="D9" s="1"/>
      <c r="E9" s="44" t="s">
        <v>82</v>
      </c>
      <c r="F9" s="51"/>
      <c r="G9" s="44" t="s">
        <v>82</v>
      </c>
      <c r="H9" s="51"/>
      <c r="I9" s="44" t="s">
        <v>82</v>
      </c>
      <c r="J9" s="51"/>
      <c r="K9" s="44" t="s">
        <v>82</v>
      </c>
      <c r="L9" s="51"/>
    </row>
    <row r="10">
      <c r="A10" s="52">
        <v>1.0</v>
      </c>
      <c r="B10" s="3" t="s">
        <v>43</v>
      </c>
      <c r="D10" s="2" t="s">
        <v>16</v>
      </c>
      <c r="E10" s="53" t="s">
        <v>83</v>
      </c>
      <c r="F10" s="54"/>
      <c r="G10" s="53" t="s">
        <v>83</v>
      </c>
      <c r="H10" s="54"/>
      <c r="I10" s="53" t="s">
        <v>84</v>
      </c>
      <c r="J10" s="55"/>
      <c r="K10" s="53" t="s">
        <v>85</v>
      </c>
      <c r="L10" s="17"/>
    </row>
    <row r="11">
      <c r="C11" s="1"/>
      <c r="E11" s="16"/>
      <c r="F11" s="56"/>
      <c r="G11" s="16"/>
      <c r="H11" s="56"/>
      <c r="I11" s="16"/>
      <c r="J11" s="56"/>
      <c r="K11" s="16"/>
      <c r="L11" s="56"/>
    </row>
    <row r="12">
      <c r="B12" s="1"/>
      <c r="E12" s="14"/>
      <c r="F12" s="17"/>
      <c r="G12" s="16"/>
      <c r="H12" s="17"/>
      <c r="I12" s="16"/>
      <c r="J12" s="17"/>
      <c r="K12" s="16"/>
      <c r="L12" s="17"/>
    </row>
    <row r="13">
      <c r="A13" s="57"/>
      <c r="B13" s="58"/>
      <c r="C13" s="57"/>
      <c r="D13" s="57"/>
      <c r="E13" s="59"/>
      <c r="F13" s="60"/>
      <c r="G13" s="59"/>
      <c r="H13" s="60"/>
      <c r="I13" s="59"/>
      <c r="J13" s="60"/>
      <c r="K13" s="59"/>
      <c r="L13" s="60"/>
      <c r="M13" s="61"/>
      <c r="N13" s="61"/>
      <c r="O13" s="61"/>
      <c r="P13" s="61"/>
      <c r="Q13" s="61"/>
      <c r="R13" s="61"/>
      <c r="S13" s="61"/>
      <c r="T13" s="61"/>
      <c r="U13" s="61"/>
      <c r="V13" s="61"/>
      <c r="W13" s="61"/>
      <c r="X13" s="61"/>
      <c r="Y13" s="61"/>
    </row>
    <row r="14">
      <c r="A14" s="4" t="s">
        <v>86</v>
      </c>
      <c r="B14" s="1"/>
      <c r="C14" s="62"/>
      <c r="D14" s="62"/>
      <c r="E14" s="63"/>
      <c r="F14" s="64"/>
      <c r="G14" s="63"/>
      <c r="H14" s="64"/>
      <c r="I14" s="63"/>
      <c r="J14" s="64"/>
      <c r="K14" s="63"/>
      <c r="L14" s="64"/>
    </row>
    <row r="15">
      <c r="A15" s="65" t="s">
        <v>8</v>
      </c>
      <c r="B15" s="1" t="s">
        <v>87</v>
      </c>
      <c r="C15" s="62"/>
      <c r="D15" s="62"/>
      <c r="E15" s="63" t="s">
        <v>88</v>
      </c>
      <c r="F15" s="64"/>
      <c r="G15" s="63" t="s">
        <v>89</v>
      </c>
      <c r="H15" s="64"/>
      <c r="I15" s="63" t="s">
        <v>90</v>
      </c>
      <c r="J15" s="64"/>
      <c r="K15" s="63" t="s">
        <v>91</v>
      </c>
      <c r="L15" s="64"/>
      <c r="M15" s="2" t="s">
        <v>16</v>
      </c>
    </row>
    <row r="16" ht="148.5" customHeight="1">
      <c r="A16" s="66">
        <v>1.0</v>
      </c>
      <c r="B16" s="66" t="s">
        <v>92</v>
      </c>
      <c r="C16" s="62"/>
      <c r="D16" s="66" t="s">
        <v>16</v>
      </c>
      <c r="E16" s="14" t="s">
        <v>93</v>
      </c>
      <c r="F16" s="64"/>
      <c r="G16" s="67" t="s">
        <v>94</v>
      </c>
      <c r="H16" s="64"/>
      <c r="I16" s="67" t="s">
        <v>95</v>
      </c>
      <c r="J16" s="64"/>
      <c r="K16" s="68" t="s">
        <v>96</v>
      </c>
      <c r="L16" s="69"/>
      <c r="M16" s="2" t="s">
        <v>16</v>
      </c>
    </row>
    <row r="17">
      <c r="A17" s="62"/>
      <c r="B17" s="62"/>
      <c r="C17" s="62"/>
      <c r="D17" s="62"/>
      <c r="E17" s="70"/>
      <c r="F17" s="64"/>
      <c r="G17" s="70"/>
      <c r="H17" s="64"/>
      <c r="I17" s="70"/>
      <c r="J17" s="64"/>
      <c r="K17" s="70"/>
      <c r="L17" s="64"/>
    </row>
    <row r="18">
      <c r="A18" s="62"/>
      <c r="B18" s="62"/>
      <c r="C18" s="62"/>
      <c r="D18" s="62"/>
      <c r="E18" s="70"/>
      <c r="F18" s="64"/>
      <c r="G18" s="70"/>
      <c r="H18" s="64"/>
      <c r="I18" s="70"/>
      <c r="J18" s="64"/>
      <c r="K18" s="70"/>
      <c r="L18" s="64"/>
    </row>
    <row r="19">
      <c r="A19" s="71"/>
      <c r="B19" s="71"/>
      <c r="C19" s="71"/>
      <c r="D19" s="71"/>
      <c r="E19" s="72"/>
      <c r="F19" s="73"/>
      <c r="G19" s="72"/>
      <c r="H19" s="73"/>
      <c r="I19" s="72"/>
      <c r="J19" s="73"/>
      <c r="K19" s="72"/>
      <c r="L19" s="73"/>
      <c r="M19" s="74"/>
      <c r="N19" s="74"/>
      <c r="O19" s="74"/>
      <c r="P19" s="74"/>
      <c r="Q19" s="74"/>
      <c r="R19" s="74"/>
      <c r="S19" s="74"/>
      <c r="T19" s="74"/>
      <c r="U19" s="74"/>
      <c r="V19" s="74"/>
      <c r="W19" s="74"/>
      <c r="X19" s="74"/>
      <c r="Y19" s="74"/>
    </row>
    <row r="20">
      <c r="A20" s="75" t="s">
        <v>97</v>
      </c>
      <c r="B20" s="76"/>
      <c r="C20" s="62"/>
      <c r="D20" s="62"/>
      <c r="E20" s="70"/>
      <c r="F20" s="64"/>
      <c r="G20" s="70"/>
      <c r="H20" s="64"/>
      <c r="I20" s="70"/>
      <c r="J20" s="64"/>
      <c r="K20" s="70"/>
      <c r="L20" s="64"/>
    </row>
    <row r="21">
      <c r="A21" s="76"/>
      <c r="B21" s="77" t="s">
        <v>98</v>
      </c>
      <c r="C21" s="2" t="s">
        <v>99</v>
      </c>
      <c r="D21" s="78"/>
      <c r="E21" s="79"/>
      <c r="F21" s="64"/>
      <c r="G21" s="70"/>
      <c r="H21" s="64"/>
      <c r="I21" s="70"/>
      <c r="J21" s="64"/>
      <c r="K21" s="70"/>
      <c r="L21" s="64"/>
      <c r="M21" s="2" t="s">
        <v>16</v>
      </c>
    </row>
    <row r="22">
      <c r="A22" s="52">
        <v>1.0</v>
      </c>
      <c r="B22" s="80" t="s">
        <v>43</v>
      </c>
      <c r="C22" s="78"/>
      <c r="D22" s="78" t="str">
        <f>IFERROR(__xludf.DUMMYFUNCTION("CONCATENATE(""#"",TO_TEXT(A22),SUBSTITUTE($C$21,""&lt;TEXTO&gt;"",B22))"),"#1
Considerar para a tarefa a seguir somente o texto que está entre #### e ####.
####
""Desde o início dos anos 2000, mais de 1 bilhão de abelhas morreram no Brasil. As causas estão relacionadas à expansão das monoculturas, que utilizam massivamente os "&amp;"agrotóxicos. Os impactos da mortandade são preocupantes, pois esses insetos polinizam cerca de 70% de todas as plantas do planeta e, também, facilitam a produção agrícola, sendo até mesmo indispensáveis para alguns cultivos, como o de mamão. Tendo em vist"&amp;"a a importância das abelhas para o equilíbrio do ecossistema, a química e pesquisadora Ana Paula de Souza, do Centro Pluridisciplinar de Pesquisas Químicas, Biológicas e Agrícolas (CPBQA) da Unicamp, analisou a presença dos agrotóxicos no mel e na cera, e"&amp;"m sua tese de doutorado, defendida na Faculdade de Engenharia de Alimentos (FEA). Os produtos apícolas, segundo a pesquisadora, são bioindicadores da contaminação. Analisar diretamente as abelhas é difícil devido ao seu pequeno tamanho – elas pesam cerca "&amp;"de um décimo de grama. Das 40 amostras de mel analisadas, seis apresentaram resíduos do herbicida glifosato acima do limite legal permitido. Nas ceras, foram detectados um ou mais agrotóxicos em 90% das amostras. A pesquisa foi realizada com o mel e a cer"&amp;"a das abelhas Apis melífera L., conhecidas como abelhas africanizadas ou abelhas comuns. O orientador foi o professor da FEA, Felix Reyes, com coorientação da coordenadora da Divisão de Química Analítica do CPQBA, Nádia Rodrigues. O interesse pelo tema su"&amp;"rgiu frente à preocupação com a morte massiva das abelhas no Brasil, fenômeno que também ocorre na Europa e nos Estados Unidos, bem como pela relevância desses insetos na polinização de plantações. A pesquisadora destaca também que o mel é um alimento sau"&amp;"dável, bastante utilizado na alimentação de crianças e na composição de xaropes. Diante disso, determinar se há contaminação torna-se, ainda, mais importante. Já no caso das ceras, a pesquisadora destaca que elas são muito utilizadas na indústria de cosmé"&amp;"ticos, como batons e cremes faciais. Para evitar que os agrotóxicos permaneçam afetando a população de abelhas e a biodiversidade, a pesquisadora recomenda que as práticas agrícolas sejam submetidas a um controle mais adequado quanto ao uso desses produto"&amp;"s. Liana Coll, Jornal da Unicamp, 2023""
####
Tarefa: Você é um assistente útil responsável pela análise de coerência semântica de textos. Sua tarefa é analisar um texto seguindo os passos abaixo:
Passo 1. Apresente a fonte e a autoria do texto acima.
"&amp;"
Passo 2. Considerando a fonte e autoria do passo 1, apresente um verbo no infinitivo que represente o objetivo central do texto.
Passo 3. Considere que sinônimos são palavras semânticamente próximas. Apresente 5 (cinco) verbos sinônimos do verbo no infi"&amp;"nitivo apresentado no passo 2.
Passo 4. Agora, atribua uma nota para os verbos sinônimos apresentados no passo 3, considerando a coerência deles com o verbo do objetivo da autoria apresentado no passo 2. Atribua notas de 1 a 10, sendo 1 (um) para o verbo"&amp;" menos coerente e 10 (dez) para o mais coerentes.
Resposta:")</f>
        <v>#1
Considerar para a tarefa a seguir somente o texto que está entre #### e ####.
####
"Desde o início dos anos 2000, mais de 1 bilhão de abelhas morreram no Brasil. As causas estão relacionadas à expansão das monoculturas, que utilizam massivamente os agrotóxicos. Os impactos da mortandade são preocupantes, pois esses insetos polinizam cerca de 70% de todas as plantas do planeta e, também, facilitam a produção agrícola, sendo até mesmo indispensáveis para alguns cultivos, como o de mamão. Tendo em vista a importância das abelhas para o equilíbrio do ecossistema, a química e pesquisadora Ana Paula de Souza, do Centro Pluridisciplinar de Pesquisas Químicas, Biológicas e Agrícolas (CPBQA) da Unicamp, analisou a presença dos agrotóxicos no mel e na cera, em sua tese de doutorado, defendida na Faculdade de Engenharia de Alimentos (FEA). Os produtos apícolas, segundo a pesquisadora, são bioindicadores da contaminação. Analisar diretamente as abelhas é difícil devido ao seu pequeno tamanho – elas pesam cerca de um décimo de grama. Das 40 amostras de mel analisadas, seis apresentaram resíduos do herbicida glifosato acima do limite legal permitido. Nas ceras, foram detectados um ou mais agrotóxicos em 90% das amostras. A pesquisa foi realizada com o mel e a cera das abelhas Apis melífera L., conhecidas como abelhas africanizadas ou abelhas comuns. O orientador foi o professor da FEA, Felix Reyes, com coorientação da coordenadora da Divisão de Química Analítica do CPQBA, Nádia Rodrigues. O interesse pelo tema surgiu frente à preocupação com a morte massiva das abelhas no Brasil, fenômeno que também ocorre na Europa e nos Estados Unidos, bem como pela relevância desses insetos na polinização de plantações. A pesquisadora destaca também que o mel é um alimento saudável, bastante utilizado na alimentação de crianças e na composição de xaropes. Diante disso, determinar se há contaminação torna-se, ainda, mais importante. Já no caso das ceras, a pesquisadora destaca que elas são muito utilizadas na indústria de cosméticos, como batons e cremes faciais. Para evitar que os agrotóxicos permaneçam afetando a população de abelhas e a biodiversidade, a pesquisadora recomenda que as práticas agrícolas sejam submetidas a um controle mais adequado quanto ao uso desses produtos. Liana Coll, Jornal da Unicamp, 2023"
####
Tarefa: Você é um assistente útil responsável pela análise de coerência semântica de textos. Sua tarefa é analisar um texto seguindo os passos abaixo:
Passo 1. Apresente a fonte e a autoria do texto acima.
Passo 2. Considerando a fonte e autoria do passo 1, apresente um verbo no infinitivo que represente o objetivo central do texto.
Passo 3. Considere que sinônimos são palavras semânticamente próximas. Apresente 5 (cinco) verbos sinônimos do verbo no infinitivo apresentado no passo 2.
Passo 4. Agora, atribua uma nota para os verbos sinônimos apresentados no passo 3, considerando a coerência deles com o verbo do objetivo da autoria apresentado no passo 2. Atribua notas de 1 a 10, sendo 1 (um) para o verbo menos coerente e 10 (dez) para o mais coerentes.
Resposta:</v>
      </c>
      <c r="E22" s="79"/>
      <c r="F22" s="64"/>
      <c r="G22" s="70"/>
      <c r="H22" s="64"/>
      <c r="I22" s="70"/>
      <c r="J22" s="64"/>
      <c r="K22" s="70"/>
      <c r="L22" s="64"/>
      <c r="M22" s="2" t="s">
        <v>16</v>
      </c>
    </row>
    <row r="23">
      <c r="A23" s="62"/>
      <c r="B23" s="62"/>
      <c r="C23" s="62"/>
      <c r="D23" s="62"/>
      <c r="E23" s="70"/>
      <c r="F23" s="64"/>
      <c r="G23" s="70"/>
      <c r="H23" s="64"/>
      <c r="I23" s="70"/>
      <c r="J23" s="64"/>
      <c r="K23" s="70"/>
      <c r="L23" s="64"/>
    </row>
    <row r="24">
      <c r="A24" s="62"/>
      <c r="B24" s="62"/>
      <c r="C24" s="62"/>
      <c r="D24" s="62"/>
      <c r="E24" s="70"/>
      <c r="F24" s="64"/>
      <c r="G24" s="70"/>
      <c r="H24" s="64"/>
      <c r="I24" s="70"/>
      <c r="J24" s="64"/>
      <c r="K24" s="70"/>
      <c r="L24" s="64"/>
    </row>
    <row r="25">
      <c r="A25" s="62"/>
      <c r="B25" s="62"/>
      <c r="C25" s="62"/>
      <c r="D25" s="62"/>
      <c r="E25" s="70"/>
      <c r="F25" s="64"/>
      <c r="G25" s="70"/>
      <c r="H25" s="64"/>
      <c r="I25" s="70"/>
      <c r="J25" s="64"/>
      <c r="K25" s="70"/>
      <c r="L25" s="64"/>
    </row>
    <row r="26">
      <c r="A26" s="62"/>
      <c r="B26" s="62"/>
      <c r="C26" s="62"/>
      <c r="D26" s="62"/>
      <c r="E26" s="70"/>
      <c r="F26" s="64"/>
      <c r="G26" s="70"/>
      <c r="H26" s="64"/>
      <c r="I26" s="70"/>
      <c r="J26" s="64"/>
      <c r="K26" s="70"/>
      <c r="L26" s="64"/>
    </row>
    <row r="27">
      <c r="A27" s="62"/>
      <c r="B27" s="62"/>
      <c r="C27" s="62"/>
      <c r="D27" s="62"/>
      <c r="E27" s="70"/>
      <c r="F27" s="64"/>
      <c r="G27" s="70"/>
      <c r="H27" s="64"/>
      <c r="I27" s="70"/>
      <c r="J27" s="64"/>
      <c r="K27" s="70"/>
      <c r="L27" s="64"/>
    </row>
    <row r="28">
      <c r="A28" s="62"/>
      <c r="B28" s="62"/>
      <c r="C28" s="62"/>
      <c r="D28" s="62"/>
      <c r="E28" s="70"/>
      <c r="F28" s="64"/>
      <c r="G28" s="70"/>
      <c r="H28" s="64"/>
      <c r="I28" s="70"/>
      <c r="J28" s="64"/>
      <c r="K28" s="70"/>
      <c r="L28" s="64"/>
    </row>
    <row r="29">
      <c r="A29" s="62"/>
      <c r="B29" s="62"/>
      <c r="C29" s="62"/>
      <c r="D29" s="62"/>
      <c r="E29" s="70"/>
      <c r="F29" s="64"/>
      <c r="G29" s="70"/>
      <c r="H29" s="64"/>
      <c r="I29" s="70"/>
      <c r="J29" s="64"/>
      <c r="K29" s="70"/>
      <c r="L29" s="64"/>
    </row>
    <row r="30">
      <c r="A30" s="62"/>
      <c r="B30" s="62"/>
      <c r="C30" s="62"/>
      <c r="D30" s="62"/>
      <c r="E30" s="70"/>
      <c r="F30" s="64"/>
      <c r="G30" s="70"/>
      <c r="H30" s="64"/>
      <c r="I30" s="70"/>
      <c r="J30" s="64"/>
      <c r="K30" s="70"/>
      <c r="L30" s="64"/>
    </row>
    <row r="31">
      <c r="A31" s="62"/>
      <c r="B31" s="62"/>
      <c r="C31" s="62"/>
      <c r="D31" s="62"/>
      <c r="E31" s="70"/>
      <c r="F31" s="64"/>
      <c r="G31" s="70"/>
      <c r="H31" s="64"/>
      <c r="I31" s="70"/>
      <c r="J31" s="64"/>
      <c r="K31" s="70"/>
      <c r="L31" s="64"/>
    </row>
    <row r="32">
      <c r="A32" s="62"/>
      <c r="B32" s="62"/>
      <c r="C32" s="62"/>
      <c r="D32" s="62"/>
      <c r="E32" s="70"/>
      <c r="F32" s="64"/>
      <c r="G32" s="70"/>
      <c r="H32" s="64"/>
      <c r="I32" s="70"/>
      <c r="J32" s="64"/>
      <c r="K32" s="70"/>
      <c r="L32" s="64"/>
    </row>
    <row r="33">
      <c r="A33" s="62"/>
      <c r="B33" s="62"/>
      <c r="C33" s="62"/>
      <c r="D33" s="62"/>
      <c r="E33" s="70"/>
      <c r="F33" s="64"/>
      <c r="G33" s="70"/>
      <c r="H33" s="64"/>
      <c r="I33" s="70"/>
      <c r="J33" s="64"/>
      <c r="K33" s="70"/>
      <c r="L33" s="64"/>
    </row>
    <row r="34">
      <c r="A34" s="62"/>
      <c r="B34" s="62"/>
      <c r="C34" s="62"/>
      <c r="D34" s="62"/>
      <c r="E34" s="70"/>
      <c r="F34" s="64"/>
      <c r="G34" s="70"/>
      <c r="H34" s="64"/>
      <c r="I34" s="70"/>
      <c r="J34" s="64"/>
      <c r="K34" s="70"/>
      <c r="L34" s="64"/>
    </row>
    <row r="35">
      <c r="E35" s="16"/>
      <c r="F35" s="17"/>
      <c r="G35" s="16"/>
      <c r="H35" s="17"/>
      <c r="I35" s="16"/>
      <c r="J35" s="17"/>
      <c r="K35" s="16"/>
      <c r="L35" s="17"/>
    </row>
    <row r="36">
      <c r="E36" s="16"/>
      <c r="F36" s="17"/>
      <c r="G36" s="16"/>
      <c r="H36" s="17"/>
      <c r="I36" s="16"/>
      <c r="J36" s="17"/>
      <c r="K36" s="16"/>
      <c r="L36" s="17"/>
    </row>
    <row r="37">
      <c r="E37" s="16"/>
      <c r="F37" s="17"/>
      <c r="G37" s="16"/>
      <c r="H37" s="17"/>
      <c r="I37" s="16"/>
      <c r="J37" s="17"/>
      <c r="K37" s="16"/>
      <c r="L37" s="17"/>
    </row>
    <row r="38">
      <c r="E38" s="16"/>
      <c r="F38" s="17"/>
      <c r="G38" s="16"/>
      <c r="H38" s="17"/>
      <c r="I38" s="16"/>
      <c r="J38" s="17"/>
      <c r="K38" s="16"/>
      <c r="L38" s="17"/>
    </row>
    <row r="39">
      <c r="E39" s="16"/>
      <c r="F39" s="17"/>
      <c r="G39" s="16"/>
      <c r="H39" s="17"/>
      <c r="I39" s="16"/>
      <c r="J39" s="17"/>
      <c r="K39" s="16"/>
      <c r="L39" s="17"/>
    </row>
    <row r="40">
      <c r="E40" s="16"/>
      <c r="F40" s="17"/>
      <c r="G40" s="16"/>
      <c r="H40" s="17"/>
      <c r="I40" s="16"/>
      <c r="J40" s="17"/>
      <c r="K40" s="16"/>
      <c r="L40" s="17"/>
    </row>
    <row r="41">
      <c r="E41" s="16"/>
      <c r="F41" s="17"/>
      <c r="G41" s="16"/>
      <c r="H41" s="17"/>
      <c r="I41" s="16"/>
      <c r="J41" s="17"/>
      <c r="K41" s="16"/>
      <c r="L41" s="17"/>
    </row>
    <row r="42">
      <c r="E42" s="16"/>
      <c r="F42" s="17"/>
      <c r="G42" s="16"/>
      <c r="H42" s="17"/>
      <c r="I42" s="16"/>
      <c r="J42" s="17"/>
      <c r="K42" s="16"/>
      <c r="L42" s="17"/>
    </row>
    <row r="43">
      <c r="E43" s="16"/>
      <c r="F43" s="17"/>
      <c r="G43" s="16"/>
      <c r="H43" s="17"/>
      <c r="I43" s="16"/>
      <c r="J43" s="17"/>
      <c r="K43" s="16"/>
      <c r="L43" s="17"/>
    </row>
    <row r="44">
      <c r="E44" s="16"/>
      <c r="F44" s="17"/>
      <c r="G44" s="16"/>
      <c r="H44" s="17"/>
      <c r="I44" s="16"/>
      <c r="J44" s="17"/>
      <c r="K44" s="16"/>
      <c r="L44" s="17"/>
    </row>
    <row r="45">
      <c r="E45" s="16"/>
      <c r="F45" s="17"/>
      <c r="G45" s="16"/>
      <c r="H45" s="17"/>
      <c r="I45" s="16"/>
      <c r="J45" s="17"/>
      <c r="K45" s="16"/>
      <c r="L45" s="17"/>
    </row>
    <row r="46">
      <c r="E46" s="16"/>
      <c r="F46" s="17"/>
      <c r="G46" s="16"/>
      <c r="H46" s="17"/>
      <c r="I46" s="16"/>
      <c r="J46" s="17"/>
      <c r="K46" s="16"/>
      <c r="L46" s="17"/>
    </row>
    <row r="47">
      <c r="E47" s="16"/>
      <c r="F47" s="17"/>
      <c r="G47" s="16"/>
      <c r="H47" s="17"/>
      <c r="I47" s="16"/>
      <c r="J47" s="17"/>
      <c r="K47" s="16"/>
      <c r="L47" s="17"/>
    </row>
    <row r="48">
      <c r="E48" s="16"/>
      <c r="F48" s="17"/>
      <c r="G48" s="16"/>
      <c r="H48" s="17"/>
      <c r="I48" s="16"/>
      <c r="J48" s="17"/>
      <c r="K48" s="16"/>
      <c r="L48" s="17"/>
    </row>
    <row r="49">
      <c r="E49" s="16"/>
      <c r="F49" s="17"/>
      <c r="G49" s="16"/>
      <c r="H49" s="17"/>
      <c r="I49" s="16"/>
      <c r="J49" s="17"/>
      <c r="K49" s="16"/>
      <c r="L49" s="17"/>
    </row>
    <row r="50">
      <c r="E50" s="16"/>
      <c r="F50" s="17"/>
      <c r="G50" s="16"/>
      <c r="H50" s="17"/>
      <c r="I50" s="16"/>
      <c r="J50" s="17"/>
      <c r="K50" s="16"/>
      <c r="L50" s="17"/>
    </row>
    <row r="51">
      <c r="E51" s="16"/>
      <c r="F51" s="17"/>
      <c r="G51" s="16"/>
      <c r="H51" s="17"/>
      <c r="I51" s="16"/>
      <c r="J51" s="17"/>
      <c r="K51" s="16"/>
      <c r="L51" s="17"/>
    </row>
    <row r="52">
      <c r="E52" s="16"/>
      <c r="F52" s="17"/>
      <c r="G52" s="16"/>
      <c r="H52" s="17"/>
      <c r="I52" s="16"/>
      <c r="J52" s="17"/>
      <c r="K52" s="16"/>
      <c r="L52" s="17"/>
    </row>
    <row r="53">
      <c r="E53" s="16"/>
      <c r="F53" s="17"/>
      <c r="G53" s="16"/>
      <c r="H53" s="17"/>
      <c r="I53" s="16"/>
      <c r="J53" s="17"/>
      <c r="K53" s="16"/>
      <c r="L53" s="17"/>
    </row>
    <row r="54">
      <c r="E54" s="16"/>
      <c r="F54" s="17"/>
      <c r="G54" s="16"/>
      <c r="H54" s="17"/>
      <c r="I54" s="16"/>
      <c r="J54" s="17"/>
      <c r="K54" s="16"/>
      <c r="L54" s="17"/>
    </row>
    <row r="55">
      <c r="E55" s="16"/>
      <c r="F55" s="17"/>
      <c r="G55" s="16"/>
      <c r="H55" s="17"/>
      <c r="I55" s="16"/>
      <c r="J55" s="17"/>
      <c r="K55" s="16"/>
      <c r="L55" s="17"/>
    </row>
    <row r="56">
      <c r="E56" s="16"/>
      <c r="F56" s="17"/>
      <c r="G56" s="16"/>
      <c r="H56" s="17"/>
      <c r="I56" s="16"/>
      <c r="J56" s="17"/>
      <c r="K56" s="16"/>
      <c r="L56" s="17"/>
    </row>
    <row r="57">
      <c r="E57" s="16"/>
      <c r="F57" s="17"/>
      <c r="G57" s="16"/>
      <c r="H57" s="17"/>
      <c r="I57" s="16"/>
      <c r="J57" s="17"/>
      <c r="K57" s="16"/>
      <c r="L57" s="17"/>
    </row>
    <row r="58">
      <c r="E58" s="16"/>
      <c r="F58" s="17"/>
      <c r="G58" s="16"/>
      <c r="H58" s="17"/>
      <c r="I58" s="16"/>
      <c r="J58" s="17"/>
      <c r="K58" s="16"/>
      <c r="L58" s="17"/>
    </row>
    <row r="59">
      <c r="E59" s="16"/>
      <c r="F59" s="17"/>
      <c r="G59" s="16"/>
      <c r="H59" s="17"/>
      <c r="I59" s="16"/>
      <c r="J59" s="17"/>
      <c r="K59" s="16"/>
      <c r="L59" s="17"/>
    </row>
    <row r="60">
      <c r="E60" s="16"/>
      <c r="F60" s="17"/>
      <c r="G60" s="16"/>
      <c r="H60" s="17"/>
      <c r="I60" s="16"/>
      <c r="J60" s="17"/>
      <c r="K60" s="16"/>
      <c r="L60" s="17"/>
    </row>
    <row r="61">
      <c r="E61" s="16"/>
      <c r="F61" s="17"/>
      <c r="G61" s="16"/>
      <c r="H61" s="17"/>
      <c r="I61" s="16"/>
      <c r="J61" s="17"/>
      <c r="K61" s="16"/>
      <c r="L61" s="17"/>
    </row>
    <row r="62">
      <c r="E62" s="16"/>
      <c r="F62" s="17"/>
      <c r="G62" s="16"/>
      <c r="H62" s="17"/>
      <c r="I62" s="16"/>
      <c r="J62" s="17"/>
      <c r="K62" s="16"/>
      <c r="L62" s="17"/>
    </row>
    <row r="63">
      <c r="E63" s="16"/>
      <c r="F63" s="17"/>
      <c r="G63" s="16"/>
      <c r="H63" s="17"/>
      <c r="I63" s="16"/>
      <c r="J63" s="17"/>
      <c r="K63" s="16"/>
      <c r="L63" s="17"/>
    </row>
    <row r="64">
      <c r="E64" s="16"/>
      <c r="F64" s="17"/>
      <c r="G64" s="16"/>
      <c r="H64" s="17"/>
      <c r="I64" s="16"/>
      <c r="J64" s="17"/>
      <c r="K64" s="16"/>
      <c r="L64" s="17"/>
    </row>
    <row r="65">
      <c r="E65" s="16"/>
      <c r="F65" s="17"/>
      <c r="G65" s="16"/>
      <c r="H65" s="17"/>
      <c r="I65" s="16"/>
      <c r="J65" s="17"/>
      <c r="K65" s="16"/>
      <c r="L65" s="17"/>
    </row>
    <row r="66">
      <c r="E66" s="16"/>
      <c r="F66" s="17"/>
      <c r="G66" s="16"/>
      <c r="H66" s="17"/>
      <c r="I66" s="16"/>
      <c r="J66" s="17"/>
      <c r="K66" s="16"/>
      <c r="L66" s="17"/>
    </row>
    <row r="67">
      <c r="E67" s="16"/>
      <c r="F67" s="17"/>
      <c r="G67" s="16"/>
      <c r="H67" s="17"/>
      <c r="I67" s="16"/>
      <c r="J67" s="17"/>
      <c r="K67" s="16"/>
      <c r="L67" s="17"/>
    </row>
    <row r="68">
      <c r="E68" s="16"/>
      <c r="F68" s="17"/>
      <c r="G68" s="16"/>
      <c r="H68" s="17"/>
      <c r="I68" s="16"/>
      <c r="J68" s="17"/>
      <c r="K68" s="16"/>
      <c r="L68" s="17"/>
    </row>
    <row r="69">
      <c r="E69" s="16"/>
      <c r="F69" s="17"/>
      <c r="G69" s="16"/>
      <c r="H69" s="17"/>
      <c r="I69" s="16"/>
      <c r="J69" s="17"/>
      <c r="K69" s="16"/>
      <c r="L69" s="17"/>
    </row>
    <row r="70">
      <c r="E70" s="16"/>
      <c r="F70" s="17"/>
      <c r="G70" s="16"/>
      <c r="H70" s="17"/>
      <c r="I70" s="16"/>
      <c r="J70" s="17"/>
      <c r="K70" s="16"/>
      <c r="L70" s="17"/>
    </row>
    <row r="71">
      <c r="E71" s="16"/>
      <c r="F71" s="17"/>
      <c r="G71" s="16"/>
      <c r="H71" s="17"/>
      <c r="I71" s="16"/>
      <c r="J71" s="17"/>
      <c r="K71" s="16"/>
      <c r="L71" s="17"/>
    </row>
    <row r="72">
      <c r="E72" s="16"/>
      <c r="F72" s="17"/>
      <c r="G72" s="16"/>
      <c r="H72" s="17"/>
      <c r="I72" s="16"/>
      <c r="J72" s="17"/>
      <c r="K72" s="16"/>
      <c r="L72" s="17"/>
    </row>
    <row r="73">
      <c r="E73" s="16"/>
      <c r="F73" s="17"/>
      <c r="G73" s="16"/>
      <c r="H73" s="17"/>
      <c r="I73" s="16"/>
      <c r="J73" s="17"/>
      <c r="K73" s="16"/>
      <c r="L73" s="17"/>
    </row>
    <row r="74">
      <c r="E74" s="16"/>
      <c r="F74" s="17"/>
      <c r="G74" s="16"/>
      <c r="H74" s="17"/>
      <c r="I74" s="16"/>
      <c r="J74" s="17"/>
      <c r="K74" s="16"/>
      <c r="L74" s="17"/>
    </row>
    <row r="75">
      <c r="E75" s="16"/>
      <c r="F75" s="17"/>
      <c r="G75" s="16"/>
      <c r="H75" s="17"/>
      <c r="I75" s="16"/>
      <c r="J75" s="17"/>
      <c r="K75" s="16"/>
      <c r="L75" s="17"/>
    </row>
    <row r="76">
      <c r="E76" s="16"/>
      <c r="F76" s="17"/>
      <c r="G76" s="16"/>
      <c r="H76" s="17"/>
      <c r="I76" s="16"/>
      <c r="J76" s="17"/>
      <c r="K76" s="16"/>
      <c r="L76" s="17"/>
    </row>
    <row r="77">
      <c r="E77" s="16"/>
      <c r="F77" s="17"/>
      <c r="G77" s="16"/>
      <c r="H77" s="17"/>
      <c r="I77" s="16"/>
      <c r="J77" s="17"/>
      <c r="K77" s="16"/>
      <c r="L77" s="17"/>
    </row>
    <row r="78">
      <c r="E78" s="16"/>
      <c r="F78" s="17"/>
      <c r="G78" s="16"/>
      <c r="H78" s="17"/>
      <c r="I78" s="16"/>
      <c r="J78" s="17"/>
      <c r="K78" s="16"/>
      <c r="L78" s="17"/>
    </row>
    <row r="79">
      <c r="E79" s="16"/>
      <c r="F79" s="17"/>
      <c r="G79" s="16"/>
      <c r="H79" s="17"/>
      <c r="I79" s="16"/>
      <c r="J79" s="17"/>
      <c r="K79" s="16"/>
      <c r="L79" s="17"/>
    </row>
    <row r="80">
      <c r="E80" s="16"/>
      <c r="F80" s="17"/>
      <c r="G80" s="16"/>
      <c r="H80" s="17"/>
      <c r="I80" s="16"/>
      <c r="J80" s="17"/>
      <c r="K80" s="16"/>
      <c r="L80" s="17"/>
    </row>
    <row r="81">
      <c r="E81" s="16"/>
      <c r="F81" s="17"/>
      <c r="G81" s="16"/>
      <c r="H81" s="17"/>
      <c r="I81" s="16"/>
      <c r="J81" s="17"/>
      <c r="K81" s="16"/>
      <c r="L81" s="17"/>
    </row>
    <row r="82">
      <c r="E82" s="16"/>
      <c r="F82" s="17"/>
      <c r="G82" s="16"/>
      <c r="H82" s="17"/>
      <c r="I82" s="16"/>
      <c r="J82" s="17"/>
      <c r="K82" s="16"/>
      <c r="L82" s="17"/>
    </row>
    <row r="83">
      <c r="E83" s="16"/>
      <c r="F83" s="17"/>
      <c r="G83" s="16"/>
      <c r="H83" s="17"/>
      <c r="I83" s="16"/>
      <c r="J83" s="17"/>
      <c r="K83" s="16"/>
      <c r="L83" s="17"/>
    </row>
    <row r="84">
      <c r="E84" s="16"/>
      <c r="F84" s="17"/>
      <c r="G84" s="16"/>
      <c r="H84" s="17"/>
      <c r="I84" s="16"/>
      <c r="J84" s="17"/>
      <c r="K84" s="16"/>
      <c r="L84" s="17"/>
    </row>
    <row r="85">
      <c r="E85" s="16"/>
      <c r="F85" s="17"/>
      <c r="G85" s="16"/>
      <c r="H85" s="17"/>
      <c r="I85" s="16"/>
      <c r="J85" s="17"/>
      <c r="K85" s="16"/>
      <c r="L85" s="17"/>
    </row>
    <row r="86">
      <c r="E86" s="16"/>
      <c r="F86" s="17"/>
      <c r="G86" s="16"/>
      <c r="H86" s="17"/>
      <c r="I86" s="16"/>
      <c r="J86" s="17"/>
      <c r="K86" s="16"/>
      <c r="L86" s="17"/>
    </row>
    <row r="87">
      <c r="E87" s="16"/>
      <c r="F87" s="17"/>
      <c r="G87" s="16"/>
      <c r="H87" s="17"/>
      <c r="I87" s="16"/>
      <c r="J87" s="17"/>
      <c r="K87" s="16"/>
      <c r="L87" s="17"/>
    </row>
    <row r="88">
      <c r="E88" s="16"/>
      <c r="F88" s="17"/>
      <c r="G88" s="16"/>
      <c r="H88" s="17"/>
      <c r="I88" s="16"/>
      <c r="J88" s="17"/>
      <c r="K88" s="16"/>
      <c r="L88" s="17"/>
    </row>
    <row r="89">
      <c r="E89" s="16"/>
      <c r="F89" s="17"/>
      <c r="G89" s="16"/>
      <c r="H89" s="17"/>
      <c r="I89" s="16"/>
      <c r="J89" s="17"/>
      <c r="K89" s="16"/>
      <c r="L89" s="17"/>
    </row>
    <row r="90">
      <c r="E90" s="16"/>
      <c r="F90" s="17"/>
      <c r="G90" s="16"/>
      <c r="H90" s="17"/>
      <c r="I90" s="16"/>
      <c r="J90" s="17"/>
      <c r="K90" s="16"/>
      <c r="L90" s="17"/>
    </row>
    <row r="91">
      <c r="E91" s="16"/>
      <c r="F91" s="17"/>
      <c r="G91" s="16"/>
      <c r="H91" s="17"/>
      <c r="I91" s="16"/>
      <c r="J91" s="17"/>
      <c r="K91" s="16"/>
      <c r="L91" s="17"/>
    </row>
    <row r="92">
      <c r="E92" s="16"/>
      <c r="F92" s="17"/>
      <c r="G92" s="16"/>
      <c r="H92" s="17"/>
      <c r="I92" s="16"/>
      <c r="J92" s="17"/>
      <c r="K92" s="16"/>
      <c r="L92" s="17"/>
    </row>
    <row r="93">
      <c r="E93" s="16"/>
      <c r="F93" s="17"/>
      <c r="G93" s="16"/>
      <c r="H93" s="17"/>
      <c r="I93" s="16"/>
      <c r="J93" s="17"/>
      <c r="K93" s="16"/>
      <c r="L93" s="17"/>
    </row>
    <row r="94">
      <c r="E94" s="16"/>
      <c r="F94" s="17"/>
      <c r="G94" s="16"/>
      <c r="H94" s="17"/>
      <c r="I94" s="16"/>
      <c r="J94" s="17"/>
      <c r="K94" s="16"/>
      <c r="L94" s="17"/>
    </row>
    <row r="95">
      <c r="E95" s="16"/>
      <c r="F95" s="17"/>
      <c r="G95" s="16"/>
      <c r="H95" s="17"/>
      <c r="I95" s="16"/>
      <c r="J95" s="17"/>
      <c r="K95" s="16"/>
      <c r="L95" s="17"/>
    </row>
    <row r="96">
      <c r="E96" s="16"/>
      <c r="F96" s="17"/>
      <c r="G96" s="16"/>
      <c r="H96" s="17"/>
      <c r="I96" s="16"/>
      <c r="J96" s="17"/>
      <c r="K96" s="16"/>
      <c r="L96" s="17"/>
    </row>
    <row r="97">
      <c r="E97" s="16"/>
      <c r="F97" s="17"/>
      <c r="G97" s="16"/>
      <c r="H97" s="17"/>
      <c r="I97" s="16"/>
      <c r="J97" s="17"/>
      <c r="K97" s="16"/>
      <c r="L97" s="17"/>
    </row>
    <row r="98">
      <c r="E98" s="16"/>
      <c r="F98" s="17"/>
      <c r="G98" s="16"/>
      <c r="H98" s="17"/>
      <c r="I98" s="16"/>
      <c r="J98" s="17"/>
      <c r="K98" s="16"/>
      <c r="L98" s="17"/>
    </row>
    <row r="99">
      <c r="E99" s="16"/>
      <c r="F99" s="17"/>
      <c r="G99" s="16"/>
      <c r="H99" s="17"/>
      <c r="I99" s="16"/>
      <c r="J99" s="17"/>
      <c r="K99" s="16"/>
      <c r="L99" s="17"/>
    </row>
    <row r="100">
      <c r="E100" s="16"/>
      <c r="F100" s="17"/>
      <c r="G100" s="16"/>
      <c r="H100" s="17"/>
      <c r="I100" s="16"/>
      <c r="J100" s="17"/>
      <c r="K100" s="16"/>
      <c r="L100" s="17"/>
    </row>
    <row r="101">
      <c r="E101" s="16"/>
      <c r="F101" s="17"/>
      <c r="G101" s="16"/>
      <c r="H101" s="17"/>
      <c r="I101" s="16"/>
      <c r="J101" s="17"/>
      <c r="K101" s="16"/>
      <c r="L101" s="17"/>
    </row>
    <row r="102">
      <c r="E102" s="16"/>
      <c r="F102" s="17"/>
      <c r="G102" s="16"/>
      <c r="H102" s="17"/>
      <c r="I102" s="16"/>
      <c r="J102" s="17"/>
      <c r="K102" s="16"/>
      <c r="L102" s="17"/>
    </row>
    <row r="103">
      <c r="E103" s="16"/>
      <c r="F103" s="17"/>
      <c r="G103" s="16"/>
      <c r="H103" s="17"/>
      <c r="I103" s="16"/>
      <c r="J103" s="17"/>
      <c r="K103" s="16"/>
      <c r="L103" s="17"/>
    </row>
    <row r="104">
      <c r="E104" s="16"/>
      <c r="F104" s="17"/>
      <c r="G104" s="16"/>
      <c r="H104" s="17"/>
      <c r="I104" s="16"/>
      <c r="J104" s="17"/>
      <c r="K104" s="16"/>
      <c r="L104" s="17"/>
    </row>
    <row r="105">
      <c r="E105" s="16"/>
      <c r="F105" s="17"/>
      <c r="G105" s="16"/>
      <c r="H105" s="17"/>
      <c r="I105" s="16"/>
      <c r="J105" s="17"/>
      <c r="K105" s="16"/>
      <c r="L105" s="17"/>
    </row>
    <row r="106">
      <c r="E106" s="16"/>
      <c r="F106" s="17"/>
      <c r="G106" s="16"/>
      <c r="H106" s="17"/>
      <c r="I106" s="16"/>
      <c r="J106" s="17"/>
      <c r="K106" s="16"/>
      <c r="L106" s="17"/>
    </row>
    <row r="107">
      <c r="E107" s="16"/>
      <c r="F107" s="17"/>
      <c r="G107" s="16"/>
      <c r="H107" s="17"/>
      <c r="I107" s="16"/>
      <c r="J107" s="17"/>
      <c r="K107" s="16"/>
      <c r="L107" s="17"/>
    </row>
    <row r="108">
      <c r="E108" s="16"/>
      <c r="F108" s="17"/>
      <c r="G108" s="16"/>
      <c r="H108" s="17"/>
      <c r="I108" s="16"/>
      <c r="J108" s="17"/>
      <c r="K108" s="16"/>
      <c r="L108" s="17"/>
    </row>
    <row r="109">
      <c r="E109" s="16"/>
      <c r="F109" s="17"/>
      <c r="G109" s="16"/>
      <c r="H109" s="17"/>
      <c r="I109" s="16"/>
      <c r="J109" s="17"/>
      <c r="K109" s="16"/>
      <c r="L109" s="17"/>
    </row>
    <row r="110">
      <c r="E110" s="16"/>
      <c r="F110" s="17"/>
      <c r="G110" s="16"/>
      <c r="H110" s="17"/>
      <c r="I110" s="16"/>
      <c r="J110" s="17"/>
      <c r="K110" s="16"/>
      <c r="L110" s="17"/>
    </row>
    <row r="111">
      <c r="E111" s="16"/>
      <c r="F111" s="17"/>
      <c r="G111" s="16"/>
      <c r="H111" s="17"/>
      <c r="I111" s="16"/>
      <c r="J111" s="17"/>
      <c r="K111" s="16"/>
      <c r="L111" s="17"/>
    </row>
    <row r="112">
      <c r="E112" s="16"/>
      <c r="F112" s="17"/>
      <c r="G112" s="16"/>
      <c r="H112" s="17"/>
      <c r="I112" s="16"/>
      <c r="J112" s="17"/>
      <c r="K112" s="16"/>
      <c r="L112" s="17"/>
    </row>
    <row r="113">
      <c r="E113" s="16"/>
      <c r="F113" s="17"/>
      <c r="G113" s="16"/>
      <c r="H113" s="17"/>
      <c r="I113" s="16"/>
      <c r="J113" s="17"/>
      <c r="K113" s="16"/>
      <c r="L113" s="17"/>
    </row>
    <row r="114">
      <c r="E114" s="16"/>
      <c r="F114" s="17"/>
      <c r="G114" s="16"/>
      <c r="H114" s="17"/>
      <c r="I114" s="16"/>
      <c r="J114" s="17"/>
      <c r="K114" s="16"/>
      <c r="L114" s="17"/>
    </row>
    <row r="115">
      <c r="E115" s="16"/>
      <c r="F115" s="17"/>
      <c r="G115" s="16"/>
      <c r="H115" s="17"/>
      <c r="I115" s="16"/>
      <c r="J115" s="17"/>
      <c r="K115" s="16"/>
      <c r="L115" s="17"/>
    </row>
    <row r="116">
      <c r="E116" s="16"/>
      <c r="F116" s="17"/>
      <c r="G116" s="16"/>
      <c r="H116" s="17"/>
      <c r="I116" s="16"/>
      <c r="J116" s="17"/>
      <c r="K116" s="16"/>
      <c r="L116" s="17"/>
    </row>
    <row r="117">
      <c r="E117" s="16"/>
      <c r="F117" s="17"/>
      <c r="G117" s="16"/>
      <c r="H117" s="17"/>
      <c r="I117" s="16"/>
      <c r="J117" s="17"/>
      <c r="K117" s="16"/>
      <c r="L117" s="17"/>
    </row>
    <row r="118">
      <c r="E118" s="16"/>
      <c r="F118" s="17"/>
      <c r="G118" s="16"/>
      <c r="H118" s="17"/>
      <c r="I118" s="16"/>
      <c r="J118" s="17"/>
      <c r="K118" s="16"/>
      <c r="L118" s="17"/>
    </row>
    <row r="119">
      <c r="E119" s="16"/>
      <c r="F119" s="17"/>
      <c r="G119" s="16"/>
      <c r="H119" s="17"/>
      <c r="I119" s="16"/>
      <c r="J119" s="17"/>
      <c r="K119" s="16"/>
      <c r="L119" s="17"/>
    </row>
    <row r="120">
      <c r="E120" s="16"/>
      <c r="F120" s="17"/>
      <c r="G120" s="16"/>
      <c r="H120" s="17"/>
      <c r="I120" s="16"/>
      <c r="J120" s="17"/>
      <c r="K120" s="16"/>
      <c r="L120" s="17"/>
    </row>
    <row r="121">
      <c r="E121" s="16"/>
      <c r="F121" s="17"/>
      <c r="G121" s="16"/>
      <c r="H121" s="17"/>
      <c r="I121" s="16"/>
      <c r="J121" s="17"/>
      <c r="K121" s="16"/>
      <c r="L121" s="17"/>
    </row>
    <row r="122">
      <c r="E122" s="16"/>
      <c r="F122" s="17"/>
      <c r="G122" s="16"/>
      <c r="H122" s="17"/>
      <c r="I122" s="16"/>
      <c r="J122" s="17"/>
      <c r="K122" s="16"/>
      <c r="L122" s="17"/>
    </row>
    <row r="123">
      <c r="E123" s="16"/>
      <c r="F123" s="17"/>
      <c r="G123" s="16"/>
      <c r="H123" s="17"/>
      <c r="I123" s="16"/>
      <c r="J123" s="17"/>
      <c r="K123" s="16"/>
      <c r="L123" s="17"/>
    </row>
    <row r="124">
      <c r="E124" s="16"/>
      <c r="F124" s="17"/>
      <c r="G124" s="16"/>
      <c r="H124" s="17"/>
      <c r="I124" s="16"/>
      <c r="J124" s="17"/>
      <c r="K124" s="16"/>
      <c r="L124" s="17"/>
    </row>
    <row r="125">
      <c r="E125" s="16"/>
      <c r="F125" s="17"/>
      <c r="G125" s="16"/>
      <c r="H125" s="17"/>
      <c r="I125" s="16"/>
      <c r="J125" s="17"/>
      <c r="K125" s="16"/>
      <c r="L125" s="17"/>
    </row>
    <row r="126">
      <c r="E126" s="16"/>
      <c r="F126" s="17"/>
      <c r="G126" s="16"/>
      <c r="H126" s="17"/>
      <c r="I126" s="16"/>
      <c r="J126" s="17"/>
      <c r="K126" s="16"/>
      <c r="L126" s="17"/>
    </row>
    <row r="127">
      <c r="E127" s="16"/>
      <c r="F127" s="17"/>
      <c r="G127" s="16"/>
      <c r="H127" s="17"/>
      <c r="I127" s="16"/>
      <c r="J127" s="17"/>
      <c r="K127" s="16"/>
      <c r="L127" s="17"/>
    </row>
    <row r="128">
      <c r="E128" s="16"/>
      <c r="F128" s="17"/>
      <c r="G128" s="16"/>
      <c r="H128" s="17"/>
      <c r="I128" s="16"/>
      <c r="J128" s="17"/>
      <c r="K128" s="16"/>
      <c r="L128" s="17"/>
    </row>
    <row r="129">
      <c r="E129" s="16"/>
      <c r="F129" s="17"/>
      <c r="G129" s="16"/>
      <c r="H129" s="17"/>
      <c r="I129" s="16"/>
      <c r="J129" s="17"/>
      <c r="K129" s="16"/>
      <c r="L129" s="17"/>
    </row>
    <row r="130">
      <c r="E130" s="16"/>
      <c r="F130" s="17"/>
      <c r="G130" s="16"/>
      <c r="H130" s="17"/>
      <c r="I130" s="16"/>
      <c r="J130" s="17"/>
      <c r="K130" s="16"/>
      <c r="L130" s="17"/>
    </row>
    <row r="131">
      <c r="E131" s="16"/>
      <c r="F131" s="17"/>
      <c r="G131" s="16"/>
      <c r="H131" s="17"/>
      <c r="I131" s="16"/>
      <c r="J131" s="17"/>
      <c r="K131" s="16"/>
      <c r="L131" s="17"/>
    </row>
    <row r="132">
      <c r="E132" s="16"/>
      <c r="F132" s="17"/>
      <c r="G132" s="16"/>
      <c r="H132" s="17"/>
      <c r="I132" s="16"/>
      <c r="J132" s="17"/>
      <c r="K132" s="16"/>
      <c r="L132" s="17"/>
    </row>
    <row r="133">
      <c r="E133" s="16"/>
      <c r="F133" s="17"/>
      <c r="G133" s="16"/>
      <c r="H133" s="17"/>
      <c r="I133" s="16"/>
      <c r="J133" s="17"/>
      <c r="K133" s="16"/>
      <c r="L133" s="17"/>
    </row>
    <row r="134">
      <c r="E134" s="16"/>
      <c r="F134" s="17"/>
      <c r="G134" s="16"/>
      <c r="H134" s="17"/>
      <c r="I134" s="16"/>
      <c r="J134" s="17"/>
      <c r="K134" s="16"/>
      <c r="L134" s="17"/>
    </row>
    <row r="135">
      <c r="E135" s="16"/>
      <c r="F135" s="17"/>
      <c r="G135" s="16"/>
      <c r="H135" s="17"/>
      <c r="I135" s="16"/>
      <c r="J135" s="17"/>
      <c r="K135" s="16"/>
      <c r="L135" s="17"/>
    </row>
    <row r="136">
      <c r="E136" s="16"/>
      <c r="F136" s="17"/>
      <c r="G136" s="16"/>
      <c r="H136" s="17"/>
      <c r="I136" s="16"/>
      <c r="J136" s="17"/>
      <c r="K136" s="16"/>
      <c r="L136" s="17"/>
    </row>
    <row r="137">
      <c r="E137" s="16"/>
      <c r="F137" s="17"/>
      <c r="G137" s="16"/>
      <c r="H137" s="17"/>
      <c r="I137" s="16"/>
      <c r="J137" s="17"/>
      <c r="K137" s="16"/>
      <c r="L137" s="17"/>
    </row>
    <row r="138">
      <c r="E138" s="16"/>
      <c r="F138" s="17"/>
      <c r="G138" s="16"/>
      <c r="H138" s="17"/>
      <c r="I138" s="16"/>
      <c r="J138" s="17"/>
      <c r="K138" s="16"/>
      <c r="L138" s="17"/>
    </row>
    <row r="139">
      <c r="E139" s="16"/>
      <c r="F139" s="17"/>
      <c r="G139" s="16"/>
      <c r="H139" s="17"/>
      <c r="I139" s="16"/>
      <c r="J139" s="17"/>
      <c r="K139" s="16"/>
      <c r="L139" s="17"/>
    </row>
    <row r="140">
      <c r="E140" s="16"/>
      <c r="F140" s="17"/>
      <c r="G140" s="16"/>
      <c r="H140" s="17"/>
      <c r="I140" s="16"/>
      <c r="J140" s="17"/>
      <c r="K140" s="16"/>
      <c r="L140" s="17"/>
    </row>
    <row r="141">
      <c r="E141" s="16"/>
      <c r="F141" s="17"/>
      <c r="G141" s="16"/>
      <c r="H141" s="17"/>
      <c r="I141" s="16"/>
      <c r="J141" s="17"/>
      <c r="K141" s="16"/>
      <c r="L141" s="17"/>
    </row>
    <row r="142">
      <c r="E142" s="16"/>
      <c r="F142" s="17"/>
      <c r="G142" s="16"/>
      <c r="H142" s="17"/>
      <c r="I142" s="16"/>
      <c r="J142" s="17"/>
      <c r="K142" s="16"/>
      <c r="L142" s="17"/>
    </row>
    <row r="143">
      <c r="E143" s="16"/>
      <c r="F143" s="17"/>
      <c r="G143" s="16"/>
      <c r="H143" s="17"/>
      <c r="I143" s="16"/>
      <c r="J143" s="17"/>
      <c r="K143" s="16"/>
      <c r="L143" s="17"/>
    </row>
    <row r="144">
      <c r="E144" s="16"/>
      <c r="F144" s="17"/>
      <c r="G144" s="16"/>
      <c r="H144" s="17"/>
      <c r="I144" s="16"/>
      <c r="J144" s="17"/>
      <c r="K144" s="16"/>
      <c r="L144" s="17"/>
    </row>
    <row r="145">
      <c r="E145" s="16"/>
      <c r="F145" s="17"/>
      <c r="G145" s="16"/>
      <c r="H145" s="17"/>
      <c r="I145" s="16"/>
      <c r="J145" s="17"/>
      <c r="K145" s="16"/>
      <c r="L145" s="17"/>
    </row>
    <row r="146">
      <c r="E146" s="16"/>
      <c r="F146" s="17"/>
      <c r="G146" s="16"/>
      <c r="H146" s="17"/>
      <c r="I146" s="16"/>
      <c r="J146" s="17"/>
      <c r="K146" s="16"/>
      <c r="L146" s="17"/>
    </row>
    <row r="147">
      <c r="E147" s="16"/>
      <c r="F147" s="17"/>
      <c r="G147" s="16"/>
      <c r="H147" s="17"/>
      <c r="I147" s="16"/>
      <c r="J147" s="17"/>
      <c r="K147" s="16"/>
      <c r="L147" s="17"/>
    </row>
    <row r="148">
      <c r="E148" s="16"/>
      <c r="F148" s="17"/>
      <c r="G148" s="16"/>
      <c r="H148" s="17"/>
      <c r="I148" s="16"/>
      <c r="J148" s="17"/>
      <c r="K148" s="16"/>
      <c r="L148" s="17"/>
    </row>
    <row r="149">
      <c r="E149" s="16"/>
      <c r="F149" s="17"/>
      <c r="G149" s="16"/>
      <c r="H149" s="17"/>
      <c r="I149" s="16"/>
      <c r="J149" s="17"/>
      <c r="K149" s="16"/>
      <c r="L149" s="17"/>
    </row>
    <row r="150">
      <c r="E150" s="16"/>
      <c r="F150" s="17"/>
      <c r="G150" s="16"/>
      <c r="H150" s="17"/>
      <c r="I150" s="16"/>
      <c r="J150" s="17"/>
      <c r="K150" s="16"/>
      <c r="L150" s="17"/>
    </row>
    <row r="151">
      <c r="E151" s="16"/>
      <c r="F151" s="17"/>
      <c r="G151" s="16"/>
      <c r="H151" s="17"/>
      <c r="I151" s="16"/>
      <c r="J151" s="17"/>
      <c r="K151" s="16"/>
      <c r="L151" s="17"/>
    </row>
    <row r="152">
      <c r="E152" s="16"/>
      <c r="F152" s="17"/>
      <c r="G152" s="16"/>
      <c r="H152" s="17"/>
      <c r="I152" s="16"/>
      <c r="J152" s="17"/>
      <c r="K152" s="16"/>
      <c r="L152" s="17"/>
    </row>
    <row r="153">
      <c r="E153" s="16"/>
      <c r="F153" s="17"/>
      <c r="G153" s="16"/>
      <c r="H153" s="17"/>
      <c r="I153" s="16"/>
      <c r="J153" s="17"/>
      <c r="K153" s="16"/>
      <c r="L153" s="17"/>
    </row>
    <row r="154">
      <c r="E154" s="16"/>
      <c r="F154" s="17"/>
      <c r="G154" s="16"/>
      <c r="H154" s="17"/>
      <c r="I154" s="16"/>
      <c r="J154" s="17"/>
      <c r="K154" s="16"/>
      <c r="L154" s="17"/>
    </row>
    <row r="155">
      <c r="E155" s="16"/>
      <c r="F155" s="17"/>
      <c r="G155" s="16"/>
      <c r="H155" s="17"/>
      <c r="I155" s="16"/>
      <c r="J155" s="17"/>
      <c r="K155" s="16"/>
      <c r="L155" s="17"/>
    </row>
    <row r="156">
      <c r="E156" s="16"/>
      <c r="F156" s="17"/>
      <c r="G156" s="16"/>
      <c r="H156" s="17"/>
      <c r="I156" s="16"/>
      <c r="J156" s="17"/>
      <c r="K156" s="16"/>
      <c r="L156" s="17"/>
    </row>
    <row r="157">
      <c r="E157" s="16"/>
      <c r="F157" s="17"/>
      <c r="G157" s="16"/>
      <c r="H157" s="17"/>
      <c r="I157" s="16"/>
      <c r="J157" s="17"/>
      <c r="K157" s="16"/>
      <c r="L157" s="17"/>
    </row>
    <row r="158">
      <c r="E158" s="16"/>
      <c r="F158" s="17"/>
      <c r="G158" s="16"/>
      <c r="H158" s="17"/>
      <c r="I158" s="16"/>
      <c r="J158" s="17"/>
      <c r="K158" s="16"/>
      <c r="L158" s="17"/>
    </row>
    <row r="159">
      <c r="E159" s="16"/>
      <c r="F159" s="17"/>
      <c r="G159" s="16"/>
      <c r="H159" s="17"/>
      <c r="I159" s="16"/>
      <c r="J159" s="17"/>
      <c r="K159" s="16"/>
      <c r="L159" s="17"/>
    </row>
    <row r="160">
      <c r="E160" s="16"/>
      <c r="F160" s="17"/>
      <c r="G160" s="16"/>
      <c r="H160" s="17"/>
      <c r="I160" s="16"/>
      <c r="J160" s="17"/>
      <c r="K160" s="16"/>
      <c r="L160" s="17"/>
    </row>
    <row r="161">
      <c r="E161" s="16"/>
      <c r="F161" s="17"/>
      <c r="G161" s="16"/>
      <c r="H161" s="17"/>
      <c r="I161" s="16"/>
      <c r="J161" s="17"/>
      <c r="K161" s="16"/>
      <c r="L161" s="17"/>
    </row>
    <row r="162">
      <c r="E162" s="16"/>
      <c r="F162" s="17"/>
      <c r="G162" s="16"/>
      <c r="H162" s="17"/>
      <c r="I162" s="16"/>
      <c r="J162" s="17"/>
      <c r="K162" s="16"/>
      <c r="L162" s="17"/>
    </row>
    <row r="163">
      <c r="E163" s="16"/>
      <c r="F163" s="17"/>
      <c r="G163" s="16"/>
      <c r="H163" s="17"/>
      <c r="I163" s="16"/>
      <c r="J163" s="17"/>
      <c r="K163" s="16"/>
      <c r="L163" s="17"/>
    </row>
    <row r="164">
      <c r="E164" s="16"/>
      <c r="F164" s="17"/>
      <c r="G164" s="16"/>
      <c r="H164" s="17"/>
      <c r="I164" s="16"/>
      <c r="J164" s="17"/>
      <c r="K164" s="16"/>
      <c r="L164" s="17"/>
    </row>
    <row r="165">
      <c r="E165" s="16"/>
      <c r="F165" s="17"/>
      <c r="G165" s="16"/>
      <c r="H165" s="17"/>
      <c r="I165" s="16"/>
      <c r="J165" s="17"/>
      <c r="K165" s="16"/>
      <c r="L165" s="17"/>
    </row>
    <row r="166">
      <c r="E166" s="16"/>
      <c r="F166" s="17"/>
      <c r="G166" s="16"/>
      <c r="H166" s="17"/>
      <c r="I166" s="16"/>
      <c r="J166" s="17"/>
      <c r="K166" s="16"/>
      <c r="L166" s="17"/>
    </row>
    <row r="167">
      <c r="E167" s="16"/>
      <c r="F167" s="17"/>
      <c r="G167" s="16"/>
      <c r="H167" s="17"/>
      <c r="I167" s="16"/>
      <c r="J167" s="17"/>
      <c r="K167" s="16"/>
      <c r="L167" s="17"/>
    </row>
    <row r="168">
      <c r="E168" s="16"/>
      <c r="F168" s="17"/>
      <c r="G168" s="16"/>
      <c r="H168" s="17"/>
      <c r="I168" s="16"/>
      <c r="J168" s="17"/>
      <c r="K168" s="16"/>
      <c r="L168" s="17"/>
    </row>
    <row r="169">
      <c r="E169" s="16"/>
      <c r="F169" s="17"/>
      <c r="G169" s="16"/>
      <c r="H169" s="17"/>
      <c r="I169" s="16"/>
      <c r="J169" s="17"/>
      <c r="K169" s="16"/>
      <c r="L169" s="17"/>
    </row>
    <row r="170">
      <c r="E170" s="16"/>
      <c r="F170" s="17"/>
      <c r="G170" s="16"/>
      <c r="H170" s="17"/>
      <c r="I170" s="16"/>
      <c r="J170" s="17"/>
      <c r="K170" s="16"/>
      <c r="L170" s="17"/>
    </row>
    <row r="171">
      <c r="E171" s="16"/>
      <c r="F171" s="17"/>
      <c r="G171" s="16"/>
      <c r="H171" s="17"/>
      <c r="I171" s="16"/>
      <c r="J171" s="17"/>
      <c r="K171" s="16"/>
      <c r="L171" s="17"/>
    </row>
    <row r="172">
      <c r="E172" s="16"/>
      <c r="F172" s="17"/>
      <c r="G172" s="16"/>
      <c r="H172" s="17"/>
      <c r="I172" s="16"/>
      <c r="J172" s="17"/>
      <c r="K172" s="16"/>
      <c r="L172" s="17"/>
    </row>
    <row r="173">
      <c r="E173" s="16"/>
      <c r="F173" s="17"/>
      <c r="G173" s="16"/>
      <c r="H173" s="17"/>
      <c r="I173" s="16"/>
      <c r="J173" s="17"/>
      <c r="K173" s="16"/>
      <c r="L173" s="17"/>
    </row>
    <row r="174">
      <c r="E174" s="16"/>
      <c r="F174" s="17"/>
      <c r="G174" s="16"/>
      <c r="H174" s="17"/>
      <c r="I174" s="16"/>
      <c r="J174" s="17"/>
      <c r="K174" s="16"/>
      <c r="L174" s="17"/>
    </row>
    <row r="175">
      <c r="E175" s="16"/>
      <c r="F175" s="17"/>
      <c r="G175" s="16"/>
      <c r="H175" s="17"/>
      <c r="I175" s="16"/>
      <c r="J175" s="17"/>
      <c r="K175" s="16"/>
      <c r="L175" s="17"/>
    </row>
    <row r="176">
      <c r="E176" s="16"/>
      <c r="F176" s="17"/>
      <c r="G176" s="16"/>
      <c r="H176" s="17"/>
      <c r="I176" s="16"/>
      <c r="J176" s="17"/>
      <c r="K176" s="16"/>
      <c r="L176" s="17"/>
    </row>
    <row r="177">
      <c r="E177" s="16"/>
      <c r="F177" s="17"/>
      <c r="G177" s="16"/>
      <c r="H177" s="17"/>
      <c r="I177" s="16"/>
      <c r="J177" s="17"/>
      <c r="K177" s="16"/>
      <c r="L177" s="17"/>
    </row>
    <row r="178">
      <c r="E178" s="16"/>
      <c r="F178" s="17"/>
      <c r="G178" s="16"/>
      <c r="H178" s="17"/>
      <c r="I178" s="16"/>
      <c r="J178" s="17"/>
      <c r="K178" s="16"/>
      <c r="L178" s="17"/>
    </row>
    <row r="179">
      <c r="E179" s="16"/>
      <c r="F179" s="17"/>
      <c r="G179" s="16"/>
      <c r="H179" s="17"/>
      <c r="I179" s="16"/>
      <c r="J179" s="17"/>
      <c r="K179" s="16"/>
      <c r="L179" s="17"/>
    </row>
    <row r="180">
      <c r="E180" s="16"/>
      <c r="F180" s="17"/>
      <c r="G180" s="16"/>
      <c r="H180" s="17"/>
      <c r="I180" s="16"/>
      <c r="J180" s="17"/>
      <c r="K180" s="16"/>
      <c r="L180" s="17"/>
    </row>
    <row r="181">
      <c r="E181" s="16"/>
      <c r="F181" s="17"/>
      <c r="G181" s="16"/>
      <c r="H181" s="17"/>
      <c r="I181" s="16"/>
      <c r="J181" s="17"/>
      <c r="K181" s="16"/>
      <c r="L181" s="17"/>
    </row>
    <row r="182">
      <c r="E182" s="16"/>
      <c r="F182" s="17"/>
      <c r="G182" s="16"/>
      <c r="H182" s="17"/>
      <c r="I182" s="16"/>
      <c r="J182" s="17"/>
      <c r="K182" s="16"/>
      <c r="L182" s="17"/>
    </row>
    <row r="183">
      <c r="E183" s="16"/>
      <c r="F183" s="17"/>
      <c r="G183" s="16"/>
      <c r="H183" s="17"/>
      <c r="I183" s="16"/>
      <c r="J183" s="17"/>
      <c r="K183" s="16"/>
      <c r="L183" s="17"/>
    </row>
    <row r="184">
      <c r="E184" s="16"/>
      <c r="F184" s="17"/>
      <c r="G184" s="16"/>
      <c r="H184" s="17"/>
      <c r="I184" s="16"/>
      <c r="J184" s="17"/>
      <c r="K184" s="16"/>
      <c r="L184" s="17"/>
    </row>
    <row r="185">
      <c r="E185" s="16"/>
      <c r="F185" s="17"/>
      <c r="G185" s="16"/>
      <c r="H185" s="17"/>
      <c r="I185" s="16"/>
      <c r="J185" s="17"/>
      <c r="K185" s="16"/>
      <c r="L185" s="17"/>
    </row>
    <row r="186">
      <c r="E186" s="16"/>
      <c r="F186" s="17"/>
      <c r="G186" s="16"/>
      <c r="H186" s="17"/>
      <c r="I186" s="16"/>
      <c r="J186" s="17"/>
      <c r="K186" s="16"/>
      <c r="L186" s="17"/>
    </row>
    <row r="187">
      <c r="E187" s="16"/>
      <c r="F187" s="17"/>
      <c r="G187" s="16"/>
      <c r="H187" s="17"/>
      <c r="I187" s="16"/>
      <c r="J187" s="17"/>
      <c r="K187" s="16"/>
      <c r="L187" s="17"/>
    </row>
    <row r="188">
      <c r="E188" s="16"/>
      <c r="F188" s="17"/>
      <c r="G188" s="16"/>
      <c r="H188" s="17"/>
      <c r="I188" s="16"/>
      <c r="J188" s="17"/>
      <c r="K188" s="16"/>
      <c r="L188" s="17"/>
    </row>
    <row r="189">
      <c r="E189" s="16"/>
      <c r="F189" s="17"/>
      <c r="G189" s="16"/>
      <c r="H189" s="17"/>
      <c r="I189" s="16"/>
      <c r="J189" s="17"/>
      <c r="K189" s="16"/>
      <c r="L189" s="17"/>
    </row>
    <row r="190">
      <c r="E190" s="16"/>
      <c r="F190" s="17"/>
      <c r="G190" s="16"/>
      <c r="H190" s="17"/>
      <c r="I190" s="16"/>
      <c r="J190" s="17"/>
      <c r="K190" s="16"/>
      <c r="L190" s="17"/>
    </row>
    <row r="191">
      <c r="E191" s="16"/>
      <c r="F191" s="17"/>
      <c r="G191" s="16"/>
      <c r="H191" s="17"/>
      <c r="I191" s="16"/>
      <c r="J191" s="17"/>
      <c r="K191" s="16"/>
      <c r="L191" s="17"/>
    </row>
    <row r="192">
      <c r="E192" s="16"/>
      <c r="F192" s="17"/>
      <c r="G192" s="16"/>
      <c r="H192" s="17"/>
      <c r="I192" s="16"/>
      <c r="J192" s="17"/>
      <c r="K192" s="16"/>
      <c r="L192" s="17"/>
    </row>
    <row r="193">
      <c r="E193" s="16"/>
      <c r="F193" s="17"/>
      <c r="G193" s="16"/>
      <c r="H193" s="17"/>
      <c r="I193" s="16"/>
      <c r="J193" s="17"/>
      <c r="K193" s="16"/>
      <c r="L193" s="17"/>
    </row>
    <row r="194">
      <c r="E194" s="16"/>
      <c r="F194" s="17"/>
      <c r="G194" s="16"/>
      <c r="H194" s="17"/>
      <c r="I194" s="16"/>
      <c r="J194" s="17"/>
      <c r="K194" s="16"/>
      <c r="L194" s="17"/>
    </row>
    <row r="195">
      <c r="E195" s="16"/>
      <c r="F195" s="17"/>
      <c r="G195" s="16"/>
      <c r="H195" s="17"/>
      <c r="I195" s="16"/>
      <c r="J195" s="17"/>
      <c r="K195" s="16"/>
      <c r="L195" s="17"/>
    </row>
    <row r="196">
      <c r="E196" s="16"/>
      <c r="F196" s="17"/>
      <c r="G196" s="16"/>
      <c r="H196" s="17"/>
      <c r="I196" s="16"/>
      <c r="J196" s="17"/>
      <c r="K196" s="16"/>
      <c r="L196" s="17"/>
    </row>
    <row r="197">
      <c r="E197" s="16"/>
      <c r="F197" s="17"/>
      <c r="G197" s="16"/>
      <c r="H197" s="17"/>
      <c r="I197" s="16"/>
      <c r="J197" s="17"/>
      <c r="K197" s="16"/>
      <c r="L197" s="17"/>
    </row>
    <row r="198">
      <c r="E198" s="16"/>
      <c r="F198" s="17"/>
      <c r="G198" s="16"/>
      <c r="H198" s="17"/>
      <c r="I198" s="16"/>
      <c r="J198" s="17"/>
      <c r="K198" s="16"/>
      <c r="L198" s="17"/>
    </row>
    <row r="199">
      <c r="E199" s="16"/>
      <c r="F199" s="17"/>
      <c r="G199" s="16"/>
      <c r="H199" s="17"/>
      <c r="I199" s="16"/>
      <c r="J199" s="17"/>
      <c r="K199" s="16"/>
      <c r="L199" s="17"/>
    </row>
    <row r="200">
      <c r="E200" s="16"/>
      <c r="F200" s="17"/>
      <c r="G200" s="16"/>
      <c r="H200" s="17"/>
      <c r="I200" s="16"/>
      <c r="J200" s="17"/>
      <c r="K200" s="16"/>
      <c r="L200" s="17"/>
    </row>
    <row r="201">
      <c r="E201" s="16"/>
      <c r="F201" s="17"/>
      <c r="G201" s="16"/>
      <c r="H201" s="17"/>
      <c r="I201" s="16"/>
      <c r="J201" s="17"/>
      <c r="K201" s="16"/>
      <c r="L201" s="17"/>
    </row>
    <row r="202">
      <c r="E202" s="16"/>
      <c r="F202" s="17"/>
      <c r="G202" s="16"/>
      <c r="H202" s="17"/>
      <c r="I202" s="16"/>
      <c r="J202" s="17"/>
      <c r="K202" s="16"/>
      <c r="L202" s="17"/>
    </row>
    <row r="203">
      <c r="E203" s="16"/>
      <c r="F203" s="17"/>
      <c r="G203" s="16"/>
      <c r="H203" s="17"/>
      <c r="I203" s="16"/>
      <c r="J203" s="17"/>
      <c r="K203" s="16"/>
      <c r="L203" s="17"/>
    </row>
    <row r="204">
      <c r="E204" s="16"/>
      <c r="F204" s="17"/>
      <c r="G204" s="16"/>
      <c r="H204" s="17"/>
      <c r="I204" s="16"/>
      <c r="J204" s="17"/>
      <c r="K204" s="16"/>
      <c r="L204" s="17"/>
    </row>
    <row r="205">
      <c r="E205" s="16"/>
      <c r="F205" s="17"/>
      <c r="G205" s="16"/>
      <c r="H205" s="17"/>
      <c r="I205" s="16"/>
      <c r="J205" s="17"/>
      <c r="K205" s="16"/>
      <c r="L205" s="17"/>
    </row>
    <row r="206">
      <c r="E206" s="16"/>
      <c r="F206" s="17"/>
      <c r="G206" s="16"/>
      <c r="H206" s="17"/>
      <c r="I206" s="16"/>
      <c r="J206" s="17"/>
      <c r="K206" s="16"/>
      <c r="L206" s="17"/>
    </row>
    <row r="207">
      <c r="E207" s="16"/>
      <c r="F207" s="17"/>
      <c r="G207" s="16"/>
      <c r="H207" s="17"/>
      <c r="I207" s="16"/>
      <c r="J207" s="17"/>
      <c r="K207" s="16"/>
      <c r="L207" s="17"/>
    </row>
    <row r="208">
      <c r="E208" s="16"/>
      <c r="F208" s="17"/>
      <c r="G208" s="16"/>
      <c r="H208" s="17"/>
      <c r="I208" s="16"/>
      <c r="J208" s="17"/>
      <c r="K208" s="16"/>
      <c r="L208" s="17"/>
    </row>
    <row r="209">
      <c r="E209" s="16"/>
      <c r="F209" s="17"/>
      <c r="G209" s="16"/>
      <c r="H209" s="17"/>
      <c r="I209" s="16"/>
      <c r="J209" s="17"/>
      <c r="K209" s="16"/>
      <c r="L209" s="17"/>
    </row>
    <row r="210">
      <c r="E210" s="16"/>
      <c r="F210" s="17"/>
      <c r="G210" s="16"/>
      <c r="H210" s="17"/>
      <c r="I210" s="16"/>
      <c r="J210" s="17"/>
      <c r="K210" s="16"/>
      <c r="L210" s="17"/>
    </row>
    <row r="211">
      <c r="E211" s="16"/>
      <c r="F211" s="17"/>
      <c r="G211" s="16"/>
      <c r="H211" s="17"/>
      <c r="I211" s="16"/>
      <c r="J211" s="17"/>
      <c r="K211" s="16"/>
      <c r="L211" s="17"/>
    </row>
    <row r="212">
      <c r="E212" s="16"/>
      <c r="F212" s="17"/>
      <c r="G212" s="16"/>
      <c r="H212" s="17"/>
      <c r="I212" s="16"/>
      <c r="J212" s="17"/>
      <c r="K212" s="16"/>
      <c r="L212" s="17"/>
    </row>
    <row r="213">
      <c r="E213" s="16"/>
      <c r="F213" s="17"/>
      <c r="G213" s="16"/>
      <c r="H213" s="17"/>
      <c r="I213" s="16"/>
      <c r="J213" s="17"/>
      <c r="K213" s="16"/>
      <c r="L213" s="17"/>
    </row>
    <row r="214">
      <c r="E214" s="16"/>
      <c r="F214" s="17"/>
      <c r="G214" s="16"/>
      <c r="H214" s="17"/>
      <c r="I214" s="16"/>
      <c r="J214" s="17"/>
      <c r="K214" s="16"/>
      <c r="L214" s="17"/>
    </row>
    <row r="215">
      <c r="E215" s="16"/>
      <c r="F215" s="17"/>
      <c r="G215" s="16"/>
      <c r="H215" s="17"/>
      <c r="I215" s="16"/>
      <c r="J215" s="17"/>
      <c r="K215" s="16"/>
      <c r="L215" s="17"/>
    </row>
    <row r="216">
      <c r="E216" s="16"/>
      <c r="F216" s="17"/>
      <c r="G216" s="16"/>
      <c r="H216" s="17"/>
      <c r="I216" s="16"/>
      <c r="J216" s="17"/>
      <c r="K216" s="16"/>
      <c r="L216" s="17"/>
    </row>
    <row r="217">
      <c r="E217" s="16"/>
      <c r="F217" s="17"/>
      <c r="G217" s="16"/>
      <c r="H217" s="17"/>
      <c r="I217" s="16"/>
      <c r="J217" s="17"/>
      <c r="K217" s="16"/>
      <c r="L217" s="17"/>
    </row>
    <row r="218">
      <c r="E218" s="16"/>
      <c r="F218" s="17"/>
      <c r="G218" s="16"/>
      <c r="H218" s="17"/>
      <c r="I218" s="16"/>
      <c r="J218" s="17"/>
      <c r="K218" s="16"/>
      <c r="L218" s="17"/>
    </row>
    <row r="219">
      <c r="E219" s="16"/>
      <c r="F219" s="17"/>
      <c r="G219" s="16"/>
      <c r="H219" s="17"/>
      <c r="I219" s="16"/>
      <c r="J219" s="17"/>
      <c r="K219" s="16"/>
      <c r="L219" s="17"/>
    </row>
    <row r="220">
      <c r="E220" s="16"/>
      <c r="F220" s="17"/>
      <c r="G220" s="16"/>
      <c r="H220" s="17"/>
      <c r="I220" s="16"/>
      <c r="J220" s="17"/>
      <c r="K220" s="16"/>
      <c r="L220" s="17"/>
    </row>
    <row r="221">
      <c r="E221" s="16"/>
      <c r="F221" s="17"/>
      <c r="G221" s="16"/>
      <c r="H221" s="17"/>
      <c r="I221" s="16"/>
      <c r="J221" s="17"/>
      <c r="K221" s="16"/>
      <c r="L221" s="17"/>
    </row>
    <row r="222">
      <c r="E222" s="16"/>
      <c r="F222" s="17"/>
      <c r="G222" s="16"/>
      <c r="H222" s="17"/>
      <c r="I222" s="16"/>
      <c r="J222" s="17"/>
      <c r="K222" s="16"/>
      <c r="L222" s="17"/>
    </row>
    <row r="223">
      <c r="E223" s="16"/>
      <c r="F223" s="17"/>
      <c r="G223" s="16"/>
      <c r="H223" s="17"/>
      <c r="I223" s="16"/>
      <c r="J223" s="17"/>
      <c r="K223" s="16"/>
      <c r="L223" s="17"/>
    </row>
    <row r="224">
      <c r="E224" s="16"/>
      <c r="F224" s="17"/>
      <c r="G224" s="16"/>
      <c r="H224" s="17"/>
      <c r="I224" s="16"/>
      <c r="J224" s="17"/>
      <c r="K224" s="16"/>
      <c r="L224" s="17"/>
    </row>
    <row r="225">
      <c r="E225" s="16"/>
      <c r="F225" s="17"/>
      <c r="G225" s="16"/>
      <c r="H225" s="17"/>
      <c r="I225" s="16"/>
      <c r="J225" s="17"/>
      <c r="K225" s="16"/>
      <c r="L225" s="17"/>
    </row>
    <row r="226">
      <c r="E226" s="16"/>
      <c r="F226" s="17"/>
      <c r="G226" s="16"/>
      <c r="H226" s="17"/>
      <c r="I226" s="16"/>
      <c r="J226" s="17"/>
      <c r="K226" s="16"/>
      <c r="L226" s="17"/>
    </row>
    <row r="227">
      <c r="E227" s="16"/>
      <c r="F227" s="17"/>
      <c r="G227" s="16"/>
      <c r="H227" s="17"/>
      <c r="I227" s="16"/>
      <c r="J227" s="17"/>
      <c r="K227" s="16"/>
      <c r="L227" s="17"/>
    </row>
    <row r="228">
      <c r="E228" s="16"/>
      <c r="F228" s="17"/>
      <c r="G228" s="16"/>
      <c r="H228" s="17"/>
      <c r="I228" s="16"/>
      <c r="J228" s="17"/>
      <c r="K228" s="16"/>
      <c r="L228" s="17"/>
    </row>
    <row r="229">
      <c r="E229" s="16"/>
      <c r="F229" s="17"/>
      <c r="G229" s="16"/>
      <c r="H229" s="17"/>
      <c r="I229" s="16"/>
      <c r="J229" s="17"/>
      <c r="K229" s="16"/>
      <c r="L229" s="17"/>
    </row>
    <row r="230">
      <c r="E230" s="16"/>
      <c r="F230" s="17"/>
      <c r="G230" s="16"/>
      <c r="H230" s="17"/>
      <c r="I230" s="16"/>
      <c r="J230" s="17"/>
      <c r="K230" s="16"/>
      <c r="L230" s="17"/>
    </row>
    <row r="231">
      <c r="E231" s="16"/>
      <c r="F231" s="17"/>
      <c r="G231" s="16"/>
      <c r="H231" s="17"/>
      <c r="I231" s="16"/>
      <c r="J231" s="17"/>
      <c r="K231" s="16"/>
      <c r="L231" s="17"/>
    </row>
    <row r="232">
      <c r="E232" s="16"/>
      <c r="F232" s="17"/>
      <c r="G232" s="16"/>
      <c r="H232" s="17"/>
      <c r="I232" s="16"/>
      <c r="J232" s="17"/>
      <c r="K232" s="16"/>
      <c r="L232" s="17"/>
    </row>
    <row r="233">
      <c r="E233" s="16"/>
      <c r="F233" s="17"/>
      <c r="G233" s="16"/>
      <c r="H233" s="17"/>
      <c r="I233" s="16"/>
      <c r="J233" s="17"/>
      <c r="K233" s="16"/>
      <c r="L233" s="17"/>
    </row>
    <row r="234">
      <c r="E234" s="16"/>
      <c r="F234" s="17"/>
      <c r="G234" s="16"/>
      <c r="H234" s="17"/>
      <c r="I234" s="16"/>
      <c r="J234" s="17"/>
      <c r="K234" s="16"/>
      <c r="L234" s="17"/>
    </row>
    <row r="235">
      <c r="E235" s="16"/>
      <c r="F235" s="17"/>
      <c r="G235" s="16"/>
      <c r="H235" s="17"/>
      <c r="I235" s="16"/>
      <c r="J235" s="17"/>
      <c r="K235" s="16"/>
      <c r="L235" s="17"/>
    </row>
    <row r="236">
      <c r="E236" s="16"/>
      <c r="F236" s="17"/>
      <c r="G236" s="16"/>
      <c r="H236" s="17"/>
      <c r="I236" s="16"/>
      <c r="J236" s="17"/>
      <c r="K236" s="16"/>
      <c r="L236" s="17"/>
    </row>
    <row r="237">
      <c r="E237" s="16"/>
      <c r="F237" s="17"/>
      <c r="G237" s="16"/>
      <c r="H237" s="17"/>
      <c r="I237" s="16"/>
      <c r="J237" s="17"/>
      <c r="K237" s="16"/>
      <c r="L237" s="17"/>
    </row>
    <row r="238">
      <c r="E238" s="16"/>
      <c r="F238" s="17"/>
      <c r="G238" s="16"/>
      <c r="H238" s="17"/>
      <c r="I238" s="16"/>
      <c r="J238" s="17"/>
      <c r="K238" s="16"/>
      <c r="L238" s="17"/>
    </row>
    <row r="239">
      <c r="E239" s="16"/>
      <c r="F239" s="17"/>
      <c r="G239" s="16"/>
      <c r="H239" s="17"/>
      <c r="I239" s="16"/>
      <c r="J239" s="17"/>
      <c r="K239" s="16"/>
      <c r="L239" s="17"/>
    </row>
    <row r="240">
      <c r="E240" s="16"/>
      <c r="F240" s="17"/>
      <c r="G240" s="16"/>
      <c r="H240" s="17"/>
      <c r="I240" s="16"/>
      <c r="J240" s="17"/>
      <c r="K240" s="16"/>
      <c r="L240" s="17"/>
    </row>
    <row r="241">
      <c r="E241" s="16"/>
      <c r="F241" s="17"/>
      <c r="G241" s="16"/>
      <c r="H241" s="17"/>
      <c r="I241" s="16"/>
      <c r="J241" s="17"/>
      <c r="K241" s="16"/>
      <c r="L241" s="17"/>
    </row>
    <row r="242">
      <c r="E242" s="16"/>
      <c r="F242" s="17"/>
      <c r="G242" s="16"/>
      <c r="H242" s="17"/>
      <c r="I242" s="16"/>
      <c r="J242" s="17"/>
      <c r="K242" s="16"/>
      <c r="L242" s="17"/>
    </row>
    <row r="243">
      <c r="E243" s="16"/>
      <c r="F243" s="17"/>
      <c r="G243" s="16"/>
      <c r="H243" s="17"/>
      <c r="I243" s="16"/>
      <c r="J243" s="17"/>
      <c r="K243" s="16"/>
      <c r="L243" s="17"/>
    </row>
    <row r="244">
      <c r="E244" s="16"/>
      <c r="F244" s="17"/>
      <c r="G244" s="16"/>
      <c r="H244" s="17"/>
      <c r="I244" s="16"/>
      <c r="J244" s="17"/>
      <c r="K244" s="16"/>
      <c r="L244" s="17"/>
    </row>
    <row r="245">
      <c r="E245" s="16"/>
      <c r="F245" s="17"/>
      <c r="G245" s="16"/>
      <c r="H245" s="17"/>
      <c r="I245" s="16"/>
      <c r="J245" s="17"/>
      <c r="K245" s="16"/>
      <c r="L245" s="17"/>
    </row>
    <row r="246">
      <c r="E246" s="16"/>
      <c r="F246" s="17"/>
      <c r="G246" s="16"/>
      <c r="H246" s="17"/>
      <c r="I246" s="16"/>
      <c r="J246" s="17"/>
      <c r="K246" s="16"/>
      <c r="L246" s="17"/>
    </row>
    <row r="247">
      <c r="E247" s="16"/>
      <c r="F247" s="17"/>
      <c r="G247" s="16"/>
      <c r="H247" s="17"/>
      <c r="I247" s="16"/>
      <c r="J247" s="17"/>
      <c r="K247" s="16"/>
      <c r="L247" s="17"/>
    </row>
    <row r="248">
      <c r="E248" s="16"/>
      <c r="F248" s="17"/>
      <c r="G248" s="16"/>
      <c r="H248" s="17"/>
      <c r="I248" s="16"/>
      <c r="J248" s="17"/>
      <c r="K248" s="16"/>
      <c r="L248" s="17"/>
    </row>
    <row r="249">
      <c r="E249" s="16"/>
      <c r="F249" s="17"/>
      <c r="G249" s="16"/>
      <c r="H249" s="17"/>
      <c r="I249" s="16"/>
      <c r="J249" s="17"/>
      <c r="K249" s="16"/>
      <c r="L249" s="17"/>
    </row>
    <row r="250">
      <c r="E250" s="16"/>
      <c r="F250" s="17"/>
      <c r="G250" s="16"/>
      <c r="H250" s="17"/>
      <c r="I250" s="16"/>
      <c r="J250" s="17"/>
      <c r="K250" s="16"/>
      <c r="L250" s="17"/>
    </row>
    <row r="251">
      <c r="E251" s="16"/>
      <c r="F251" s="17"/>
      <c r="G251" s="16"/>
      <c r="H251" s="17"/>
      <c r="I251" s="16"/>
      <c r="J251" s="17"/>
      <c r="K251" s="16"/>
      <c r="L251" s="17"/>
    </row>
    <row r="252">
      <c r="E252" s="16"/>
      <c r="F252" s="17"/>
      <c r="G252" s="16"/>
      <c r="H252" s="17"/>
      <c r="I252" s="16"/>
      <c r="J252" s="17"/>
      <c r="K252" s="16"/>
      <c r="L252" s="17"/>
    </row>
    <row r="253">
      <c r="E253" s="16"/>
      <c r="F253" s="17"/>
      <c r="G253" s="16"/>
      <c r="H253" s="17"/>
      <c r="I253" s="16"/>
      <c r="J253" s="17"/>
      <c r="K253" s="16"/>
      <c r="L253" s="17"/>
    </row>
    <row r="254">
      <c r="E254" s="16"/>
      <c r="F254" s="17"/>
      <c r="G254" s="16"/>
      <c r="H254" s="17"/>
      <c r="I254" s="16"/>
      <c r="J254" s="17"/>
      <c r="K254" s="16"/>
      <c r="L254" s="17"/>
    </row>
    <row r="255">
      <c r="E255" s="16"/>
      <c r="F255" s="17"/>
      <c r="G255" s="16"/>
      <c r="H255" s="17"/>
      <c r="I255" s="16"/>
      <c r="J255" s="17"/>
      <c r="K255" s="16"/>
      <c r="L255" s="17"/>
    </row>
    <row r="256">
      <c r="E256" s="16"/>
      <c r="F256" s="17"/>
      <c r="G256" s="16"/>
      <c r="H256" s="17"/>
      <c r="I256" s="16"/>
      <c r="J256" s="17"/>
      <c r="K256" s="16"/>
      <c r="L256" s="17"/>
    </row>
    <row r="257">
      <c r="E257" s="16"/>
      <c r="F257" s="17"/>
      <c r="G257" s="16"/>
      <c r="H257" s="17"/>
      <c r="I257" s="16"/>
      <c r="J257" s="17"/>
      <c r="K257" s="16"/>
      <c r="L257" s="17"/>
    </row>
    <row r="258">
      <c r="E258" s="16"/>
      <c r="F258" s="17"/>
      <c r="G258" s="16"/>
      <c r="H258" s="17"/>
      <c r="I258" s="16"/>
      <c r="J258" s="17"/>
      <c r="K258" s="16"/>
      <c r="L258" s="17"/>
    </row>
    <row r="259">
      <c r="E259" s="16"/>
      <c r="F259" s="17"/>
      <c r="G259" s="16"/>
      <c r="H259" s="17"/>
      <c r="I259" s="16"/>
      <c r="J259" s="17"/>
      <c r="K259" s="16"/>
      <c r="L259" s="17"/>
    </row>
    <row r="260">
      <c r="E260" s="16"/>
      <c r="F260" s="17"/>
      <c r="G260" s="16"/>
      <c r="H260" s="17"/>
      <c r="I260" s="16"/>
      <c r="J260" s="17"/>
      <c r="K260" s="16"/>
      <c r="L260" s="17"/>
    </row>
    <row r="261">
      <c r="E261" s="16"/>
      <c r="F261" s="17"/>
      <c r="G261" s="16"/>
      <c r="H261" s="17"/>
      <c r="I261" s="16"/>
      <c r="J261" s="17"/>
      <c r="K261" s="16"/>
      <c r="L261" s="17"/>
    </row>
    <row r="262">
      <c r="E262" s="16"/>
      <c r="F262" s="17"/>
      <c r="G262" s="16"/>
      <c r="H262" s="17"/>
      <c r="I262" s="16"/>
      <c r="J262" s="17"/>
      <c r="K262" s="16"/>
      <c r="L262" s="17"/>
    </row>
    <row r="263">
      <c r="E263" s="16"/>
      <c r="F263" s="17"/>
      <c r="G263" s="16"/>
      <c r="H263" s="17"/>
      <c r="I263" s="16"/>
      <c r="J263" s="17"/>
      <c r="K263" s="16"/>
      <c r="L263" s="17"/>
    </row>
    <row r="264">
      <c r="E264" s="16"/>
      <c r="F264" s="17"/>
      <c r="G264" s="16"/>
      <c r="H264" s="17"/>
      <c r="I264" s="16"/>
      <c r="J264" s="17"/>
      <c r="K264" s="16"/>
      <c r="L264" s="17"/>
    </row>
    <row r="265">
      <c r="E265" s="16"/>
      <c r="F265" s="17"/>
      <c r="G265" s="16"/>
      <c r="H265" s="17"/>
      <c r="I265" s="16"/>
      <c r="J265" s="17"/>
      <c r="K265" s="16"/>
      <c r="L265" s="17"/>
    </row>
    <row r="266">
      <c r="E266" s="16"/>
      <c r="F266" s="17"/>
      <c r="G266" s="16"/>
      <c r="H266" s="17"/>
      <c r="I266" s="16"/>
      <c r="J266" s="17"/>
      <c r="K266" s="16"/>
      <c r="L266" s="17"/>
    </row>
    <row r="267">
      <c r="E267" s="16"/>
      <c r="F267" s="17"/>
      <c r="G267" s="16"/>
      <c r="H267" s="17"/>
      <c r="I267" s="16"/>
      <c r="J267" s="17"/>
      <c r="K267" s="16"/>
      <c r="L267" s="17"/>
    </row>
    <row r="268">
      <c r="E268" s="16"/>
      <c r="F268" s="17"/>
      <c r="G268" s="16"/>
      <c r="H268" s="17"/>
      <c r="I268" s="16"/>
      <c r="J268" s="17"/>
      <c r="K268" s="16"/>
      <c r="L268" s="17"/>
    </row>
    <row r="269">
      <c r="E269" s="16"/>
      <c r="F269" s="17"/>
      <c r="G269" s="16"/>
      <c r="H269" s="17"/>
      <c r="I269" s="16"/>
      <c r="J269" s="17"/>
      <c r="K269" s="16"/>
      <c r="L269" s="17"/>
    </row>
    <row r="270">
      <c r="E270" s="16"/>
      <c r="F270" s="17"/>
      <c r="G270" s="16"/>
      <c r="H270" s="17"/>
      <c r="I270" s="16"/>
      <c r="J270" s="17"/>
      <c r="K270" s="16"/>
      <c r="L270" s="17"/>
    </row>
    <row r="271">
      <c r="E271" s="16"/>
      <c r="F271" s="17"/>
      <c r="G271" s="16"/>
      <c r="H271" s="17"/>
      <c r="I271" s="16"/>
      <c r="J271" s="17"/>
      <c r="K271" s="16"/>
      <c r="L271" s="17"/>
    </row>
    <row r="272">
      <c r="E272" s="16"/>
      <c r="F272" s="17"/>
      <c r="G272" s="16"/>
      <c r="H272" s="17"/>
      <c r="I272" s="16"/>
      <c r="J272" s="17"/>
      <c r="K272" s="16"/>
      <c r="L272" s="17"/>
    </row>
    <row r="273">
      <c r="E273" s="16"/>
      <c r="F273" s="17"/>
      <c r="G273" s="16"/>
      <c r="H273" s="17"/>
      <c r="I273" s="16"/>
      <c r="J273" s="17"/>
      <c r="K273" s="16"/>
      <c r="L273" s="17"/>
    </row>
    <row r="274">
      <c r="E274" s="16"/>
      <c r="F274" s="17"/>
      <c r="G274" s="16"/>
      <c r="H274" s="17"/>
      <c r="I274" s="16"/>
      <c r="J274" s="17"/>
      <c r="K274" s="16"/>
      <c r="L274" s="17"/>
    </row>
    <row r="275">
      <c r="E275" s="16"/>
      <c r="F275" s="17"/>
      <c r="G275" s="16"/>
      <c r="H275" s="17"/>
      <c r="I275" s="16"/>
      <c r="J275" s="17"/>
      <c r="K275" s="16"/>
      <c r="L275" s="17"/>
    </row>
    <row r="276">
      <c r="E276" s="16"/>
      <c r="F276" s="17"/>
      <c r="G276" s="16"/>
      <c r="H276" s="17"/>
      <c r="I276" s="16"/>
      <c r="J276" s="17"/>
      <c r="K276" s="16"/>
      <c r="L276" s="17"/>
    </row>
    <row r="277">
      <c r="E277" s="16"/>
      <c r="F277" s="17"/>
      <c r="G277" s="16"/>
      <c r="H277" s="17"/>
      <c r="I277" s="16"/>
      <c r="J277" s="17"/>
      <c r="K277" s="16"/>
      <c r="L277" s="17"/>
    </row>
    <row r="278">
      <c r="E278" s="16"/>
      <c r="F278" s="17"/>
      <c r="G278" s="16"/>
      <c r="H278" s="17"/>
      <c r="I278" s="16"/>
      <c r="J278" s="17"/>
      <c r="K278" s="16"/>
      <c r="L278" s="17"/>
    </row>
    <row r="279">
      <c r="E279" s="16"/>
      <c r="F279" s="17"/>
      <c r="G279" s="16"/>
      <c r="H279" s="17"/>
      <c r="I279" s="16"/>
      <c r="J279" s="17"/>
      <c r="K279" s="16"/>
      <c r="L279" s="17"/>
    </row>
    <row r="280">
      <c r="E280" s="16"/>
      <c r="F280" s="17"/>
      <c r="G280" s="16"/>
      <c r="H280" s="17"/>
      <c r="I280" s="16"/>
      <c r="J280" s="17"/>
      <c r="K280" s="16"/>
      <c r="L280" s="17"/>
    </row>
    <row r="281">
      <c r="E281" s="16"/>
      <c r="F281" s="17"/>
      <c r="G281" s="16"/>
      <c r="H281" s="17"/>
      <c r="I281" s="16"/>
      <c r="J281" s="17"/>
      <c r="K281" s="16"/>
      <c r="L281" s="17"/>
    </row>
    <row r="282">
      <c r="E282" s="16"/>
      <c r="F282" s="17"/>
      <c r="G282" s="16"/>
      <c r="H282" s="17"/>
      <c r="I282" s="16"/>
      <c r="J282" s="17"/>
      <c r="K282" s="16"/>
      <c r="L282" s="17"/>
    </row>
    <row r="283">
      <c r="E283" s="16"/>
      <c r="F283" s="17"/>
      <c r="G283" s="16"/>
      <c r="H283" s="17"/>
      <c r="I283" s="16"/>
      <c r="J283" s="17"/>
      <c r="K283" s="16"/>
      <c r="L283" s="17"/>
    </row>
    <row r="284">
      <c r="E284" s="16"/>
      <c r="F284" s="17"/>
      <c r="G284" s="16"/>
      <c r="H284" s="17"/>
      <c r="I284" s="16"/>
      <c r="J284" s="17"/>
      <c r="K284" s="16"/>
      <c r="L284" s="17"/>
    </row>
    <row r="285">
      <c r="E285" s="16"/>
      <c r="F285" s="17"/>
      <c r="G285" s="16"/>
      <c r="H285" s="17"/>
      <c r="I285" s="16"/>
      <c r="J285" s="17"/>
      <c r="K285" s="16"/>
      <c r="L285" s="17"/>
    </row>
    <row r="286">
      <c r="E286" s="16"/>
      <c r="F286" s="17"/>
      <c r="G286" s="16"/>
      <c r="H286" s="17"/>
      <c r="I286" s="16"/>
      <c r="J286" s="17"/>
      <c r="K286" s="16"/>
      <c r="L286" s="17"/>
    </row>
    <row r="287">
      <c r="E287" s="16"/>
      <c r="F287" s="17"/>
      <c r="G287" s="16"/>
      <c r="H287" s="17"/>
      <c r="I287" s="16"/>
      <c r="J287" s="17"/>
      <c r="K287" s="16"/>
      <c r="L287" s="17"/>
    </row>
    <row r="288">
      <c r="E288" s="16"/>
      <c r="F288" s="17"/>
      <c r="G288" s="16"/>
      <c r="H288" s="17"/>
      <c r="I288" s="16"/>
      <c r="J288" s="17"/>
      <c r="K288" s="16"/>
      <c r="L288" s="17"/>
    </row>
    <row r="289">
      <c r="E289" s="16"/>
      <c r="F289" s="17"/>
      <c r="G289" s="16"/>
      <c r="H289" s="17"/>
      <c r="I289" s="16"/>
      <c r="J289" s="17"/>
      <c r="K289" s="16"/>
      <c r="L289" s="17"/>
    </row>
    <row r="290">
      <c r="E290" s="16"/>
      <c r="F290" s="17"/>
      <c r="G290" s="16"/>
      <c r="H290" s="17"/>
      <c r="I290" s="16"/>
      <c r="J290" s="17"/>
      <c r="K290" s="16"/>
      <c r="L290" s="17"/>
    </row>
    <row r="291">
      <c r="E291" s="16"/>
      <c r="F291" s="17"/>
      <c r="G291" s="16"/>
      <c r="H291" s="17"/>
      <c r="I291" s="16"/>
      <c r="J291" s="17"/>
      <c r="K291" s="16"/>
      <c r="L291" s="17"/>
    </row>
    <row r="292">
      <c r="E292" s="16"/>
      <c r="F292" s="17"/>
      <c r="G292" s="16"/>
      <c r="H292" s="17"/>
      <c r="I292" s="16"/>
      <c r="J292" s="17"/>
      <c r="K292" s="16"/>
      <c r="L292" s="17"/>
    </row>
    <row r="293">
      <c r="E293" s="16"/>
      <c r="F293" s="17"/>
      <c r="G293" s="16"/>
      <c r="H293" s="17"/>
      <c r="I293" s="16"/>
      <c r="J293" s="17"/>
      <c r="K293" s="16"/>
      <c r="L293" s="17"/>
    </row>
    <row r="294">
      <c r="E294" s="16"/>
      <c r="F294" s="17"/>
      <c r="G294" s="16"/>
      <c r="H294" s="17"/>
      <c r="I294" s="16"/>
      <c r="J294" s="17"/>
      <c r="K294" s="16"/>
      <c r="L294" s="17"/>
    </row>
    <row r="295">
      <c r="E295" s="16"/>
      <c r="F295" s="17"/>
      <c r="G295" s="16"/>
      <c r="H295" s="17"/>
      <c r="I295" s="16"/>
      <c r="J295" s="17"/>
      <c r="K295" s="16"/>
      <c r="L295" s="17"/>
    </row>
    <row r="296">
      <c r="E296" s="16"/>
      <c r="F296" s="17"/>
      <c r="G296" s="16"/>
      <c r="H296" s="17"/>
      <c r="I296" s="16"/>
      <c r="J296" s="17"/>
      <c r="K296" s="16"/>
      <c r="L296" s="17"/>
    </row>
    <row r="297">
      <c r="E297" s="16"/>
      <c r="F297" s="17"/>
      <c r="G297" s="16"/>
      <c r="H297" s="17"/>
      <c r="I297" s="16"/>
      <c r="J297" s="17"/>
      <c r="K297" s="16"/>
      <c r="L297" s="17"/>
    </row>
    <row r="298">
      <c r="E298" s="16"/>
      <c r="F298" s="17"/>
      <c r="G298" s="16"/>
      <c r="H298" s="17"/>
      <c r="I298" s="16"/>
      <c r="J298" s="17"/>
      <c r="K298" s="16"/>
      <c r="L298" s="17"/>
    </row>
    <row r="299">
      <c r="E299" s="16"/>
      <c r="F299" s="17"/>
      <c r="G299" s="16"/>
      <c r="H299" s="17"/>
      <c r="I299" s="16"/>
      <c r="J299" s="17"/>
      <c r="K299" s="16"/>
      <c r="L299" s="17"/>
    </row>
    <row r="300">
      <c r="E300" s="16"/>
      <c r="F300" s="17"/>
      <c r="G300" s="16"/>
      <c r="H300" s="17"/>
      <c r="I300" s="16"/>
      <c r="J300" s="17"/>
      <c r="K300" s="16"/>
      <c r="L300" s="17"/>
    </row>
    <row r="301">
      <c r="E301" s="16"/>
      <c r="F301" s="17"/>
      <c r="G301" s="16"/>
      <c r="H301" s="17"/>
      <c r="I301" s="16"/>
      <c r="J301" s="17"/>
      <c r="K301" s="16"/>
      <c r="L301" s="17"/>
    </row>
    <row r="302">
      <c r="E302" s="16"/>
      <c r="F302" s="17"/>
      <c r="G302" s="16"/>
      <c r="H302" s="17"/>
      <c r="I302" s="16"/>
      <c r="J302" s="17"/>
      <c r="K302" s="16"/>
      <c r="L302" s="17"/>
    </row>
    <row r="303">
      <c r="E303" s="16"/>
      <c r="F303" s="17"/>
      <c r="G303" s="16"/>
      <c r="H303" s="17"/>
      <c r="I303" s="16"/>
      <c r="J303" s="17"/>
      <c r="K303" s="16"/>
      <c r="L303" s="17"/>
    </row>
    <row r="304">
      <c r="E304" s="16"/>
      <c r="F304" s="17"/>
      <c r="G304" s="16"/>
      <c r="H304" s="17"/>
      <c r="I304" s="16"/>
      <c r="J304" s="17"/>
      <c r="K304" s="16"/>
      <c r="L304" s="17"/>
    </row>
    <row r="305">
      <c r="E305" s="16"/>
      <c r="F305" s="17"/>
      <c r="G305" s="16"/>
      <c r="H305" s="17"/>
      <c r="I305" s="16"/>
      <c r="J305" s="17"/>
      <c r="K305" s="16"/>
      <c r="L305" s="17"/>
    </row>
    <row r="306">
      <c r="E306" s="16"/>
      <c r="F306" s="17"/>
      <c r="G306" s="16"/>
      <c r="H306" s="17"/>
      <c r="I306" s="16"/>
      <c r="J306" s="17"/>
      <c r="K306" s="16"/>
      <c r="L306" s="17"/>
    </row>
    <row r="307">
      <c r="E307" s="16"/>
      <c r="F307" s="17"/>
      <c r="G307" s="16"/>
      <c r="H307" s="17"/>
      <c r="I307" s="16"/>
      <c r="J307" s="17"/>
      <c r="K307" s="16"/>
      <c r="L307" s="17"/>
    </row>
    <row r="308">
      <c r="E308" s="16"/>
      <c r="F308" s="17"/>
      <c r="G308" s="16"/>
      <c r="H308" s="17"/>
      <c r="I308" s="16"/>
      <c r="J308" s="17"/>
      <c r="K308" s="16"/>
      <c r="L308" s="17"/>
    </row>
    <row r="309">
      <c r="E309" s="16"/>
      <c r="F309" s="17"/>
      <c r="G309" s="16"/>
      <c r="H309" s="17"/>
      <c r="I309" s="16"/>
      <c r="J309" s="17"/>
      <c r="K309" s="16"/>
      <c r="L309" s="17"/>
    </row>
    <row r="310">
      <c r="E310" s="16"/>
      <c r="F310" s="17"/>
      <c r="G310" s="16"/>
      <c r="H310" s="17"/>
      <c r="I310" s="16"/>
      <c r="J310" s="17"/>
      <c r="K310" s="16"/>
      <c r="L310" s="17"/>
    </row>
    <row r="311">
      <c r="E311" s="16"/>
      <c r="F311" s="17"/>
      <c r="G311" s="16"/>
      <c r="H311" s="17"/>
      <c r="I311" s="16"/>
      <c r="J311" s="17"/>
      <c r="K311" s="16"/>
      <c r="L311" s="17"/>
    </row>
    <row r="312">
      <c r="E312" s="16"/>
      <c r="F312" s="17"/>
      <c r="G312" s="16"/>
      <c r="H312" s="17"/>
      <c r="I312" s="16"/>
      <c r="J312" s="17"/>
      <c r="K312" s="16"/>
      <c r="L312" s="17"/>
    </row>
    <row r="313">
      <c r="E313" s="16"/>
      <c r="F313" s="17"/>
      <c r="G313" s="16"/>
      <c r="H313" s="17"/>
      <c r="I313" s="16"/>
      <c r="J313" s="17"/>
      <c r="K313" s="16"/>
      <c r="L313" s="17"/>
    </row>
    <row r="314">
      <c r="E314" s="16"/>
      <c r="F314" s="17"/>
      <c r="G314" s="16"/>
      <c r="H314" s="17"/>
      <c r="I314" s="16"/>
      <c r="J314" s="17"/>
      <c r="K314" s="16"/>
      <c r="L314" s="17"/>
    </row>
    <row r="315">
      <c r="E315" s="16"/>
      <c r="F315" s="17"/>
      <c r="G315" s="16"/>
      <c r="H315" s="17"/>
      <c r="I315" s="16"/>
      <c r="J315" s="17"/>
      <c r="K315" s="16"/>
      <c r="L315" s="17"/>
    </row>
    <row r="316">
      <c r="E316" s="16"/>
      <c r="F316" s="17"/>
      <c r="G316" s="16"/>
      <c r="H316" s="17"/>
      <c r="I316" s="16"/>
      <c r="J316" s="17"/>
      <c r="K316" s="16"/>
      <c r="L316" s="17"/>
    </row>
    <row r="317">
      <c r="E317" s="16"/>
      <c r="F317" s="17"/>
      <c r="G317" s="16"/>
      <c r="H317" s="17"/>
      <c r="I317" s="16"/>
      <c r="J317" s="17"/>
      <c r="K317" s="16"/>
      <c r="L317" s="17"/>
    </row>
    <row r="318">
      <c r="E318" s="16"/>
      <c r="F318" s="17"/>
      <c r="G318" s="16"/>
      <c r="H318" s="17"/>
      <c r="I318" s="16"/>
      <c r="J318" s="17"/>
      <c r="K318" s="16"/>
      <c r="L318" s="17"/>
    </row>
    <row r="319">
      <c r="E319" s="16"/>
      <c r="F319" s="17"/>
      <c r="G319" s="16"/>
      <c r="H319" s="17"/>
      <c r="I319" s="16"/>
      <c r="J319" s="17"/>
      <c r="K319" s="16"/>
      <c r="L319" s="17"/>
    </row>
    <row r="320">
      <c r="E320" s="16"/>
      <c r="F320" s="17"/>
      <c r="G320" s="16"/>
      <c r="H320" s="17"/>
      <c r="I320" s="16"/>
      <c r="J320" s="17"/>
      <c r="K320" s="16"/>
      <c r="L320" s="17"/>
    </row>
    <row r="321">
      <c r="E321" s="16"/>
      <c r="F321" s="17"/>
      <c r="G321" s="16"/>
      <c r="H321" s="17"/>
      <c r="I321" s="16"/>
      <c r="J321" s="17"/>
      <c r="K321" s="16"/>
      <c r="L321" s="17"/>
    </row>
    <row r="322">
      <c r="E322" s="16"/>
      <c r="F322" s="17"/>
      <c r="G322" s="16"/>
      <c r="H322" s="17"/>
      <c r="I322" s="16"/>
      <c r="J322" s="17"/>
      <c r="K322" s="16"/>
      <c r="L322" s="17"/>
    </row>
    <row r="323">
      <c r="E323" s="16"/>
      <c r="F323" s="17"/>
      <c r="G323" s="16"/>
      <c r="H323" s="17"/>
      <c r="I323" s="16"/>
      <c r="J323" s="17"/>
      <c r="K323" s="16"/>
      <c r="L323" s="17"/>
    </row>
    <row r="324">
      <c r="E324" s="16"/>
      <c r="F324" s="17"/>
      <c r="G324" s="16"/>
      <c r="H324" s="17"/>
      <c r="I324" s="16"/>
      <c r="J324" s="17"/>
      <c r="K324" s="16"/>
      <c r="L324" s="17"/>
    </row>
    <row r="325">
      <c r="E325" s="16"/>
      <c r="F325" s="17"/>
      <c r="G325" s="16"/>
      <c r="H325" s="17"/>
      <c r="I325" s="16"/>
      <c r="J325" s="17"/>
      <c r="K325" s="16"/>
      <c r="L325" s="17"/>
    </row>
    <row r="326">
      <c r="E326" s="16"/>
      <c r="F326" s="17"/>
      <c r="G326" s="16"/>
      <c r="H326" s="17"/>
      <c r="I326" s="16"/>
      <c r="J326" s="17"/>
      <c r="K326" s="16"/>
      <c r="L326" s="17"/>
    </row>
    <row r="327">
      <c r="E327" s="16"/>
      <c r="F327" s="17"/>
      <c r="G327" s="16"/>
      <c r="H327" s="17"/>
      <c r="I327" s="16"/>
      <c r="J327" s="17"/>
      <c r="K327" s="16"/>
      <c r="L327" s="17"/>
    </row>
    <row r="328">
      <c r="E328" s="16"/>
      <c r="F328" s="17"/>
      <c r="G328" s="16"/>
      <c r="H328" s="17"/>
      <c r="I328" s="16"/>
      <c r="J328" s="17"/>
      <c r="K328" s="16"/>
      <c r="L328" s="17"/>
    </row>
    <row r="329">
      <c r="E329" s="16"/>
      <c r="F329" s="17"/>
      <c r="G329" s="16"/>
      <c r="H329" s="17"/>
      <c r="I329" s="16"/>
      <c r="J329" s="17"/>
      <c r="K329" s="16"/>
      <c r="L329" s="17"/>
    </row>
    <row r="330">
      <c r="E330" s="16"/>
      <c r="F330" s="17"/>
      <c r="G330" s="16"/>
      <c r="H330" s="17"/>
      <c r="I330" s="16"/>
      <c r="J330" s="17"/>
      <c r="K330" s="16"/>
      <c r="L330" s="17"/>
    </row>
    <row r="331">
      <c r="E331" s="16"/>
      <c r="F331" s="17"/>
      <c r="G331" s="16"/>
      <c r="H331" s="17"/>
      <c r="I331" s="16"/>
      <c r="J331" s="17"/>
      <c r="K331" s="16"/>
      <c r="L331" s="17"/>
    </row>
    <row r="332">
      <c r="E332" s="16"/>
      <c r="F332" s="17"/>
      <c r="G332" s="16"/>
      <c r="H332" s="17"/>
      <c r="I332" s="16"/>
      <c r="J332" s="17"/>
      <c r="K332" s="16"/>
      <c r="L332" s="17"/>
    </row>
    <row r="333">
      <c r="E333" s="16"/>
      <c r="F333" s="17"/>
      <c r="G333" s="16"/>
      <c r="H333" s="17"/>
      <c r="I333" s="16"/>
      <c r="J333" s="17"/>
      <c r="K333" s="16"/>
      <c r="L333" s="17"/>
    </row>
    <row r="334">
      <c r="E334" s="16"/>
      <c r="F334" s="17"/>
      <c r="G334" s="16"/>
      <c r="H334" s="17"/>
      <c r="I334" s="16"/>
      <c r="J334" s="17"/>
      <c r="K334" s="16"/>
      <c r="L334" s="17"/>
    </row>
    <row r="335">
      <c r="E335" s="16"/>
      <c r="F335" s="17"/>
      <c r="G335" s="16"/>
      <c r="H335" s="17"/>
      <c r="I335" s="16"/>
      <c r="J335" s="17"/>
      <c r="K335" s="16"/>
      <c r="L335" s="17"/>
    </row>
    <row r="336">
      <c r="E336" s="16"/>
      <c r="F336" s="17"/>
      <c r="G336" s="16"/>
      <c r="H336" s="17"/>
      <c r="I336" s="16"/>
      <c r="J336" s="17"/>
      <c r="K336" s="16"/>
      <c r="L336" s="17"/>
    </row>
    <row r="337">
      <c r="E337" s="16"/>
      <c r="F337" s="17"/>
      <c r="G337" s="16"/>
      <c r="H337" s="17"/>
      <c r="I337" s="16"/>
      <c r="J337" s="17"/>
      <c r="K337" s="16"/>
      <c r="L337" s="17"/>
    </row>
    <row r="338">
      <c r="E338" s="16"/>
      <c r="F338" s="17"/>
      <c r="G338" s="16"/>
      <c r="H338" s="17"/>
      <c r="I338" s="16"/>
      <c r="J338" s="17"/>
      <c r="K338" s="16"/>
      <c r="L338" s="17"/>
    </row>
    <row r="339">
      <c r="E339" s="16"/>
      <c r="F339" s="17"/>
      <c r="G339" s="16"/>
      <c r="H339" s="17"/>
      <c r="I339" s="16"/>
      <c r="J339" s="17"/>
      <c r="K339" s="16"/>
      <c r="L339" s="17"/>
    </row>
    <row r="340">
      <c r="E340" s="16"/>
      <c r="F340" s="17"/>
      <c r="G340" s="16"/>
      <c r="H340" s="17"/>
      <c r="I340" s="16"/>
      <c r="J340" s="17"/>
      <c r="K340" s="16"/>
      <c r="L340" s="17"/>
    </row>
    <row r="341">
      <c r="E341" s="16"/>
      <c r="F341" s="17"/>
      <c r="G341" s="16"/>
      <c r="H341" s="17"/>
      <c r="I341" s="16"/>
      <c r="J341" s="17"/>
      <c r="K341" s="16"/>
      <c r="L341" s="17"/>
    </row>
    <row r="342">
      <c r="E342" s="16"/>
      <c r="F342" s="17"/>
      <c r="G342" s="16"/>
      <c r="H342" s="17"/>
      <c r="I342" s="16"/>
      <c r="J342" s="17"/>
      <c r="K342" s="16"/>
      <c r="L342" s="17"/>
    </row>
    <row r="343">
      <c r="E343" s="16"/>
      <c r="F343" s="17"/>
      <c r="G343" s="16"/>
      <c r="H343" s="17"/>
      <c r="I343" s="16"/>
      <c r="J343" s="17"/>
      <c r="K343" s="16"/>
      <c r="L343" s="17"/>
    </row>
    <row r="344">
      <c r="E344" s="16"/>
      <c r="F344" s="17"/>
      <c r="G344" s="16"/>
      <c r="H344" s="17"/>
      <c r="I344" s="16"/>
      <c r="J344" s="17"/>
      <c r="K344" s="16"/>
      <c r="L344" s="17"/>
    </row>
    <row r="345">
      <c r="E345" s="16"/>
      <c r="F345" s="17"/>
      <c r="G345" s="16"/>
      <c r="H345" s="17"/>
      <c r="I345" s="16"/>
      <c r="J345" s="17"/>
      <c r="K345" s="16"/>
      <c r="L345" s="17"/>
    </row>
    <row r="346">
      <c r="E346" s="16"/>
      <c r="F346" s="17"/>
      <c r="G346" s="16"/>
      <c r="H346" s="17"/>
      <c r="I346" s="16"/>
      <c r="J346" s="17"/>
      <c r="K346" s="16"/>
      <c r="L346" s="17"/>
    </row>
    <row r="347">
      <c r="E347" s="16"/>
      <c r="F347" s="17"/>
      <c r="G347" s="16"/>
      <c r="H347" s="17"/>
      <c r="I347" s="16"/>
      <c r="J347" s="17"/>
      <c r="K347" s="16"/>
      <c r="L347" s="17"/>
    </row>
    <row r="348">
      <c r="E348" s="16"/>
      <c r="F348" s="17"/>
      <c r="G348" s="16"/>
      <c r="H348" s="17"/>
      <c r="I348" s="16"/>
      <c r="J348" s="17"/>
      <c r="K348" s="16"/>
      <c r="L348" s="17"/>
    </row>
    <row r="349">
      <c r="E349" s="16"/>
      <c r="F349" s="17"/>
      <c r="G349" s="16"/>
      <c r="H349" s="17"/>
      <c r="I349" s="16"/>
      <c r="J349" s="17"/>
      <c r="K349" s="16"/>
      <c r="L349" s="17"/>
    </row>
    <row r="350">
      <c r="E350" s="16"/>
      <c r="F350" s="17"/>
      <c r="G350" s="16"/>
      <c r="H350" s="17"/>
      <c r="I350" s="16"/>
      <c r="J350" s="17"/>
      <c r="K350" s="16"/>
      <c r="L350" s="17"/>
    </row>
    <row r="351">
      <c r="E351" s="16"/>
      <c r="F351" s="17"/>
      <c r="G351" s="16"/>
      <c r="H351" s="17"/>
      <c r="I351" s="16"/>
      <c r="J351" s="17"/>
      <c r="K351" s="16"/>
      <c r="L351" s="17"/>
    </row>
    <row r="352">
      <c r="E352" s="16"/>
      <c r="F352" s="17"/>
      <c r="G352" s="16"/>
      <c r="H352" s="17"/>
      <c r="I352" s="16"/>
      <c r="J352" s="17"/>
      <c r="K352" s="16"/>
      <c r="L352" s="17"/>
    </row>
    <row r="353">
      <c r="E353" s="16"/>
      <c r="F353" s="17"/>
      <c r="G353" s="16"/>
      <c r="H353" s="17"/>
      <c r="I353" s="16"/>
      <c r="J353" s="17"/>
      <c r="K353" s="16"/>
      <c r="L353" s="17"/>
    </row>
    <row r="354">
      <c r="E354" s="16"/>
      <c r="F354" s="17"/>
      <c r="G354" s="16"/>
      <c r="H354" s="17"/>
      <c r="I354" s="16"/>
      <c r="J354" s="17"/>
      <c r="K354" s="16"/>
      <c r="L354" s="17"/>
    </row>
    <row r="355">
      <c r="E355" s="16"/>
      <c r="F355" s="17"/>
      <c r="G355" s="16"/>
      <c r="H355" s="17"/>
      <c r="I355" s="16"/>
      <c r="J355" s="17"/>
      <c r="K355" s="16"/>
      <c r="L355" s="17"/>
    </row>
    <row r="356">
      <c r="E356" s="16"/>
      <c r="F356" s="17"/>
      <c r="G356" s="16"/>
      <c r="H356" s="17"/>
      <c r="I356" s="16"/>
      <c r="J356" s="17"/>
      <c r="K356" s="16"/>
      <c r="L356" s="17"/>
    </row>
    <row r="357">
      <c r="E357" s="16"/>
      <c r="F357" s="17"/>
      <c r="G357" s="16"/>
      <c r="H357" s="17"/>
      <c r="I357" s="16"/>
      <c r="J357" s="17"/>
      <c r="K357" s="16"/>
      <c r="L357" s="17"/>
    </row>
    <row r="358">
      <c r="E358" s="16"/>
      <c r="F358" s="17"/>
      <c r="G358" s="16"/>
      <c r="H358" s="17"/>
      <c r="I358" s="16"/>
      <c r="J358" s="17"/>
      <c r="K358" s="16"/>
      <c r="L358" s="17"/>
    </row>
    <row r="359">
      <c r="E359" s="16"/>
      <c r="F359" s="17"/>
      <c r="G359" s="16"/>
      <c r="H359" s="17"/>
      <c r="I359" s="16"/>
      <c r="J359" s="17"/>
      <c r="K359" s="16"/>
      <c r="L359" s="17"/>
    </row>
    <row r="360">
      <c r="E360" s="16"/>
      <c r="F360" s="17"/>
      <c r="G360" s="16"/>
      <c r="H360" s="17"/>
      <c r="I360" s="16"/>
      <c r="J360" s="17"/>
      <c r="K360" s="16"/>
      <c r="L360" s="17"/>
    </row>
    <row r="361">
      <c r="E361" s="16"/>
      <c r="F361" s="17"/>
      <c r="G361" s="16"/>
      <c r="H361" s="17"/>
      <c r="I361" s="16"/>
      <c r="J361" s="17"/>
      <c r="K361" s="16"/>
      <c r="L361" s="17"/>
    </row>
    <row r="362">
      <c r="E362" s="16"/>
      <c r="F362" s="17"/>
      <c r="G362" s="16"/>
      <c r="H362" s="17"/>
      <c r="I362" s="16"/>
      <c r="J362" s="17"/>
      <c r="K362" s="16"/>
      <c r="L362" s="17"/>
    </row>
    <row r="363">
      <c r="E363" s="16"/>
      <c r="F363" s="17"/>
      <c r="G363" s="16"/>
      <c r="H363" s="17"/>
      <c r="I363" s="16"/>
      <c r="J363" s="17"/>
      <c r="K363" s="16"/>
      <c r="L363" s="17"/>
    </row>
    <row r="364">
      <c r="E364" s="16"/>
      <c r="F364" s="17"/>
      <c r="G364" s="16"/>
      <c r="H364" s="17"/>
      <c r="I364" s="16"/>
      <c r="J364" s="17"/>
      <c r="K364" s="16"/>
      <c r="L364" s="17"/>
    </row>
    <row r="365">
      <c r="E365" s="16"/>
      <c r="F365" s="17"/>
      <c r="G365" s="16"/>
      <c r="H365" s="17"/>
      <c r="I365" s="16"/>
      <c r="J365" s="17"/>
      <c r="K365" s="16"/>
      <c r="L365" s="17"/>
    </row>
    <row r="366">
      <c r="E366" s="16"/>
      <c r="F366" s="17"/>
      <c r="G366" s="16"/>
      <c r="H366" s="17"/>
      <c r="I366" s="16"/>
      <c r="J366" s="17"/>
      <c r="K366" s="16"/>
      <c r="L366" s="17"/>
    </row>
    <row r="367">
      <c r="E367" s="16"/>
      <c r="F367" s="17"/>
      <c r="G367" s="16"/>
      <c r="H367" s="17"/>
      <c r="I367" s="16"/>
      <c r="J367" s="17"/>
      <c r="K367" s="16"/>
      <c r="L367" s="17"/>
    </row>
    <row r="368">
      <c r="E368" s="16"/>
      <c r="F368" s="17"/>
      <c r="G368" s="16"/>
      <c r="H368" s="17"/>
      <c r="I368" s="16"/>
      <c r="J368" s="17"/>
      <c r="K368" s="16"/>
      <c r="L368" s="17"/>
    </row>
    <row r="369">
      <c r="E369" s="16"/>
      <c r="F369" s="17"/>
      <c r="G369" s="16"/>
      <c r="H369" s="17"/>
      <c r="I369" s="16"/>
      <c r="J369" s="17"/>
      <c r="K369" s="16"/>
      <c r="L369" s="17"/>
    </row>
    <row r="370">
      <c r="E370" s="16"/>
      <c r="F370" s="17"/>
      <c r="G370" s="16"/>
      <c r="H370" s="17"/>
      <c r="I370" s="16"/>
      <c r="J370" s="17"/>
      <c r="K370" s="16"/>
      <c r="L370" s="17"/>
    </row>
    <row r="371">
      <c r="E371" s="16"/>
      <c r="F371" s="17"/>
      <c r="G371" s="16"/>
      <c r="H371" s="17"/>
      <c r="I371" s="16"/>
      <c r="J371" s="17"/>
      <c r="K371" s="16"/>
      <c r="L371" s="17"/>
    </row>
    <row r="372">
      <c r="E372" s="16"/>
      <c r="F372" s="17"/>
      <c r="G372" s="16"/>
      <c r="H372" s="17"/>
      <c r="I372" s="16"/>
      <c r="J372" s="17"/>
      <c r="K372" s="16"/>
      <c r="L372" s="17"/>
    </row>
    <row r="373">
      <c r="E373" s="16"/>
      <c r="F373" s="17"/>
      <c r="G373" s="16"/>
      <c r="H373" s="17"/>
      <c r="I373" s="16"/>
      <c r="J373" s="17"/>
      <c r="K373" s="16"/>
      <c r="L373" s="17"/>
    </row>
    <row r="374">
      <c r="E374" s="16"/>
      <c r="F374" s="17"/>
      <c r="G374" s="16"/>
      <c r="H374" s="17"/>
      <c r="I374" s="16"/>
      <c r="J374" s="17"/>
      <c r="K374" s="16"/>
      <c r="L374" s="17"/>
    </row>
    <row r="375">
      <c r="E375" s="16"/>
      <c r="F375" s="17"/>
      <c r="G375" s="16"/>
      <c r="H375" s="17"/>
      <c r="I375" s="16"/>
      <c r="J375" s="17"/>
      <c r="K375" s="16"/>
      <c r="L375" s="17"/>
    </row>
    <row r="376">
      <c r="E376" s="16"/>
      <c r="F376" s="17"/>
      <c r="G376" s="16"/>
      <c r="H376" s="17"/>
      <c r="I376" s="16"/>
      <c r="J376" s="17"/>
      <c r="K376" s="16"/>
      <c r="L376" s="17"/>
    </row>
    <row r="377">
      <c r="E377" s="16"/>
      <c r="F377" s="17"/>
      <c r="G377" s="16"/>
      <c r="H377" s="17"/>
      <c r="I377" s="16"/>
      <c r="J377" s="17"/>
      <c r="K377" s="16"/>
      <c r="L377" s="17"/>
    </row>
    <row r="378">
      <c r="E378" s="16"/>
      <c r="F378" s="17"/>
      <c r="G378" s="16"/>
      <c r="H378" s="17"/>
      <c r="I378" s="16"/>
      <c r="J378" s="17"/>
      <c r="K378" s="16"/>
      <c r="L378" s="17"/>
    </row>
    <row r="379">
      <c r="E379" s="16"/>
      <c r="F379" s="17"/>
      <c r="G379" s="16"/>
      <c r="H379" s="17"/>
      <c r="I379" s="16"/>
      <c r="J379" s="17"/>
      <c r="K379" s="16"/>
      <c r="L379" s="17"/>
    </row>
    <row r="380">
      <c r="E380" s="16"/>
      <c r="F380" s="17"/>
      <c r="G380" s="16"/>
      <c r="H380" s="17"/>
      <c r="I380" s="16"/>
      <c r="J380" s="17"/>
      <c r="K380" s="16"/>
      <c r="L380" s="17"/>
    </row>
    <row r="381">
      <c r="E381" s="16"/>
      <c r="F381" s="17"/>
      <c r="G381" s="16"/>
      <c r="H381" s="17"/>
      <c r="I381" s="16"/>
      <c r="J381" s="17"/>
      <c r="K381" s="16"/>
      <c r="L381" s="17"/>
    </row>
    <row r="382">
      <c r="E382" s="16"/>
      <c r="F382" s="17"/>
      <c r="G382" s="16"/>
      <c r="H382" s="17"/>
      <c r="I382" s="16"/>
      <c r="J382" s="17"/>
      <c r="K382" s="16"/>
      <c r="L382" s="17"/>
    </row>
    <row r="383">
      <c r="E383" s="16"/>
      <c r="F383" s="17"/>
      <c r="G383" s="16"/>
      <c r="H383" s="17"/>
      <c r="I383" s="16"/>
      <c r="J383" s="17"/>
      <c r="K383" s="16"/>
      <c r="L383" s="17"/>
    </row>
    <row r="384">
      <c r="E384" s="16"/>
      <c r="F384" s="17"/>
      <c r="G384" s="16"/>
      <c r="H384" s="17"/>
      <c r="I384" s="16"/>
      <c r="J384" s="17"/>
      <c r="K384" s="16"/>
      <c r="L384" s="17"/>
    </row>
    <row r="385">
      <c r="E385" s="16"/>
      <c r="F385" s="17"/>
      <c r="G385" s="16"/>
      <c r="H385" s="17"/>
      <c r="I385" s="16"/>
      <c r="J385" s="17"/>
      <c r="K385" s="16"/>
      <c r="L385" s="17"/>
    </row>
    <row r="386">
      <c r="E386" s="16"/>
      <c r="F386" s="17"/>
      <c r="G386" s="16"/>
      <c r="H386" s="17"/>
      <c r="I386" s="16"/>
      <c r="J386" s="17"/>
      <c r="K386" s="16"/>
      <c r="L386" s="17"/>
    </row>
    <row r="387">
      <c r="E387" s="16"/>
      <c r="F387" s="17"/>
      <c r="G387" s="16"/>
      <c r="H387" s="17"/>
      <c r="I387" s="16"/>
      <c r="J387" s="17"/>
      <c r="K387" s="16"/>
      <c r="L387" s="17"/>
    </row>
    <row r="388">
      <c r="E388" s="16"/>
      <c r="F388" s="17"/>
      <c r="G388" s="16"/>
      <c r="H388" s="17"/>
      <c r="I388" s="16"/>
      <c r="J388" s="17"/>
      <c r="K388" s="16"/>
      <c r="L388" s="17"/>
    </row>
    <row r="389">
      <c r="E389" s="16"/>
      <c r="F389" s="17"/>
      <c r="G389" s="16"/>
      <c r="H389" s="17"/>
      <c r="I389" s="16"/>
      <c r="J389" s="17"/>
      <c r="K389" s="16"/>
      <c r="L389" s="17"/>
    </row>
    <row r="390">
      <c r="E390" s="16"/>
      <c r="F390" s="17"/>
      <c r="G390" s="16"/>
      <c r="H390" s="17"/>
      <c r="I390" s="16"/>
      <c r="J390" s="17"/>
      <c r="K390" s="16"/>
      <c r="L390" s="17"/>
    </row>
    <row r="391">
      <c r="E391" s="16"/>
      <c r="F391" s="17"/>
      <c r="G391" s="16"/>
      <c r="H391" s="17"/>
      <c r="I391" s="16"/>
      <c r="J391" s="17"/>
      <c r="K391" s="16"/>
      <c r="L391" s="17"/>
    </row>
    <row r="392">
      <c r="E392" s="16"/>
      <c r="F392" s="17"/>
      <c r="G392" s="16"/>
      <c r="H392" s="17"/>
      <c r="I392" s="16"/>
      <c r="J392" s="17"/>
      <c r="K392" s="16"/>
      <c r="L392" s="17"/>
    </row>
    <row r="393">
      <c r="E393" s="16"/>
      <c r="F393" s="17"/>
      <c r="G393" s="16"/>
      <c r="H393" s="17"/>
      <c r="I393" s="16"/>
      <c r="J393" s="17"/>
      <c r="K393" s="16"/>
      <c r="L393" s="17"/>
    </row>
    <row r="394">
      <c r="E394" s="16"/>
      <c r="F394" s="17"/>
      <c r="G394" s="16"/>
      <c r="H394" s="17"/>
      <c r="I394" s="16"/>
      <c r="J394" s="17"/>
      <c r="K394" s="16"/>
      <c r="L394" s="17"/>
    </row>
    <row r="395">
      <c r="E395" s="16"/>
      <c r="F395" s="17"/>
      <c r="G395" s="16"/>
      <c r="H395" s="17"/>
      <c r="I395" s="16"/>
      <c r="J395" s="17"/>
      <c r="K395" s="16"/>
      <c r="L395" s="17"/>
    </row>
    <row r="396">
      <c r="E396" s="16"/>
      <c r="F396" s="17"/>
      <c r="G396" s="16"/>
      <c r="H396" s="17"/>
      <c r="I396" s="16"/>
      <c r="J396" s="17"/>
      <c r="K396" s="16"/>
      <c r="L396" s="17"/>
    </row>
    <row r="397">
      <c r="E397" s="16"/>
      <c r="F397" s="17"/>
      <c r="G397" s="16"/>
      <c r="H397" s="17"/>
      <c r="I397" s="16"/>
      <c r="J397" s="17"/>
      <c r="K397" s="16"/>
      <c r="L397" s="17"/>
    </row>
    <row r="398">
      <c r="E398" s="16"/>
      <c r="F398" s="17"/>
      <c r="G398" s="16"/>
      <c r="H398" s="17"/>
      <c r="I398" s="16"/>
      <c r="J398" s="17"/>
      <c r="K398" s="16"/>
      <c r="L398" s="17"/>
    </row>
    <row r="399">
      <c r="E399" s="16"/>
      <c r="F399" s="17"/>
      <c r="G399" s="16"/>
      <c r="H399" s="17"/>
      <c r="I399" s="16"/>
      <c r="J399" s="17"/>
      <c r="K399" s="16"/>
      <c r="L399" s="17"/>
    </row>
    <row r="400">
      <c r="E400" s="16"/>
      <c r="F400" s="17"/>
      <c r="G400" s="16"/>
      <c r="H400" s="17"/>
      <c r="I400" s="16"/>
      <c r="J400" s="17"/>
      <c r="K400" s="16"/>
      <c r="L400" s="17"/>
    </row>
    <row r="401">
      <c r="E401" s="16"/>
      <c r="F401" s="17"/>
      <c r="G401" s="16"/>
      <c r="H401" s="17"/>
      <c r="I401" s="16"/>
      <c r="J401" s="17"/>
      <c r="K401" s="16"/>
      <c r="L401" s="17"/>
    </row>
    <row r="402">
      <c r="E402" s="16"/>
      <c r="F402" s="17"/>
      <c r="G402" s="16"/>
      <c r="H402" s="17"/>
      <c r="I402" s="16"/>
      <c r="J402" s="17"/>
      <c r="K402" s="16"/>
      <c r="L402" s="17"/>
    </row>
    <row r="403">
      <c r="E403" s="16"/>
      <c r="F403" s="17"/>
      <c r="G403" s="16"/>
      <c r="H403" s="17"/>
      <c r="I403" s="16"/>
      <c r="J403" s="17"/>
      <c r="K403" s="16"/>
      <c r="L403" s="17"/>
    </row>
    <row r="404">
      <c r="E404" s="16"/>
      <c r="F404" s="17"/>
      <c r="G404" s="16"/>
      <c r="H404" s="17"/>
      <c r="I404" s="16"/>
      <c r="J404" s="17"/>
      <c r="K404" s="16"/>
      <c r="L404" s="17"/>
    </row>
    <row r="405">
      <c r="E405" s="16"/>
      <c r="F405" s="17"/>
      <c r="G405" s="16"/>
      <c r="H405" s="17"/>
      <c r="I405" s="16"/>
      <c r="J405" s="17"/>
      <c r="K405" s="16"/>
      <c r="L405" s="17"/>
    </row>
    <row r="406">
      <c r="E406" s="16"/>
      <c r="F406" s="17"/>
      <c r="G406" s="16"/>
      <c r="H406" s="17"/>
      <c r="I406" s="16"/>
      <c r="J406" s="17"/>
      <c r="K406" s="16"/>
      <c r="L406" s="17"/>
    </row>
    <row r="407">
      <c r="E407" s="16"/>
      <c r="F407" s="17"/>
      <c r="G407" s="16"/>
      <c r="H407" s="17"/>
      <c r="I407" s="16"/>
      <c r="J407" s="17"/>
      <c r="K407" s="16"/>
      <c r="L407" s="17"/>
    </row>
    <row r="408">
      <c r="E408" s="16"/>
      <c r="F408" s="17"/>
      <c r="G408" s="16"/>
      <c r="H408" s="17"/>
      <c r="I408" s="16"/>
      <c r="J408" s="17"/>
      <c r="K408" s="16"/>
      <c r="L408" s="17"/>
    </row>
    <row r="409">
      <c r="E409" s="16"/>
      <c r="F409" s="17"/>
      <c r="G409" s="16"/>
      <c r="H409" s="17"/>
      <c r="I409" s="16"/>
      <c r="J409" s="17"/>
      <c r="K409" s="16"/>
      <c r="L409" s="17"/>
    </row>
    <row r="410">
      <c r="E410" s="16"/>
      <c r="F410" s="17"/>
      <c r="G410" s="16"/>
      <c r="H410" s="17"/>
      <c r="I410" s="16"/>
      <c r="J410" s="17"/>
      <c r="K410" s="16"/>
      <c r="L410" s="17"/>
    </row>
    <row r="411">
      <c r="E411" s="16"/>
      <c r="F411" s="17"/>
      <c r="G411" s="16"/>
      <c r="H411" s="17"/>
      <c r="I411" s="16"/>
      <c r="J411" s="17"/>
      <c r="K411" s="16"/>
      <c r="L411" s="17"/>
    </row>
    <row r="412">
      <c r="E412" s="16"/>
      <c r="F412" s="17"/>
      <c r="G412" s="16"/>
      <c r="H412" s="17"/>
      <c r="I412" s="16"/>
      <c r="J412" s="17"/>
      <c r="K412" s="16"/>
      <c r="L412" s="17"/>
    </row>
    <row r="413">
      <c r="E413" s="16"/>
      <c r="F413" s="17"/>
      <c r="G413" s="16"/>
      <c r="H413" s="17"/>
      <c r="I413" s="16"/>
      <c r="J413" s="17"/>
      <c r="K413" s="16"/>
      <c r="L413" s="17"/>
    </row>
    <row r="414">
      <c r="E414" s="16"/>
      <c r="F414" s="17"/>
      <c r="G414" s="16"/>
      <c r="H414" s="17"/>
      <c r="I414" s="16"/>
      <c r="J414" s="17"/>
      <c r="K414" s="16"/>
      <c r="L414" s="17"/>
    </row>
    <row r="415">
      <c r="E415" s="16"/>
      <c r="F415" s="17"/>
      <c r="G415" s="16"/>
      <c r="H415" s="17"/>
      <c r="I415" s="16"/>
      <c r="J415" s="17"/>
      <c r="K415" s="16"/>
      <c r="L415" s="17"/>
    </row>
    <row r="416">
      <c r="E416" s="16"/>
      <c r="F416" s="17"/>
      <c r="G416" s="16"/>
      <c r="H416" s="17"/>
      <c r="I416" s="16"/>
      <c r="J416" s="17"/>
      <c r="K416" s="16"/>
      <c r="L416" s="17"/>
    </row>
    <row r="417">
      <c r="E417" s="16"/>
      <c r="F417" s="17"/>
      <c r="G417" s="16"/>
      <c r="H417" s="17"/>
      <c r="I417" s="16"/>
      <c r="J417" s="17"/>
      <c r="K417" s="16"/>
      <c r="L417" s="17"/>
    </row>
    <row r="418">
      <c r="E418" s="16"/>
      <c r="F418" s="17"/>
      <c r="G418" s="16"/>
      <c r="H418" s="17"/>
      <c r="I418" s="16"/>
      <c r="J418" s="17"/>
      <c r="K418" s="16"/>
      <c r="L418" s="17"/>
    </row>
    <row r="419">
      <c r="E419" s="16"/>
      <c r="F419" s="17"/>
      <c r="G419" s="16"/>
      <c r="H419" s="17"/>
      <c r="I419" s="16"/>
      <c r="J419" s="17"/>
      <c r="K419" s="16"/>
      <c r="L419" s="17"/>
    </row>
    <row r="420">
      <c r="E420" s="16"/>
      <c r="F420" s="17"/>
      <c r="G420" s="16"/>
      <c r="H420" s="17"/>
      <c r="I420" s="16"/>
      <c r="J420" s="17"/>
      <c r="K420" s="16"/>
      <c r="L420" s="17"/>
    </row>
    <row r="421">
      <c r="E421" s="16"/>
      <c r="F421" s="17"/>
      <c r="G421" s="16"/>
      <c r="H421" s="17"/>
      <c r="I421" s="16"/>
      <c r="J421" s="17"/>
      <c r="K421" s="16"/>
      <c r="L421" s="17"/>
    </row>
    <row r="422">
      <c r="E422" s="16"/>
      <c r="F422" s="17"/>
      <c r="G422" s="16"/>
      <c r="H422" s="17"/>
      <c r="I422" s="16"/>
      <c r="J422" s="17"/>
      <c r="K422" s="16"/>
      <c r="L422" s="17"/>
    </row>
    <row r="423">
      <c r="E423" s="16"/>
      <c r="F423" s="17"/>
      <c r="G423" s="16"/>
      <c r="H423" s="17"/>
      <c r="I423" s="16"/>
      <c r="J423" s="17"/>
      <c r="K423" s="16"/>
      <c r="L423" s="17"/>
    </row>
    <row r="424">
      <c r="E424" s="16"/>
      <c r="F424" s="17"/>
      <c r="G424" s="16"/>
      <c r="H424" s="17"/>
      <c r="I424" s="16"/>
      <c r="J424" s="17"/>
      <c r="K424" s="16"/>
      <c r="L424" s="17"/>
    </row>
    <row r="425">
      <c r="E425" s="16"/>
      <c r="F425" s="17"/>
      <c r="G425" s="16"/>
      <c r="H425" s="17"/>
      <c r="I425" s="16"/>
      <c r="J425" s="17"/>
      <c r="K425" s="16"/>
      <c r="L425" s="17"/>
    </row>
    <row r="426">
      <c r="E426" s="16"/>
      <c r="F426" s="17"/>
      <c r="G426" s="16"/>
      <c r="H426" s="17"/>
      <c r="I426" s="16"/>
      <c r="J426" s="17"/>
      <c r="K426" s="16"/>
      <c r="L426" s="17"/>
    </row>
    <row r="427">
      <c r="E427" s="16"/>
      <c r="F427" s="17"/>
      <c r="G427" s="16"/>
      <c r="H427" s="17"/>
      <c r="I427" s="16"/>
      <c r="J427" s="17"/>
      <c r="K427" s="16"/>
      <c r="L427" s="17"/>
    </row>
    <row r="428">
      <c r="E428" s="16"/>
      <c r="F428" s="17"/>
      <c r="G428" s="16"/>
      <c r="H428" s="17"/>
      <c r="I428" s="16"/>
      <c r="J428" s="17"/>
      <c r="K428" s="16"/>
      <c r="L428" s="17"/>
    </row>
    <row r="429">
      <c r="E429" s="16"/>
      <c r="F429" s="17"/>
      <c r="G429" s="16"/>
      <c r="H429" s="17"/>
      <c r="I429" s="16"/>
      <c r="J429" s="17"/>
      <c r="K429" s="16"/>
      <c r="L429" s="17"/>
    </row>
    <row r="430">
      <c r="E430" s="16"/>
      <c r="F430" s="17"/>
      <c r="G430" s="16"/>
      <c r="H430" s="17"/>
      <c r="I430" s="16"/>
      <c r="J430" s="17"/>
      <c r="K430" s="16"/>
      <c r="L430" s="17"/>
    </row>
    <row r="431">
      <c r="E431" s="16"/>
      <c r="F431" s="17"/>
      <c r="G431" s="16"/>
      <c r="H431" s="17"/>
      <c r="I431" s="16"/>
      <c r="J431" s="17"/>
      <c r="K431" s="16"/>
      <c r="L431" s="17"/>
    </row>
    <row r="432">
      <c r="E432" s="16"/>
      <c r="F432" s="17"/>
      <c r="G432" s="16"/>
      <c r="H432" s="17"/>
      <c r="I432" s="16"/>
      <c r="J432" s="17"/>
      <c r="K432" s="16"/>
      <c r="L432" s="17"/>
    </row>
    <row r="433">
      <c r="E433" s="16"/>
      <c r="F433" s="17"/>
      <c r="G433" s="16"/>
      <c r="H433" s="17"/>
      <c r="I433" s="16"/>
      <c r="J433" s="17"/>
      <c r="K433" s="16"/>
      <c r="L433" s="17"/>
    </row>
    <row r="434">
      <c r="E434" s="16"/>
      <c r="F434" s="17"/>
      <c r="G434" s="16"/>
      <c r="H434" s="17"/>
      <c r="I434" s="16"/>
      <c r="J434" s="17"/>
      <c r="K434" s="16"/>
      <c r="L434" s="17"/>
    </row>
    <row r="435">
      <c r="E435" s="16"/>
      <c r="F435" s="17"/>
      <c r="G435" s="16"/>
      <c r="H435" s="17"/>
      <c r="I435" s="16"/>
      <c r="J435" s="17"/>
      <c r="K435" s="16"/>
      <c r="L435" s="17"/>
    </row>
    <row r="436">
      <c r="E436" s="16"/>
      <c r="F436" s="17"/>
      <c r="G436" s="16"/>
      <c r="H436" s="17"/>
      <c r="I436" s="16"/>
      <c r="J436" s="17"/>
      <c r="K436" s="16"/>
      <c r="L436" s="17"/>
    </row>
    <row r="437">
      <c r="E437" s="16"/>
      <c r="F437" s="17"/>
      <c r="G437" s="16"/>
      <c r="H437" s="17"/>
      <c r="I437" s="16"/>
      <c r="J437" s="17"/>
      <c r="K437" s="16"/>
      <c r="L437" s="17"/>
    </row>
    <row r="438">
      <c r="E438" s="16"/>
      <c r="F438" s="17"/>
      <c r="G438" s="16"/>
      <c r="H438" s="17"/>
      <c r="I438" s="16"/>
      <c r="J438" s="17"/>
      <c r="K438" s="16"/>
      <c r="L438" s="17"/>
    </row>
    <row r="439">
      <c r="E439" s="16"/>
      <c r="F439" s="17"/>
      <c r="G439" s="16"/>
      <c r="H439" s="17"/>
      <c r="I439" s="16"/>
      <c r="J439" s="17"/>
      <c r="K439" s="16"/>
      <c r="L439" s="17"/>
    </row>
    <row r="440">
      <c r="E440" s="16"/>
      <c r="F440" s="17"/>
      <c r="G440" s="16"/>
      <c r="H440" s="17"/>
      <c r="I440" s="16"/>
      <c r="J440" s="17"/>
      <c r="K440" s="16"/>
      <c r="L440" s="17"/>
    </row>
    <row r="441">
      <c r="E441" s="16"/>
      <c r="F441" s="17"/>
      <c r="G441" s="16"/>
      <c r="H441" s="17"/>
      <c r="I441" s="16"/>
      <c r="J441" s="17"/>
      <c r="K441" s="16"/>
      <c r="L441" s="17"/>
    </row>
    <row r="442">
      <c r="E442" s="16"/>
      <c r="F442" s="17"/>
      <c r="G442" s="16"/>
      <c r="H442" s="17"/>
      <c r="I442" s="16"/>
      <c r="J442" s="17"/>
      <c r="K442" s="16"/>
      <c r="L442" s="17"/>
    </row>
    <row r="443">
      <c r="E443" s="16"/>
      <c r="F443" s="17"/>
      <c r="G443" s="16"/>
      <c r="H443" s="17"/>
      <c r="I443" s="16"/>
      <c r="J443" s="17"/>
      <c r="K443" s="16"/>
      <c r="L443" s="17"/>
    </row>
    <row r="444">
      <c r="E444" s="16"/>
      <c r="F444" s="17"/>
      <c r="G444" s="16"/>
      <c r="H444" s="17"/>
      <c r="I444" s="16"/>
      <c r="J444" s="17"/>
      <c r="K444" s="16"/>
      <c r="L444" s="17"/>
    </row>
    <row r="445">
      <c r="E445" s="16"/>
      <c r="F445" s="17"/>
      <c r="G445" s="16"/>
      <c r="H445" s="17"/>
      <c r="I445" s="16"/>
      <c r="J445" s="17"/>
      <c r="K445" s="16"/>
      <c r="L445" s="17"/>
    </row>
    <row r="446">
      <c r="E446" s="16"/>
      <c r="F446" s="17"/>
      <c r="G446" s="16"/>
      <c r="H446" s="17"/>
      <c r="I446" s="16"/>
      <c r="J446" s="17"/>
      <c r="K446" s="16"/>
      <c r="L446" s="17"/>
    </row>
    <row r="447">
      <c r="E447" s="16"/>
      <c r="F447" s="17"/>
      <c r="G447" s="16"/>
      <c r="H447" s="17"/>
      <c r="I447" s="16"/>
      <c r="J447" s="17"/>
      <c r="K447" s="16"/>
      <c r="L447" s="17"/>
    </row>
    <row r="448">
      <c r="E448" s="16"/>
      <c r="F448" s="17"/>
      <c r="G448" s="16"/>
      <c r="H448" s="17"/>
      <c r="I448" s="16"/>
      <c r="J448" s="17"/>
      <c r="K448" s="16"/>
      <c r="L448" s="17"/>
    </row>
    <row r="449">
      <c r="E449" s="16"/>
      <c r="F449" s="17"/>
      <c r="G449" s="16"/>
      <c r="H449" s="17"/>
      <c r="I449" s="16"/>
      <c r="J449" s="17"/>
      <c r="K449" s="16"/>
      <c r="L449" s="17"/>
    </row>
    <row r="450">
      <c r="E450" s="16"/>
      <c r="F450" s="17"/>
      <c r="G450" s="16"/>
      <c r="H450" s="17"/>
      <c r="I450" s="16"/>
      <c r="J450" s="17"/>
      <c r="K450" s="16"/>
      <c r="L450" s="17"/>
    </row>
    <row r="451">
      <c r="E451" s="16"/>
      <c r="F451" s="17"/>
      <c r="G451" s="16"/>
      <c r="H451" s="17"/>
      <c r="I451" s="16"/>
      <c r="J451" s="17"/>
      <c r="K451" s="16"/>
      <c r="L451" s="17"/>
    </row>
    <row r="452">
      <c r="E452" s="16"/>
      <c r="F452" s="17"/>
      <c r="G452" s="16"/>
      <c r="H452" s="17"/>
      <c r="I452" s="16"/>
      <c r="J452" s="17"/>
      <c r="K452" s="16"/>
      <c r="L452" s="17"/>
    </row>
    <row r="453">
      <c r="E453" s="16"/>
      <c r="F453" s="17"/>
      <c r="G453" s="16"/>
      <c r="H453" s="17"/>
      <c r="I453" s="16"/>
      <c r="J453" s="17"/>
      <c r="K453" s="16"/>
      <c r="L453" s="17"/>
    </row>
    <row r="454">
      <c r="E454" s="16"/>
      <c r="F454" s="17"/>
      <c r="G454" s="16"/>
      <c r="H454" s="17"/>
      <c r="I454" s="16"/>
      <c r="J454" s="17"/>
      <c r="K454" s="16"/>
      <c r="L454" s="17"/>
    </row>
    <row r="455">
      <c r="E455" s="16"/>
      <c r="F455" s="17"/>
      <c r="G455" s="16"/>
      <c r="H455" s="17"/>
      <c r="I455" s="16"/>
      <c r="J455" s="17"/>
      <c r="K455" s="16"/>
      <c r="L455" s="17"/>
    </row>
    <row r="456">
      <c r="E456" s="16"/>
      <c r="F456" s="17"/>
      <c r="G456" s="16"/>
      <c r="H456" s="17"/>
      <c r="I456" s="16"/>
      <c r="J456" s="17"/>
      <c r="K456" s="16"/>
      <c r="L456" s="17"/>
    </row>
    <row r="457">
      <c r="E457" s="16"/>
      <c r="F457" s="17"/>
      <c r="G457" s="16"/>
      <c r="H457" s="17"/>
      <c r="I457" s="16"/>
      <c r="J457" s="17"/>
      <c r="K457" s="16"/>
      <c r="L457" s="17"/>
    </row>
    <row r="458">
      <c r="E458" s="16"/>
      <c r="F458" s="17"/>
      <c r="G458" s="16"/>
      <c r="H458" s="17"/>
      <c r="I458" s="16"/>
      <c r="J458" s="17"/>
      <c r="K458" s="16"/>
      <c r="L458" s="17"/>
    </row>
    <row r="459">
      <c r="E459" s="16"/>
      <c r="F459" s="17"/>
      <c r="G459" s="16"/>
      <c r="H459" s="17"/>
      <c r="I459" s="16"/>
      <c r="J459" s="17"/>
      <c r="K459" s="16"/>
      <c r="L459" s="17"/>
    </row>
    <row r="460">
      <c r="E460" s="16"/>
      <c r="F460" s="17"/>
      <c r="G460" s="16"/>
      <c r="H460" s="17"/>
      <c r="I460" s="16"/>
      <c r="J460" s="17"/>
      <c r="K460" s="16"/>
      <c r="L460" s="17"/>
    </row>
    <row r="461">
      <c r="E461" s="16"/>
      <c r="F461" s="17"/>
      <c r="G461" s="16"/>
      <c r="H461" s="17"/>
      <c r="I461" s="16"/>
      <c r="J461" s="17"/>
      <c r="K461" s="16"/>
      <c r="L461" s="17"/>
    </row>
    <row r="462">
      <c r="E462" s="16"/>
      <c r="F462" s="17"/>
      <c r="G462" s="16"/>
      <c r="H462" s="17"/>
      <c r="I462" s="16"/>
      <c r="J462" s="17"/>
      <c r="K462" s="16"/>
      <c r="L462" s="17"/>
    </row>
    <row r="463">
      <c r="E463" s="16"/>
      <c r="F463" s="17"/>
      <c r="G463" s="16"/>
      <c r="H463" s="17"/>
      <c r="I463" s="16"/>
      <c r="J463" s="17"/>
      <c r="K463" s="16"/>
      <c r="L463" s="17"/>
    </row>
    <row r="464">
      <c r="E464" s="16"/>
      <c r="F464" s="17"/>
      <c r="G464" s="16"/>
      <c r="H464" s="17"/>
      <c r="I464" s="16"/>
      <c r="J464" s="17"/>
      <c r="K464" s="16"/>
      <c r="L464" s="17"/>
    </row>
    <row r="465">
      <c r="E465" s="16"/>
      <c r="F465" s="17"/>
      <c r="G465" s="16"/>
      <c r="H465" s="17"/>
      <c r="I465" s="16"/>
      <c r="J465" s="17"/>
      <c r="K465" s="16"/>
      <c r="L465" s="17"/>
    </row>
    <row r="466">
      <c r="E466" s="16"/>
      <c r="F466" s="17"/>
      <c r="G466" s="16"/>
      <c r="H466" s="17"/>
      <c r="I466" s="16"/>
      <c r="J466" s="17"/>
      <c r="K466" s="16"/>
      <c r="L466" s="17"/>
    </row>
    <row r="467">
      <c r="E467" s="16"/>
      <c r="F467" s="17"/>
      <c r="G467" s="16"/>
      <c r="H467" s="17"/>
      <c r="I467" s="16"/>
      <c r="J467" s="17"/>
      <c r="K467" s="16"/>
      <c r="L467" s="17"/>
    </row>
    <row r="468">
      <c r="E468" s="16"/>
      <c r="F468" s="17"/>
      <c r="G468" s="16"/>
      <c r="H468" s="17"/>
      <c r="I468" s="16"/>
      <c r="J468" s="17"/>
      <c r="K468" s="16"/>
      <c r="L468" s="17"/>
    </row>
    <row r="469">
      <c r="E469" s="16"/>
      <c r="F469" s="17"/>
      <c r="G469" s="16"/>
      <c r="H469" s="17"/>
      <c r="I469" s="16"/>
      <c r="J469" s="17"/>
      <c r="K469" s="16"/>
      <c r="L469" s="17"/>
    </row>
    <row r="470">
      <c r="E470" s="16"/>
      <c r="F470" s="17"/>
      <c r="G470" s="16"/>
      <c r="H470" s="17"/>
      <c r="I470" s="16"/>
      <c r="J470" s="17"/>
      <c r="K470" s="16"/>
      <c r="L470" s="17"/>
    </row>
    <row r="471">
      <c r="E471" s="16"/>
      <c r="F471" s="17"/>
      <c r="G471" s="16"/>
      <c r="H471" s="17"/>
      <c r="I471" s="16"/>
      <c r="J471" s="17"/>
      <c r="K471" s="16"/>
      <c r="L471" s="17"/>
    </row>
    <row r="472">
      <c r="E472" s="16"/>
      <c r="F472" s="17"/>
      <c r="G472" s="16"/>
      <c r="H472" s="17"/>
      <c r="I472" s="16"/>
      <c r="J472" s="17"/>
      <c r="K472" s="16"/>
      <c r="L472" s="17"/>
    </row>
    <row r="473">
      <c r="E473" s="16"/>
      <c r="F473" s="17"/>
      <c r="G473" s="16"/>
      <c r="H473" s="17"/>
      <c r="I473" s="16"/>
      <c r="J473" s="17"/>
      <c r="K473" s="16"/>
      <c r="L473" s="17"/>
    </row>
    <row r="474">
      <c r="E474" s="16"/>
      <c r="F474" s="17"/>
      <c r="G474" s="16"/>
      <c r="H474" s="17"/>
      <c r="I474" s="16"/>
      <c r="J474" s="17"/>
      <c r="K474" s="16"/>
      <c r="L474" s="17"/>
    </row>
    <row r="475">
      <c r="E475" s="16"/>
      <c r="F475" s="17"/>
      <c r="G475" s="16"/>
      <c r="H475" s="17"/>
      <c r="I475" s="16"/>
      <c r="J475" s="17"/>
      <c r="K475" s="16"/>
      <c r="L475" s="17"/>
    </row>
    <row r="476">
      <c r="E476" s="16"/>
      <c r="F476" s="17"/>
      <c r="G476" s="16"/>
      <c r="H476" s="17"/>
      <c r="I476" s="16"/>
      <c r="J476" s="17"/>
      <c r="K476" s="16"/>
      <c r="L476" s="17"/>
    </row>
    <row r="477">
      <c r="E477" s="16"/>
      <c r="F477" s="17"/>
      <c r="G477" s="16"/>
      <c r="H477" s="17"/>
      <c r="I477" s="16"/>
      <c r="J477" s="17"/>
      <c r="K477" s="16"/>
      <c r="L477" s="17"/>
    </row>
    <row r="478">
      <c r="E478" s="16"/>
      <c r="F478" s="17"/>
      <c r="G478" s="16"/>
      <c r="H478" s="17"/>
      <c r="I478" s="16"/>
      <c r="J478" s="17"/>
      <c r="K478" s="16"/>
      <c r="L478" s="17"/>
    </row>
    <row r="479">
      <c r="E479" s="16"/>
      <c r="F479" s="17"/>
      <c r="G479" s="16"/>
      <c r="H479" s="17"/>
      <c r="I479" s="16"/>
      <c r="J479" s="17"/>
      <c r="K479" s="16"/>
      <c r="L479" s="17"/>
    </row>
    <row r="480">
      <c r="E480" s="16"/>
      <c r="F480" s="17"/>
      <c r="G480" s="16"/>
      <c r="H480" s="17"/>
      <c r="I480" s="16"/>
      <c r="J480" s="17"/>
      <c r="K480" s="16"/>
      <c r="L480" s="17"/>
    </row>
    <row r="481">
      <c r="E481" s="16"/>
      <c r="F481" s="17"/>
      <c r="G481" s="16"/>
      <c r="H481" s="17"/>
      <c r="I481" s="16"/>
      <c r="J481" s="17"/>
      <c r="K481" s="16"/>
      <c r="L481" s="17"/>
    </row>
    <row r="482">
      <c r="E482" s="16"/>
      <c r="F482" s="17"/>
      <c r="G482" s="16"/>
      <c r="H482" s="17"/>
      <c r="I482" s="16"/>
      <c r="J482" s="17"/>
      <c r="K482" s="16"/>
      <c r="L482" s="17"/>
    </row>
    <row r="483">
      <c r="E483" s="16"/>
      <c r="F483" s="17"/>
      <c r="G483" s="16"/>
      <c r="H483" s="17"/>
      <c r="I483" s="16"/>
      <c r="J483" s="17"/>
      <c r="K483" s="16"/>
      <c r="L483" s="17"/>
    </row>
    <row r="484">
      <c r="E484" s="16"/>
      <c r="F484" s="17"/>
      <c r="G484" s="16"/>
      <c r="H484" s="17"/>
      <c r="I484" s="16"/>
      <c r="J484" s="17"/>
      <c r="K484" s="16"/>
      <c r="L484" s="17"/>
    </row>
    <row r="485">
      <c r="E485" s="16"/>
      <c r="F485" s="17"/>
      <c r="G485" s="16"/>
      <c r="H485" s="17"/>
      <c r="I485" s="16"/>
      <c r="J485" s="17"/>
      <c r="K485" s="16"/>
      <c r="L485" s="17"/>
    </row>
    <row r="486">
      <c r="E486" s="16"/>
      <c r="F486" s="17"/>
      <c r="G486" s="16"/>
      <c r="H486" s="17"/>
      <c r="I486" s="16"/>
      <c r="J486" s="17"/>
      <c r="K486" s="16"/>
      <c r="L486" s="17"/>
    </row>
    <row r="487">
      <c r="E487" s="16"/>
      <c r="F487" s="17"/>
      <c r="G487" s="16"/>
      <c r="H487" s="17"/>
      <c r="I487" s="16"/>
      <c r="J487" s="17"/>
      <c r="K487" s="16"/>
      <c r="L487" s="17"/>
    </row>
    <row r="488">
      <c r="E488" s="16"/>
      <c r="F488" s="17"/>
      <c r="G488" s="16"/>
      <c r="H488" s="17"/>
      <c r="I488" s="16"/>
      <c r="J488" s="17"/>
      <c r="K488" s="16"/>
      <c r="L488" s="17"/>
    </row>
    <row r="489">
      <c r="E489" s="16"/>
      <c r="F489" s="17"/>
      <c r="G489" s="16"/>
      <c r="H489" s="17"/>
      <c r="I489" s="16"/>
      <c r="J489" s="17"/>
      <c r="K489" s="16"/>
      <c r="L489" s="17"/>
    </row>
    <row r="490">
      <c r="E490" s="16"/>
      <c r="F490" s="17"/>
      <c r="G490" s="16"/>
      <c r="H490" s="17"/>
      <c r="I490" s="16"/>
      <c r="J490" s="17"/>
      <c r="K490" s="16"/>
      <c r="L490" s="17"/>
    </row>
    <row r="491">
      <c r="E491" s="16"/>
      <c r="F491" s="17"/>
      <c r="G491" s="16"/>
      <c r="H491" s="17"/>
      <c r="I491" s="16"/>
      <c r="J491" s="17"/>
      <c r="K491" s="16"/>
      <c r="L491" s="17"/>
    </row>
    <row r="492">
      <c r="E492" s="16"/>
      <c r="F492" s="17"/>
      <c r="G492" s="16"/>
      <c r="H492" s="17"/>
      <c r="I492" s="16"/>
      <c r="J492" s="17"/>
      <c r="K492" s="16"/>
      <c r="L492" s="17"/>
    </row>
    <row r="493">
      <c r="E493" s="16"/>
      <c r="F493" s="17"/>
      <c r="G493" s="16"/>
      <c r="H493" s="17"/>
      <c r="I493" s="16"/>
      <c r="J493" s="17"/>
      <c r="K493" s="16"/>
      <c r="L493" s="17"/>
    </row>
    <row r="494">
      <c r="E494" s="16"/>
      <c r="F494" s="17"/>
      <c r="G494" s="16"/>
      <c r="H494" s="17"/>
      <c r="I494" s="16"/>
      <c r="J494" s="17"/>
      <c r="K494" s="16"/>
      <c r="L494" s="17"/>
    </row>
    <row r="495">
      <c r="E495" s="16"/>
      <c r="F495" s="17"/>
      <c r="G495" s="16"/>
      <c r="H495" s="17"/>
      <c r="I495" s="16"/>
      <c r="J495" s="17"/>
      <c r="K495" s="16"/>
      <c r="L495" s="17"/>
    </row>
    <row r="496">
      <c r="E496" s="16"/>
      <c r="F496" s="17"/>
      <c r="G496" s="16"/>
      <c r="H496" s="17"/>
      <c r="I496" s="16"/>
      <c r="J496" s="17"/>
      <c r="K496" s="16"/>
      <c r="L496" s="17"/>
    </row>
    <row r="497">
      <c r="E497" s="16"/>
      <c r="F497" s="17"/>
      <c r="G497" s="16"/>
      <c r="H497" s="17"/>
      <c r="I497" s="16"/>
      <c r="J497" s="17"/>
      <c r="K497" s="16"/>
      <c r="L497" s="17"/>
    </row>
    <row r="498">
      <c r="E498" s="16"/>
      <c r="F498" s="17"/>
      <c r="G498" s="16"/>
      <c r="H498" s="17"/>
      <c r="I498" s="16"/>
      <c r="J498" s="17"/>
      <c r="K498" s="16"/>
      <c r="L498" s="17"/>
    </row>
    <row r="499">
      <c r="E499" s="16"/>
      <c r="F499" s="17"/>
      <c r="G499" s="16"/>
      <c r="H499" s="17"/>
      <c r="I499" s="16"/>
      <c r="J499" s="17"/>
      <c r="K499" s="16"/>
      <c r="L499" s="17"/>
    </row>
    <row r="500">
      <c r="E500" s="16"/>
      <c r="F500" s="17"/>
      <c r="G500" s="16"/>
      <c r="H500" s="17"/>
      <c r="I500" s="16"/>
      <c r="J500" s="17"/>
      <c r="K500" s="16"/>
      <c r="L500" s="17"/>
    </row>
    <row r="501">
      <c r="E501" s="16"/>
      <c r="F501" s="17"/>
      <c r="G501" s="16"/>
      <c r="H501" s="17"/>
      <c r="I501" s="16"/>
      <c r="J501" s="17"/>
      <c r="K501" s="16"/>
      <c r="L501" s="17"/>
    </row>
    <row r="502">
      <c r="E502" s="16"/>
      <c r="F502" s="17"/>
      <c r="G502" s="16"/>
      <c r="H502" s="17"/>
      <c r="I502" s="16"/>
      <c r="J502" s="17"/>
      <c r="K502" s="16"/>
      <c r="L502" s="17"/>
    </row>
    <row r="503">
      <c r="E503" s="16"/>
      <c r="F503" s="17"/>
      <c r="G503" s="16"/>
      <c r="H503" s="17"/>
      <c r="I503" s="16"/>
      <c r="J503" s="17"/>
      <c r="K503" s="16"/>
      <c r="L503" s="17"/>
    </row>
    <row r="504">
      <c r="E504" s="16"/>
      <c r="F504" s="17"/>
      <c r="G504" s="16"/>
      <c r="H504" s="17"/>
      <c r="I504" s="16"/>
      <c r="J504" s="17"/>
      <c r="K504" s="16"/>
      <c r="L504" s="17"/>
    </row>
    <row r="505">
      <c r="E505" s="16"/>
      <c r="F505" s="17"/>
      <c r="G505" s="16"/>
      <c r="H505" s="17"/>
      <c r="I505" s="16"/>
      <c r="J505" s="17"/>
      <c r="K505" s="16"/>
      <c r="L505" s="17"/>
    </row>
    <row r="506">
      <c r="E506" s="16"/>
      <c r="F506" s="17"/>
      <c r="G506" s="16"/>
      <c r="H506" s="17"/>
      <c r="I506" s="16"/>
      <c r="J506" s="17"/>
      <c r="K506" s="16"/>
      <c r="L506" s="17"/>
    </row>
    <row r="507">
      <c r="E507" s="16"/>
      <c r="F507" s="17"/>
      <c r="G507" s="16"/>
      <c r="H507" s="17"/>
      <c r="I507" s="16"/>
      <c r="J507" s="17"/>
      <c r="K507" s="16"/>
      <c r="L507" s="17"/>
    </row>
    <row r="508">
      <c r="E508" s="16"/>
      <c r="F508" s="17"/>
      <c r="G508" s="16"/>
      <c r="H508" s="17"/>
      <c r="I508" s="16"/>
      <c r="J508" s="17"/>
      <c r="K508" s="16"/>
      <c r="L508" s="17"/>
    </row>
    <row r="509">
      <c r="E509" s="16"/>
      <c r="F509" s="17"/>
      <c r="G509" s="16"/>
      <c r="H509" s="17"/>
      <c r="I509" s="16"/>
      <c r="J509" s="17"/>
      <c r="K509" s="16"/>
      <c r="L509" s="17"/>
    </row>
    <row r="510">
      <c r="E510" s="16"/>
      <c r="F510" s="17"/>
      <c r="G510" s="16"/>
      <c r="H510" s="17"/>
      <c r="I510" s="16"/>
      <c r="J510" s="17"/>
      <c r="K510" s="16"/>
      <c r="L510" s="17"/>
    </row>
    <row r="511">
      <c r="E511" s="16"/>
      <c r="F511" s="17"/>
      <c r="G511" s="16"/>
      <c r="H511" s="17"/>
      <c r="I511" s="16"/>
      <c r="J511" s="17"/>
      <c r="K511" s="16"/>
      <c r="L511" s="17"/>
    </row>
    <row r="512">
      <c r="E512" s="16"/>
      <c r="F512" s="17"/>
      <c r="G512" s="16"/>
      <c r="H512" s="17"/>
      <c r="I512" s="16"/>
      <c r="J512" s="17"/>
      <c r="K512" s="16"/>
      <c r="L512" s="17"/>
    </row>
    <row r="513">
      <c r="E513" s="16"/>
      <c r="F513" s="17"/>
      <c r="G513" s="16"/>
      <c r="H513" s="17"/>
      <c r="I513" s="16"/>
      <c r="J513" s="17"/>
      <c r="K513" s="16"/>
      <c r="L513" s="17"/>
    </row>
    <row r="514">
      <c r="E514" s="16"/>
      <c r="F514" s="17"/>
      <c r="G514" s="16"/>
      <c r="H514" s="17"/>
      <c r="I514" s="16"/>
      <c r="J514" s="17"/>
      <c r="K514" s="16"/>
      <c r="L514" s="17"/>
    </row>
    <row r="515">
      <c r="E515" s="16"/>
      <c r="F515" s="17"/>
      <c r="G515" s="16"/>
      <c r="H515" s="17"/>
      <c r="I515" s="16"/>
      <c r="J515" s="17"/>
      <c r="K515" s="16"/>
      <c r="L515" s="17"/>
    </row>
    <row r="516">
      <c r="E516" s="16"/>
      <c r="F516" s="17"/>
      <c r="G516" s="16"/>
      <c r="H516" s="17"/>
      <c r="I516" s="16"/>
      <c r="J516" s="17"/>
      <c r="K516" s="16"/>
      <c r="L516" s="17"/>
    </row>
    <row r="517">
      <c r="E517" s="16"/>
      <c r="F517" s="17"/>
      <c r="G517" s="16"/>
      <c r="H517" s="17"/>
      <c r="I517" s="16"/>
      <c r="J517" s="17"/>
      <c r="K517" s="16"/>
      <c r="L517" s="17"/>
    </row>
    <row r="518">
      <c r="E518" s="16"/>
      <c r="F518" s="17"/>
      <c r="G518" s="16"/>
      <c r="H518" s="17"/>
      <c r="I518" s="16"/>
      <c r="J518" s="17"/>
      <c r="K518" s="16"/>
      <c r="L518" s="17"/>
    </row>
    <row r="519">
      <c r="E519" s="16"/>
      <c r="F519" s="17"/>
      <c r="G519" s="16"/>
      <c r="H519" s="17"/>
      <c r="I519" s="16"/>
      <c r="J519" s="17"/>
      <c r="K519" s="16"/>
      <c r="L519" s="17"/>
    </row>
    <row r="520">
      <c r="E520" s="16"/>
      <c r="F520" s="17"/>
      <c r="G520" s="16"/>
      <c r="H520" s="17"/>
      <c r="I520" s="16"/>
      <c r="J520" s="17"/>
      <c r="K520" s="16"/>
      <c r="L520" s="17"/>
    </row>
    <row r="521">
      <c r="E521" s="16"/>
      <c r="F521" s="17"/>
      <c r="G521" s="16"/>
      <c r="H521" s="17"/>
      <c r="I521" s="16"/>
      <c r="J521" s="17"/>
      <c r="K521" s="16"/>
      <c r="L521" s="17"/>
    </row>
    <row r="522">
      <c r="E522" s="16"/>
      <c r="F522" s="17"/>
      <c r="G522" s="16"/>
      <c r="H522" s="17"/>
      <c r="I522" s="16"/>
      <c r="J522" s="17"/>
      <c r="K522" s="16"/>
      <c r="L522" s="17"/>
    </row>
    <row r="523">
      <c r="E523" s="16"/>
      <c r="F523" s="17"/>
      <c r="G523" s="16"/>
      <c r="H523" s="17"/>
      <c r="I523" s="16"/>
      <c r="J523" s="17"/>
      <c r="K523" s="16"/>
      <c r="L523" s="17"/>
    </row>
    <row r="524">
      <c r="E524" s="16"/>
      <c r="F524" s="17"/>
      <c r="G524" s="16"/>
      <c r="H524" s="17"/>
      <c r="I524" s="16"/>
      <c r="J524" s="17"/>
      <c r="K524" s="16"/>
      <c r="L524" s="17"/>
    </row>
    <row r="525">
      <c r="E525" s="16"/>
      <c r="F525" s="17"/>
      <c r="G525" s="16"/>
      <c r="H525" s="17"/>
      <c r="I525" s="16"/>
      <c r="J525" s="17"/>
      <c r="K525" s="16"/>
      <c r="L525" s="17"/>
    </row>
    <row r="526">
      <c r="E526" s="16"/>
      <c r="F526" s="17"/>
      <c r="G526" s="16"/>
      <c r="H526" s="17"/>
      <c r="I526" s="16"/>
      <c r="J526" s="17"/>
      <c r="K526" s="16"/>
      <c r="L526" s="17"/>
    </row>
    <row r="527">
      <c r="E527" s="16"/>
      <c r="F527" s="17"/>
      <c r="G527" s="16"/>
      <c r="H527" s="17"/>
      <c r="I527" s="16"/>
      <c r="J527" s="17"/>
      <c r="K527" s="16"/>
      <c r="L527" s="17"/>
    </row>
    <row r="528">
      <c r="E528" s="16"/>
      <c r="F528" s="17"/>
      <c r="G528" s="16"/>
      <c r="H528" s="17"/>
      <c r="I528" s="16"/>
      <c r="J528" s="17"/>
      <c r="K528" s="16"/>
      <c r="L528" s="17"/>
    </row>
    <row r="529">
      <c r="E529" s="16"/>
      <c r="F529" s="17"/>
      <c r="G529" s="16"/>
      <c r="H529" s="17"/>
      <c r="I529" s="16"/>
      <c r="J529" s="17"/>
      <c r="K529" s="16"/>
      <c r="L529" s="17"/>
    </row>
    <row r="530">
      <c r="E530" s="16"/>
      <c r="F530" s="17"/>
      <c r="G530" s="16"/>
      <c r="H530" s="17"/>
      <c r="I530" s="16"/>
      <c r="J530" s="17"/>
      <c r="K530" s="16"/>
      <c r="L530" s="17"/>
    </row>
    <row r="531">
      <c r="E531" s="16"/>
      <c r="F531" s="17"/>
      <c r="G531" s="16"/>
      <c r="H531" s="17"/>
      <c r="I531" s="16"/>
      <c r="J531" s="17"/>
      <c r="K531" s="16"/>
      <c r="L531" s="17"/>
    </row>
    <row r="532">
      <c r="E532" s="16"/>
      <c r="F532" s="17"/>
      <c r="G532" s="16"/>
      <c r="H532" s="17"/>
      <c r="I532" s="16"/>
      <c r="J532" s="17"/>
      <c r="K532" s="16"/>
      <c r="L532" s="17"/>
    </row>
    <row r="533">
      <c r="E533" s="16"/>
      <c r="F533" s="17"/>
      <c r="G533" s="16"/>
      <c r="H533" s="17"/>
      <c r="I533" s="16"/>
      <c r="J533" s="17"/>
      <c r="K533" s="16"/>
      <c r="L533" s="17"/>
    </row>
    <row r="534">
      <c r="E534" s="16"/>
      <c r="F534" s="17"/>
      <c r="G534" s="16"/>
      <c r="H534" s="17"/>
      <c r="I534" s="16"/>
      <c r="J534" s="17"/>
      <c r="K534" s="16"/>
      <c r="L534" s="17"/>
    </row>
    <row r="535">
      <c r="E535" s="16"/>
      <c r="F535" s="17"/>
      <c r="G535" s="16"/>
      <c r="H535" s="17"/>
      <c r="I535" s="16"/>
      <c r="J535" s="17"/>
      <c r="K535" s="16"/>
      <c r="L535" s="17"/>
    </row>
    <row r="536">
      <c r="E536" s="16"/>
      <c r="F536" s="17"/>
      <c r="G536" s="16"/>
      <c r="H536" s="17"/>
      <c r="I536" s="16"/>
      <c r="J536" s="17"/>
      <c r="K536" s="16"/>
      <c r="L536" s="17"/>
    </row>
    <row r="537">
      <c r="E537" s="16"/>
      <c r="F537" s="17"/>
      <c r="G537" s="16"/>
      <c r="H537" s="17"/>
      <c r="I537" s="16"/>
      <c r="J537" s="17"/>
      <c r="K537" s="16"/>
      <c r="L537" s="17"/>
    </row>
    <row r="538">
      <c r="E538" s="16"/>
      <c r="F538" s="17"/>
      <c r="G538" s="16"/>
      <c r="H538" s="17"/>
      <c r="I538" s="16"/>
      <c r="J538" s="17"/>
      <c r="K538" s="16"/>
      <c r="L538" s="17"/>
    </row>
    <row r="539">
      <c r="E539" s="16"/>
      <c r="F539" s="17"/>
      <c r="G539" s="16"/>
      <c r="H539" s="17"/>
      <c r="I539" s="16"/>
      <c r="J539" s="17"/>
      <c r="K539" s="16"/>
      <c r="L539" s="17"/>
    </row>
    <row r="540">
      <c r="E540" s="16"/>
      <c r="F540" s="17"/>
      <c r="G540" s="16"/>
      <c r="H540" s="17"/>
      <c r="I540" s="16"/>
      <c r="J540" s="17"/>
      <c r="K540" s="16"/>
      <c r="L540" s="17"/>
    </row>
    <row r="541">
      <c r="E541" s="16"/>
      <c r="F541" s="17"/>
      <c r="G541" s="16"/>
      <c r="H541" s="17"/>
      <c r="I541" s="16"/>
      <c r="J541" s="17"/>
      <c r="K541" s="16"/>
      <c r="L541" s="17"/>
    </row>
    <row r="542">
      <c r="E542" s="16"/>
      <c r="F542" s="17"/>
      <c r="G542" s="16"/>
      <c r="H542" s="17"/>
      <c r="I542" s="16"/>
      <c r="J542" s="17"/>
      <c r="K542" s="16"/>
      <c r="L542" s="17"/>
    </row>
    <row r="543">
      <c r="E543" s="16"/>
      <c r="F543" s="17"/>
      <c r="G543" s="16"/>
      <c r="H543" s="17"/>
      <c r="I543" s="16"/>
      <c r="J543" s="17"/>
      <c r="K543" s="16"/>
      <c r="L543" s="17"/>
    </row>
    <row r="544">
      <c r="E544" s="16"/>
      <c r="F544" s="17"/>
      <c r="G544" s="16"/>
      <c r="H544" s="17"/>
      <c r="I544" s="16"/>
      <c r="J544" s="17"/>
      <c r="K544" s="16"/>
      <c r="L544" s="17"/>
    </row>
    <row r="545">
      <c r="E545" s="16"/>
      <c r="F545" s="17"/>
      <c r="G545" s="16"/>
      <c r="H545" s="17"/>
      <c r="I545" s="16"/>
      <c r="J545" s="17"/>
      <c r="K545" s="16"/>
      <c r="L545" s="17"/>
    </row>
    <row r="546">
      <c r="E546" s="16"/>
      <c r="F546" s="17"/>
      <c r="G546" s="16"/>
      <c r="H546" s="17"/>
      <c r="I546" s="16"/>
      <c r="J546" s="17"/>
      <c r="K546" s="16"/>
      <c r="L546" s="17"/>
    </row>
    <row r="547">
      <c r="E547" s="16"/>
      <c r="F547" s="17"/>
      <c r="G547" s="16"/>
      <c r="H547" s="17"/>
      <c r="I547" s="16"/>
      <c r="J547" s="17"/>
      <c r="K547" s="16"/>
      <c r="L547" s="17"/>
    </row>
    <row r="548">
      <c r="E548" s="16"/>
      <c r="F548" s="17"/>
      <c r="G548" s="16"/>
      <c r="H548" s="17"/>
      <c r="I548" s="16"/>
      <c r="J548" s="17"/>
      <c r="K548" s="16"/>
      <c r="L548" s="17"/>
    </row>
    <row r="549">
      <c r="E549" s="16"/>
      <c r="F549" s="17"/>
      <c r="G549" s="16"/>
      <c r="H549" s="17"/>
      <c r="I549" s="16"/>
      <c r="J549" s="17"/>
      <c r="K549" s="16"/>
      <c r="L549" s="17"/>
    </row>
    <row r="550">
      <c r="E550" s="16"/>
      <c r="F550" s="17"/>
      <c r="G550" s="16"/>
      <c r="H550" s="17"/>
      <c r="I550" s="16"/>
      <c r="J550" s="17"/>
      <c r="K550" s="16"/>
      <c r="L550" s="17"/>
    </row>
    <row r="551">
      <c r="E551" s="16"/>
      <c r="F551" s="17"/>
      <c r="G551" s="16"/>
      <c r="H551" s="17"/>
      <c r="I551" s="16"/>
      <c r="J551" s="17"/>
      <c r="K551" s="16"/>
      <c r="L551" s="17"/>
    </row>
    <row r="552">
      <c r="E552" s="16"/>
      <c r="F552" s="17"/>
      <c r="G552" s="16"/>
      <c r="H552" s="17"/>
      <c r="I552" s="16"/>
      <c r="J552" s="17"/>
      <c r="K552" s="16"/>
      <c r="L552" s="17"/>
    </row>
    <row r="553">
      <c r="E553" s="16"/>
      <c r="F553" s="17"/>
      <c r="G553" s="16"/>
      <c r="H553" s="17"/>
      <c r="I553" s="16"/>
      <c r="J553" s="17"/>
      <c r="K553" s="16"/>
      <c r="L553" s="17"/>
    </row>
    <row r="554">
      <c r="E554" s="16"/>
      <c r="F554" s="17"/>
      <c r="G554" s="16"/>
      <c r="H554" s="17"/>
      <c r="I554" s="16"/>
      <c r="J554" s="17"/>
      <c r="K554" s="16"/>
      <c r="L554" s="17"/>
    </row>
    <row r="555">
      <c r="E555" s="16"/>
      <c r="F555" s="17"/>
      <c r="G555" s="16"/>
      <c r="H555" s="17"/>
      <c r="I555" s="16"/>
      <c r="J555" s="17"/>
      <c r="K555" s="16"/>
      <c r="L555" s="17"/>
    </row>
    <row r="556">
      <c r="E556" s="16"/>
      <c r="F556" s="17"/>
      <c r="G556" s="16"/>
      <c r="H556" s="17"/>
      <c r="I556" s="16"/>
      <c r="J556" s="17"/>
      <c r="K556" s="16"/>
      <c r="L556" s="17"/>
    </row>
    <row r="557">
      <c r="E557" s="16"/>
      <c r="F557" s="17"/>
      <c r="G557" s="16"/>
      <c r="H557" s="17"/>
      <c r="I557" s="16"/>
      <c r="J557" s="17"/>
      <c r="K557" s="16"/>
      <c r="L557" s="17"/>
    </row>
    <row r="558">
      <c r="E558" s="16"/>
      <c r="F558" s="17"/>
      <c r="G558" s="16"/>
      <c r="H558" s="17"/>
      <c r="I558" s="16"/>
      <c r="J558" s="17"/>
      <c r="K558" s="16"/>
      <c r="L558" s="17"/>
    </row>
    <row r="559">
      <c r="E559" s="16"/>
      <c r="F559" s="17"/>
      <c r="G559" s="16"/>
      <c r="H559" s="17"/>
      <c r="I559" s="16"/>
      <c r="J559" s="17"/>
      <c r="K559" s="16"/>
      <c r="L559" s="17"/>
    </row>
    <row r="560">
      <c r="E560" s="16"/>
      <c r="F560" s="17"/>
      <c r="G560" s="16"/>
      <c r="H560" s="17"/>
      <c r="I560" s="16"/>
      <c r="J560" s="17"/>
      <c r="K560" s="16"/>
      <c r="L560" s="17"/>
    </row>
    <row r="561">
      <c r="E561" s="16"/>
      <c r="F561" s="17"/>
      <c r="G561" s="16"/>
      <c r="H561" s="17"/>
      <c r="I561" s="16"/>
      <c r="J561" s="17"/>
      <c r="K561" s="16"/>
      <c r="L561" s="17"/>
    </row>
    <row r="562">
      <c r="E562" s="16"/>
      <c r="F562" s="17"/>
      <c r="G562" s="16"/>
      <c r="H562" s="17"/>
      <c r="I562" s="16"/>
      <c r="J562" s="17"/>
      <c r="K562" s="16"/>
      <c r="L562" s="17"/>
    </row>
    <row r="563">
      <c r="E563" s="16"/>
      <c r="F563" s="17"/>
      <c r="G563" s="16"/>
      <c r="H563" s="17"/>
      <c r="I563" s="16"/>
      <c r="J563" s="17"/>
      <c r="K563" s="16"/>
      <c r="L563" s="17"/>
    </row>
    <row r="564">
      <c r="E564" s="16"/>
      <c r="F564" s="17"/>
      <c r="G564" s="16"/>
      <c r="H564" s="17"/>
      <c r="I564" s="16"/>
      <c r="J564" s="17"/>
      <c r="K564" s="16"/>
      <c r="L564" s="17"/>
    </row>
    <row r="565">
      <c r="E565" s="16"/>
      <c r="F565" s="17"/>
      <c r="G565" s="16"/>
      <c r="H565" s="17"/>
      <c r="I565" s="16"/>
      <c r="J565" s="17"/>
      <c r="K565" s="16"/>
      <c r="L565" s="17"/>
    </row>
    <row r="566">
      <c r="E566" s="16"/>
      <c r="F566" s="17"/>
      <c r="G566" s="16"/>
      <c r="H566" s="17"/>
      <c r="I566" s="16"/>
      <c r="J566" s="17"/>
      <c r="K566" s="16"/>
      <c r="L566" s="17"/>
    </row>
    <row r="567">
      <c r="E567" s="16"/>
      <c r="F567" s="17"/>
      <c r="G567" s="16"/>
      <c r="H567" s="17"/>
      <c r="I567" s="16"/>
      <c r="J567" s="17"/>
      <c r="K567" s="16"/>
      <c r="L567" s="17"/>
    </row>
    <row r="568">
      <c r="E568" s="16"/>
      <c r="F568" s="17"/>
      <c r="G568" s="16"/>
      <c r="H568" s="17"/>
      <c r="I568" s="16"/>
      <c r="J568" s="17"/>
      <c r="K568" s="16"/>
      <c r="L568" s="17"/>
    </row>
    <row r="569">
      <c r="E569" s="16"/>
      <c r="F569" s="17"/>
      <c r="G569" s="16"/>
      <c r="H569" s="17"/>
      <c r="I569" s="16"/>
      <c r="J569" s="17"/>
      <c r="K569" s="16"/>
      <c r="L569" s="17"/>
    </row>
    <row r="570">
      <c r="E570" s="16"/>
      <c r="F570" s="17"/>
      <c r="G570" s="16"/>
      <c r="H570" s="17"/>
      <c r="I570" s="16"/>
      <c r="J570" s="17"/>
      <c r="K570" s="16"/>
      <c r="L570" s="17"/>
    </row>
    <row r="571">
      <c r="E571" s="16"/>
      <c r="F571" s="17"/>
      <c r="G571" s="16"/>
      <c r="H571" s="17"/>
      <c r="I571" s="16"/>
      <c r="J571" s="17"/>
      <c r="K571" s="16"/>
      <c r="L571" s="17"/>
    </row>
    <row r="572">
      <c r="E572" s="16"/>
      <c r="F572" s="17"/>
      <c r="G572" s="16"/>
      <c r="H572" s="17"/>
      <c r="I572" s="16"/>
      <c r="J572" s="17"/>
      <c r="K572" s="16"/>
      <c r="L572" s="17"/>
    </row>
    <row r="573">
      <c r="E573" s="16"/>
      <c r="F573" s="17"/>
      <c r="G573" s="16"/>
      <c r="H573" s="17"/>
      <c r="I573" s="16"/>
      <c r="J573" s="17"/>
      <c r="K573" s="16"/>
      <c r="L573" s="17"/>
    </row>
    <row r="574">
      <c r="E574" s="16"/>
      <c r="F574" s="17"/>
      <c r="G574" s="16"/>
      <c r="H574" s="17"/>
      <c r="I574" s="16"/>
      <c r="J574" s="17"/>
      <c r="K574" s="16"/>
      <c r="L574" s="17"/>
    </row>
    <row r="575">
      <c r="E575" s="16"/>
      <c r="F575" s="17"/>
      <c r="G575" s="16"/>
      <c r="H575" s="17"/>
      <c r="I575" s="16"/>
      <c r="J575" s="17"/>
      <c r="K575" s="16"/>
      <c r="L575" s="17"/>
    </row>
    <row r="576">
      <c r="E576" s="16"/>
      <c r="F576" s="17"/>
      <c r="G576" s="16"/>
      <c r="H576" s="17"/>
      <c r="I576" s="16"/>
      <c r="J576" s="17"/>
      <c r="K576" s="16"/>
      <c r="L576" s="17"/>
    </row>
    <row r="577">
      <c r="E577" s="16"/>
      <c r="F577" s="17"/>
      <c r="G577" s="16"/>
      <c r="H577" s="17"/>
      <c r="I577" s="16"/>
      <c r="J577" s="17"/>
      <c r="K577" s="16"/>
      <c r="L577" s="17"/>
    </row>
    <row r="578">
      <c r="E578" s="16"/>
      <c r="F578" s="17"/>
      <c r="G578" s="16"/>
      <c r="H578" s="17"/>
      <c r="I578" s="16"/>
      <c r="J578" s="17"/>
      <c r="K578" s="16"/>
      <c r="L578" s="17"/>
    </row>
    <row r="579">
      <c r="E579" s="16"/>
      <c r="F579" s="17"/>
      <c r="G579" s="16"/>
      <c r="H579" s="17"/>
      <c r="I579" s="16"/>
      <c r="J579" s="17"/>
      <c r="K579" s="16"/>
      <c r="L579" s="17"/>
    </row>
    <row r="580">
      <c r="E580" s="16"/>
      <c r="F580" s="17"/>
      <c r="G580" s="16"/>
      <c r="H580" s="17"/>
      <c r="I580" s="16"/>
      <c r="J580" s="17"/>
      <c r="K580" s="16"/>
      <c r="L580" s="17"/>
    </row>
    <row r="581">
      <c r="E581" s="16"/>
      <c r="F581" s="17"/>
      <c r="G581" s="16"/>
      <c r="H581" s="17"/>
      <c r="I581" s="16"/>
      <c r="J581" s="17"/>
      <c r="K581" s="16"/>
      <c r="L581" s="17"/>
    </row>
    <row r="582">
      <c r="E582" s="16"/>
      <c r="F582" s="17"/>
      <c r="G582" s="16"/>
      <c r="H582" s="17"/>
      <c r="I582" s="16"/>
      <c r="J582" s="17"/>
      <c r="K582" s="16"/>
      <c r="L582" s="17"/>
    </row>
    <row r="583">
      <c r="E583" s="16"/>
      <c r="F583" s="17"/>
      <c r="G583" s="16"/>
      <c r="H583" s="17"/>
      <c r="I583" s="16"/>
      <c r="J583" s="17"/>
      <c r="K583" s="16"/>
      <c r="L583" s="17"/>
    </row>
    <row r="584">
      <c r="E584" s="16"/>
      <c r="F584" s="17"/>
      <c r="G584" s="16"/>
      <c r="H584" s="17"/>
      <c r="I584" s="16"/>
      <c r="J584" s="17"/>
      <c r="K584" s="16"/>
      <c r="L584" s="17"/>
    </row>
    <row r="585">
      <c r="E585" s="16"/>
      <c r="F585" s="17"/>
      <c r="G585" s="16"/>
      <c r="H585" s="17"/>
      <c r="I585" s="16"/>
      <c r="J585" s="17"/>
      <c r="K585" s="16"/>
      <c r="L585" s="17"/>
    </row>
    <row r="586">
      <c r="E586" s="16"/>
      <c r="F586" s="17"/>
      <c r="G586" s="16"/>
      <c r="H586" s="17"/>
      <c r="I586" s="16"/>
      <c r="J586" s="17"/>
      <c r="K586" s="16"/>
      <c r="L586" s="17"/>
    </row>
    <row r="587">
      <c r="E587" s="16"/>
      <c r="F587" s="17"/>
      <c r="G587" s="16"/>
      <c r="H587" s="17"/>
      <c r="I587" s="16"/>
      <c r="J587" s="17"/>
      <c r="K587" s="16"/>
      <c r="L587" s="17"/>
    </row>
    <row r="588">
      <c r="E588" s="16"/>
      <c r="F588" s="17"/>
      <c r="G588" s="16"/>
      <c r="H588" s="17"/>
      <c r="I588" s="16"/>
      <c r="J588" s="17"/>
      <c r="K588" s="16"/>
      <c r="L588" s="17"/>
    </row>
    <row r="589">
      <c r="E589" s="16"/>
      <c r="F589" s="17"/>
      <c r="G589" s="16"/>
      <c r="H589" s="17"/>
      <c r="I589" s="16"/>
      <c r="J589" s="17"/>
      <c r="K589" s="16"/>
      <c r="L589" s="17"/>
    </row>
    <row r="590">
      <c r="E590" s="16"/>
      <c r="F590" s="17"/>
      <c r="G590" s="16"/>
      <c r="H590" s="17"/>
      <c r="I590" s="16"/>
      <c r="J590" s="17"/>
      <c r="K590" s="16"/>
      <c r="L590" s="17"/>
    </row>
    <row r="591">
      <c r="E591" s="16"/>
      <c r="F591" s="17"/>
      <c r="G591" s="16"/>
      <c r="H591" s="17"/>
      <c r="I591" s="16"/>
      <c r="J591" s="17"/>
      <c r="K591" s="16"/>
      <c r="L591" s="17"/>
    </row>
    <row r="592">
      <c r="E592" s="16"/>
      <c r="F592" s="17"/>
      <c r="G592" s="16"/>
      <c r="H592" s="17"/>
      <c r="I592" s="16"/>
      <c r="J592" s="17"/>
      <c r="K592" s="16"/>
      <c r="L592" s="17"/>
    </row>
    <row r="593">
      <c r="E593" s="16"/>
      <c r="F593" s="17"/>
      <c r="G593" s="16"/>
      <c r="H593" s="17"/>
      <c r="I593" s="16"/>
      <c r="J593" s="17"/>
      <c r="K593" s="16"/>
      <c r="L593" s="17"/>
    </row>
    <row r="594">
      <c r="E594" s="16"/>
      <c r="F594" s="17"/>
      <c r="G594" s="16"/>
      <c r="H594" s="17"/>
      <c r="I594" s="16"/>
      <c r="J594" s="17"/>
      <c r="K594" s="16"/>
      <c r="L594" s="17"/>
    </row>
    <row r="595">
      <c r="E595" s="16"/>
      <c r="F595" s="17"/>
      <c r="G595" s="16"/>
      <c r="H595" s="17"/>
      <c r="I595" s="16"/>
      <c r="J595" s="17"/>
      <c r="K595" s="16"/>
      <c r="L595" s="17"/>
    </row>
    <row r="596">
      <c r="E596" s="16"/>
      <c r="F596" s="17"/>
      <c r="G596" s="16"/>
      <c r="H596" s="17"/>
      <c r="I596" s="16"/>
      <c r="J596" s="17"/>
      <c r="K596" s="16"/>
      <c r="L596" s="17"/>
    </row>
    <row r="597">
      <c r="E597" s="16"/>
      <c r="F597" s="17"/>
      <c r="G597" s="16"/>
      <c r="H597" s="17"/>
      <c r="I597" s="16"/>
      <c r="J597" s="17"/>
      <c r="K597" s="16"/>
      <c r="L597" s="17"/>
    </row>
    <row r="598">
      <c r="E598" s="16"/>
      <c r="F598" s="17"/>
      <c r="G598" s="16"/>
      <c r="H598" s="17"/>
      <c r="I598" s="16"/>
      <c r="J598" s="17"/>
      <c r="K598" s="16"/>
      <c r="L598" s="17"/>
    </row>
    <row r="599">
      <c r="E599" s="16"/>
      <c r="F599" s="17"/>
      <c r="G599" s="16"/>
      <c r="H599" s="17"/>
      <c r="I599" s="16"/>
      <c r="J599" s="17"/>
      <c r="K599" s="16"/>
      <c r="L599" s="17"/>
    </row>
    <row r="600">
      <c r="E600" s="16"/>
      <c r="F600" s="17"/>
      <c r="G600" s="16"/>
      <c r="H600" s="17"/>
      <c r="I600" s="16"/>
      <c r="J600" s="17"/>
      <c r="K600" s="16"/>
      <c r="L600" s="17"/>
    </row>
    <row r="601">
      <c r="E601" s="16"/>
      <c r="F601" s="17"/>
      <c r="G601" s="16"/>
      <c r="H601" s="17"/>
      <c r="I601" s="16"/>
      <c r="J601" s="17"/>
      <c r="K601" s="16"/>
      <c r="L601" s="17"/>
    </row>
    <row r="602">
      <c r="E602" s="16"/>
      <c r="F602" s="17"/>
      <c r="G602" s="16"/>
      <c r="H602" s="17"/>
      <c r="I602" s="16"/>
      <c r="J602" s="17"/>
      <c r="K602" s="16"/>
      <c r="L602" s="17"/>
    </row>
    <row r="603">
      <c r="E603" s="16"/>
      <c r="F603" s="17"/>
      <c r="G603" s="16"/>
      <c r="H603" s="17"/>
      <c r="I603" s="16"/>
      <c r="J603" s="17"/>
      <c r="K603" s="16"/>
      <c r="L603" s="17"/>
    </row>
    <row r="604">
      <c r="E604" s="16"/>
      <c r="F604" s="17"/>
      <c r="G604" s="16"/>
      <c r="H604" s="17"/>
      <c r="I604" s="16"/>
      <c r="J604" s="17"/>
      <c r="K604" s="16"/>
      <c r="L604" s="17"/>
    </row>
    <row r="605">
      <c r="E605" s="16"/>
      <c r="F605" s="17"/>
      <c r="G605" s="16"/>
      <c r="H605" s="17"/>
      <c r="I605" s="16"/>
      <c r="J605" s="17"/>
      <c r="K605" s="16"/>
      <c r="L605" s="17"/>
    </row>
    <row r="606">
      <c r="E606" s="16"/>
      <c r="F606" s="17"/>
      <c r="G606" s="16"/>
      <c r="H606" s="17"/>
      <c r="I606" s="16"/>
      <c r="J606" s="17"/>
      <c r="K606" s="16"/>
      <c r="L606" s="17"/>
    </row>
    <row r="607">
      <c r="E607" s="16"/>
      <c r="F607" s="17"/>
      <c r="G607" s="16"/>
      <c r="H607" s="17"/>
      <c r="I607" s="16"/>
      <c r="J607" s="17"/>
      <c r="K607" s="16"/>
      <c r="L607" s="17"/>
    </row>
    <row r="608">
      <c r="E608" s="16"/>
      <c r="F608" s="17"/>
      <c r="G608" s="16"/>
      <c r="H608" s="17"/>
      <c r="I608" s="16"/>
      <c r="J608" s="17"/>
      <c r="K608" s="16"/>
      <c r="L608" s="17"/>
    </row>
    <row r="609">
      <c r="E609" s="16"/>
      <c r="F609" s="17"/>
      <c r="G609" s="16"/>
      <c r="H609" s="17"/>
      <c r="I609" s="16"/>
      <c r="J609" s="17"/>
      <c r="K609" s="16"/>
      <c r="L609" s="17"/>
    </row>
    <row r="610">
      <c r="E610" s="16"/>
      <c r="F610" s="17"/>
      <c r="G610" s="16"/>
      <c r="H610" s="17"/>
      <c r="I610" s="16"/>
      <c r="J610" s="17"/>
      <c r="K610" s="16"/>
      <c r="L610" s="17"/>
    </row>
    <row r="611">
      <c r="E611" s="16"/>
      <c r="F611" s="17"/>
      <c r="G611" s="16"/>
      <c r="H611" s="17"/>
      <c r="I611" s="16"/>
      <c r="J611" s="17"/>
      <c r="K611" s="16"/>
      <c r="L611" s="17"/>
    </row>
    <row r="612">
      <c r="E612" s="16"/>
      <c r="F612" s="17"/>
      <c r="G612" s="16"/>
      <c r="H612" s="17"/>
      <c r="I612" s="16"/>
      <c r="J612" s="17"/>
      <c r="K612" s="16"/>
      <c r="L612" s="17"/>
    </row>
    <row r="613">
      <c r="E613" s="16"/>
      <c r="F613" s="17"/>
      <c r="G613" s="16"/>
      <c r="H613" s="17"/>
      <c r="I613" s="16"/>
      <c r="J613" s="17"/>
      <c r="K613" s="16"/>
      <c r="L613" s="17"/>
    </row>
    <row r="614">
      <c r="E614" s="16"/>
      <c r="F614" s="17"/>
      <c r="G614" s="16"/>
      <c r="H614" s="17"/>
      <c r="I614" s="16"/>
      <c r="J614" s="17"/>
      <c r="K614" s="16"/>
      <c r="L614" s="17"/>
    </row>
    <row r="615">
      <c r="E615" s="16"/>
      <c r="F615" s="17"/>
      <c r="G615" s="16"/>
      <c r="H615" s="17"/>
      <c r="I615" s="16"/>
      <c r="J615" s="17"/>
      <c r="K615" s="16"/>
      <c r="L615" s="17"/>
    </row>
    <row r="616">
      <c r="E616" s="16"/>
      <c r="F616" s="17"/>
      <c r="G616" s="16"/>
      <c r="H616" s="17"/>
      <c r="I616" s="16"/>
      <c r="J616" s="17"/>
      <c r="K616" s="16"/>
      <c r="L616" s="17"/>
    </row>
    <row r="617">
      <c r="E617" s="16"/>
      <c r="F617" s="17"/>
      <c r="G617" s="16"/>
      <c r="H617" s="17"/>
      <c r="I617" s="16"/>
      <c r="J617" s="17"/>
      <c r="K617" s="16"/>
      <c r="L617" s="17"/>
    </row>
    <row r="618">
      <c r="E618" s="16"/>
      <c r="F618" s="17"/>
      <c r="G618" s="16"/>
      <c r="H618" s="17"/>
      <c r="I618" s="16"/>
      <c r="J618" s="17"/>
      <c r="K618" s="16"/>
      <c r="L618" s="17"/>
    </row>
    <row r="619">
      <c r="E619" s="16"/>
      <c r="F619" s="17"/>
      <c r="G619" s="16"/>
      <c r="H619" s="17"/>
      <c r="I619" s="16"/>
      <c r="J619" s="17"/>
      <c r="K619" s="16"/>
      <c r="L619" s="17"/>
    </row>
    <row r="620">
      <c r="E620" s="16"/>
      <c r="F620" s="17"/>
      <c r="G620" s="16"/>
      <c r="H620" s="17"/>
      <c r="I620" s="16"/>
      <c r="J620" s="17"/>
      <c r="K620" s="16"/>
      <c r="L620" s="17"/>
    </row>
    <row r="621">
      <c r="E621" s="16"/>
      <c r="F621" s="17"/>
      <c r="G621" s="16"/>
      <c r="H621" s="17"/>
      <c r="I621" s="16"/>
      <c r="J621" s="17"/>
      <c r="K621" s="16"/>
      <c r="L621" s="17"/>
    </row>
    <row r="622">
      <c r="E622" s="16"/>
      <c r="F622" s="17"/>
      <c r="G622" s="16"/>
      <c r="H622" s="17"/>
      <c r="I622" s="16"/>
      <c r="J622" s="17"/>
      <c r="K622" s="16"/>
      <c r="L622" s="17"/>
    </row>
    <row r="623">
      <c r="E623" s="16"/>
      <c r="F623" s="17"/>
      <c r="G623" s="16"/>
      <c r="H623" s="17"/>
      <c r="I623" s="16"/>
      <c r="J623" s="17"/>
      <c r="K623" s="16"/>
      <c r="L623" s="17"/>
    </row>
    <row r="624">
      <c r="E624" s="16"/>
      <c r="F624" s="17"/>
      <c r="G624" s="16"/>
      <c r="H624" s="17"/>
      <c r="I624" s="16"/>
      <c r="J624" s="17"/>
      <c r="K624" s="16"/>
      <c r="L624" s="17"/>
    </row>
    <row r="625">
      <c r="E625" s="16"/>
      <c r="F625" s="17"/>
      <c r="G625" s="16"/>
      <c r="H625" s="17"/>
      <c r="I625" s="16"/>
      <c r="J625" s="17"/>
      <c r="K625" s="16"/>
      <c r="L625" s="17"/>
    </row>
    <row r="626">
      <c r="E626" s="16"/>
      <c r="F626" s="17"/>
      <c r="G626" s="16"/>
      <c r="H626" s="17"/>
      <c r="I626" s="16"/>
      <c r="J626" s="17"/>
      <c r="K626" s="16"/>
      <c r="L626" s="17"/>
    </row>
    <row r="627">
      <c r="E627" s="16"/>
      <c r="F627" s="17"/>
      <c r="G627" s="16"/>
      <c r="H627" s="17"/>
      <c r="I627" s="16"/>
      <c r="J627" s="17"/>
      <c r="K627" s="16"/>
      <c r="L627" s="17"/>
    </row>
    <row r="628">
      <c r="E628" s="16"/>
      <c r="F628" s="17"/>
      <c r="G628" s="16"/>
      <c r="H628" s="17"/>
      <c r="I628" s="16"/>
      <c r="J628" s="17"/>
      <c r="K628" s="16"/>
      <c r="L628" s="17"/>
    </row>
    <row r="629">
      <c r="E629" s="16"/>
      <c r="F629" s="17"/>
      <c r="G629" s="16"/>
      <c r="H629" s="17"/>
      <c r="I629" s="16"/>
      <c r="J629" s="17"/>
      <c r="K629" s="16"/>
      <c r="L629" s="17"/>
    </row>
    <row r="630">
      <c r="E630" s="16"/>
      <c r="F630" s="17"/>
      <c r="G630" s="16"/>
      <c r="H630" s="17"/>
      <c r="I630" s="16"/>
      <c r="J630" s="17"/>
      <c r="K630" s="16"/>
      <c r="L630" s="17"/>
    </row>
    <row r="631">
      <c r="E631" s="16"/>
      <c r="F631" s="17"/>
      <c r="G631" s="16"/>
      <c r="H631" s="17"/>
      <c r="I631" s="16"/>
      <c r="J631" s="17"/>
      <c r="K631" s="16"/>
      <c r="L631" s="17"/>
    </row>
    <row r="632">
      <c r="E632" s="16"/>
      <c r="F632" s="17"/>
      <c r="G632" s="16"/>
      <c r="H632" s="17"/>
      <c r="I632" s="16"/>
      <c r="J632" s="17"/>
      <c r="K632" s="16"/>
      <c r="L632" s="17"/>
    </row>
    <row r="633">
      <c r="E633" s="16"/>
      <c r="F633" s="17"/>
      <c r="G633" s="16"/>
      <c r="H633" s="17"/>
      <c r="I633" s="16"/>
      <c r="J633" s="17"/>
      <c r="K633" s="16"/>
      <c r="L633" s="17"/>
    </row>
    <row r="634">
      <c r="E634" s="16"/>
      <c r="F634" s="17"/>
      <c r="G634" s="16"/>
      <c r="H634" s="17"/>
      <c r="I634" s="16"/>
      <c r="J634" s="17"/>
      <c r="K634" s="16"/>
      <c r="L634" s="17"/>
    </row>
    <row r="635">
      <c r="E635" s="16"/>
      <c r="F635" s="17"/>
      <c r="G635" s="16"/>
      <c r="H635" s="17"/>
      <c r="I635" s="16"/>
      <c r="J635" s="17"/>
      <c r="K635" s="16"/>
      <c r="L635" s="17"/>
    </row>
    <row r="636">
      <c r="E636" s="16"/>
      <c r="F636" s="17"/>
      <c r="G636" s="16"/>
      <c r="H636" s="17"/>
      <c r="I636" s="16"/>
      <c r="J636" s="17"/>
      <c r="K636" s="16"/>
      <c r="L636" s="17"/>
    </row>
    <row r="637">
      <c r="E637" s="16"/>
      <c r="F637" s="17"/>
      <c r="G637" s="16"/>
      <c r="H637" s="17"/>
      <c r="I637" s="16"/>
      <c r="J637" s="17"/>
      <c r="K637" s="16"/>
      <c r="L637" s="17"/>
    </row>
    <row r="638">
      <c r="E638" s="16"/>
      <c r="F638" s="17"/>
      <c r="G638" s="16"/>
      <c r="H638" s="17"/>
      <c r="I638" s="16"/>
      <c r="J638" s="17"/>
      <c r="K638" s="16"/>
      <c r="L638" s="17"/>
    </row>
    <row r="639">
      <c r="E639" s="16"/>
      <c r="F639" s="17"/>
      <c r="G639" s="16"/>
      <c r="H639" s="17"/>
      <c r="I639" s="16"/>
      <c r="J639" s="17"/>
      <c r="K639" s="16"/>
      <c r="L639" s="17"/>
    </row>
    <row r="640">
      <c r="E640" s="16"/>
      <c r="F640" s="17"/>
      <c r="G640" s="16"/>
      <c r="H640" s="17"/>
      <c r="I640" s="16"/>
      <c r="J640" s="17"/>
      <c r="K640" s="16"/>
      <c r="L640" s="17"/>
    </row>
    <row r="641">
      <c r="E641" s="16"/>
      <c r="F641" s="17"/>
      <c r="G641" s="16"/>
      <c r="H641" s="17"/>
      <c r="I641" s="16"/>
      <c r="J641" s="17"/>
      <c r="K641" s="16"/>
      <c r="L641" s="17"/>
    </row>
    <row r="642">
      <c r="E642" s="16"/>
      <c r="F642" s="17"/>
      <c r="G642" s="16"/>
      <c r="H642" s="17"/>
      <c r="I642" s="16"/>
      <c r="J642" s="17"/>
      <c r="K642" s="16"/>
      <c r="L642" s="17"/>
    </row>
    <row r="643">
      <c r="E643" s="16"/>
      <c r="F643" s="17"/>
      <c r="G643" s="16"/>
      <c r="H643" s="17"/>
      <c r="I643" s="16"/>
      <c r="J643" s="17"/>
      <c r="K643" s="16"/>
      <c r="L643" s="17"/>
    </row>
    <row r="644">
      <c r="E644" s="16"/>
      <c r="F644" s="17"/>
      <c r="G644" s="16"/>
      <c r="H644" s="17"/>
      <c r="I644" s="16"/>
      <c r="J644" s="17"/>
      <c r="K644" s="16"/>
      <c r="L644" s="17"/>
    </row>
    <row r="645">
      <c r="E645" s="16"/>
      <c r="F645" s="17"/>
      <c r="G645" s="16"/>
      <c r="H645" s="17"/>
      <c r="I645" s="16"/>
      <c r="J645" s="17"/>
      <c r="K645" s="16"/>
      <c r="L645" s="17"/>
    </row>
    <row r="646">
      <c r="E646" s="16"/>
      <c r="F646" s="17"/>
      <c r="G646" s="16"/>
      <c r="H646" s="17"/>
      <c r="I646" s="16"/>
      <c r="J646" s="17"/>
      <c r="K646" s="16"/>
      <c r="L646" s="17"/>
    </row>
    <row r="647">
      <c r="E647" s="16"/>
      <c r="F647" s="17"/>
      <c r="G647" s="16"/>
      <c r="H647" s="17"/>
      <c r="I647" s="16"/>
      <c r="J647" s="17"/>
      <c r="K647" s="16"/>
      <c r="L647" s="17"/>
    </row>
    <row r="648">
      <c r="E648" s="16"/>
      <c r="F648" s="17"/>
      <c r="G648" s="16"/>
      <c r="H648" s="17"/>
      <c r="I648" s="16"/>
      <c r="J648" s="17"/>
      <c r="K648" s="16"/>
      <c r="L648" s="17"/>
    </row>
    <row r="649">
      <c r="E649" s="16"/>
      <c r="F649" s="17"/>
      <c r="G649" s="16"/>
      <c r="H649" s="17"/>
      <c r="I649" s="16"/>
      <c r="J649" s="17"/>
      <c r="K649" s="16"/>
      <c r="L649" s="17"/>
    </row>
    <row r="650">
      <c r="E650" s="16"/>
      <c r="F650" s="17"/>
      <c r="G650" s="16"/>
      <c r="H650" s="17"/>
      <c r="I650" s="16"/>
      <c r="J650" s="17"/>
      <c r="K650" s="16"/>
      <c r="L650" s="17"/>
    </row>
    <row r="651">
      <c r="E651" s="16"/>
      <c r="F651" s="17"/>
      <c r="G651" s="16"/>
      <c r="H651" s="17"/>
      <c r="I651" s="16"/>
      <c r="J651" s="17"/>
      <c r="K651" s="16"/>
      <c r="L651" s="17"/>
    </row>
    <row r="652">
      <c r="E652" s="16"/>
      <c r="F652" s="17"/>
      <c r="G652" s="16"/>
      <c r="H652" s="17"/>
      <c r="I652" s="16"/>
      <c r="J652" s="17"/>
      <c r="K652" s="16"/>
      <c r="L652" s="17"/>
    </row>
    <row r="653">
      <c r="E653" s="16"/>
      <c r="F653" s="17"/>
      <c r="G653" s="16"/>
      <c r="H653" s="17"/>
      <c r="I653" s="16"/>
      <c r="J653" s="17"/>
      <c r="K653" s="16"/>
      <c r="L653" s="17"/>
    </row>
    <row r="654">
      <c r="E654" s="16"/>
      <c r="F654" s="17"/>
      <c r="G654" s="16"/>
      <c r="H654" s="17"/>
      <c r="I654" s="16"/>
      <c r="J654" s="17"/>
      <c r="K654" s="16"/>
      <c r="L654" s="17"/>
    </row>
    <row r="655">
      <c r="E655" s="16"/>
      <c r="F655" s="17"/>
      <c r="G655" s="16"/>
      <c r="H655" s="17"/>
      <c r="I655" s="16"/>
      <c r="J655" s="17"/>
      <c r="K655" s="16"/>
      <c r="L655" s="17"/>
    </row>
    <row r="656">
      <c r="E656" s="16"/>
      <c r="F656" s="17"/>
      <c r="G656" s="16"/>
      <c r="H656" s="17"/>
      <c r="I656" s="16"/>
      <c r="J656" s="17"/>
      <c r="K656" s="16"/>
      <c r="L656" s="17"/>
    </row>
    <row r="657">
      <c r="E657" s="16"/>
      <c r="F657" s="17"/>
      <c r="G657" s="16"/>
      <c r="H657" s="17"/>
      <c r="I657" s="16"/>
      <c r="J657" s="17"/>
      <c r="K657" s="16"/>
      <c r="L657" s="17"/>
    </row>
    <row r="658">
      <c r="E658" s="16"/>
      <c r="F658" s="17"/>
      <c r="G658" s="16"/>
      <c r="H658" s="17"/>
      <c r="I658" s="16"/>
      <c r="J658" s="17"/>
      <c r="K658" s="16"/>
      <c r="L658" s="17"/>
    </row>
    <row r="659">
      <c r="E659" s="16"/>
      <c r="F659" s="17"/>
      <c r="G659" s="16"/>
      <c r="H659" s="17"/>
      <c r="I659" s="16"/>
      <c r="J659" s="17"/>
      <c r="K659" s="16"/>
      <c r="L659" s="17"/>
    </row>
    <row r="660">
      <c r="E660" s="16"/>
      <c r="F660" s="17"/>
      <c r="G660" s="16"/>
      <c r="H660" s="17"/>
      <c r="I660" s="16"/>
      <c r="J660" s="17"/>
      <c r="K660" s="16"/>
      <c r="L660" s="17"/>
    </row>
    <row r="661">
      <c r="E661" s="16"/>
      <c r="F661" s="17"/>
      <c r="G661" s="16"/>
      <c r="H661" s="17"/>
      <c r="I661" s="16"/>
      <c r="J661" s="17"/>
      <c r="K661" s="16"/>
      <c r="L661" s="17"/>
    </row>
    <row r="662">
      <c r="E662" s="16"/>
      <c r="F662" s="17"/>
      <c r="G662" s="16"/>
      <c r="H662" s="17"/>
      <c r="I662" s="16"/>
      <c r="J662" s="17"/>
      <c r="K662" s="16"/>
      <c r="L662" s="17"/>
    </row>
    <row r="663">
      <c r="E663" s="16"/>
      <c r="F663" s="17"/>
      <c r="G663" s="16"/>
      <c r="H663" s="17"/>
      <c r="I663" s="16"/>
      <c r="J663" s="17"/>
      <c r="K663" s="16"/>
      <c r="L663" s="17"/>
    </row>
    <row r="664">
      <c r="E664" s="16"/>
      <c r="F664" s="17"/>
      <c r="G664" s="16"/>
      <c r="H664" s="17"/>
      <c r="I664" s="16"/>
      <c r="J664" s="17"/>
      <c r="K664" s="16"/>
      <c r="L664" s="17"/>
    </row>
    <row r="665">
      <c r="E665" s="16"/>
      <c r="F665" s="17"/>
      <c r="G665" s="16"/>
      <c r="H665" s="17"/>
      <c r="I665" s="16"/>
      <c r="J665" s="17"/>
      <c r="K665" s="16"/>
      <c r="L665" s="17"/>
    </row>
    <row r="666">
      <c r="E666" s="16"/>
      <c r="F666" s="17"/>
      <c r="G666" s="16"/>
      <c r="H666" s="17"/>
      <c r="I666" s="16"/>
      <c r="J666" s="17"/>
      <c r="K666" s="16"/>
      <c r="L666" s="17"/>
    </row>
    <row r="667">
      <c r="E667" s="16"/>
      <c r="F667" s="17"/>
      <c r="G667" s="16"/>
      <c r="H667" s="17"/>
      <c r="I667" s="16"/>
      <c r="J667" s="17"/>
      <c r="K667" s="16"/>
      <c r="L667" s="17"/>
    </row>
    <row r="668">
      <c r="E668" s="16"/>
      <c r="F668" s="17"/>
      <c r="G668" s="16"/>
      <c r="H668" s="17"/>
      <c r="I668" s="16"/>
      <c r="J668" s="17"/>
      <c r="K668" s="16"/>
      <c r="L668" s="17"/>
    </row>
    <row r="669">
      <c r="E669" s="16"/>
      <c r="F669" s="17"/>
      <c r="G669" s="16"/>
      <c r="H669" s="17"/>
      <c r="I669" s="16"/>
      <c r="J669" s="17"/>
      <c r="K669" s="16"/>
      <c r="L669" s="17"/>
    </row>
    <row r="670">
      <c r="E670" s="16"/>
      <c r="F670" s="17"/>
      <c r="G670" s="16"/>
      <c r="H670" s="17"/>
      <c r="I670" s="16"/>
      <c r="J670" s="17"/>
      <c r="K670" s="16"/>
      <c r="L670" s="17"/>
    </row>
    <row r="671">
      <c r="E671" s="16"/>
      <c r="F671" s="17"/>
      <c r="G671" s="16"/>
      <c r="H671" s="17"/>
      <c r="I671" s="16"/>
      <c r="J671" s="17"/>
      <c r="K671" s="16"/>
      <c r="L671" s="17"/>
    </row>
    <row r="672">
      <c r="E672" s="16"/>
      <c r="F672" s="17"/>
      <c r="G672" s="16"/>
      <c r="H672" s="17"/>
      <c r="I672" s="16"/>
      <c r="J672" s="17"/>
      <c r="K672" s="16"/>
      <c r="L672" s="17"/>
    </row>
    <row r="673">
      <c r="E673" s="16"/>
      <c r="F673" s="17"/>
      <c r="G673" s="16"/>
      <c r="H673" s="17"/>
      <c r="I673" s="16"/>
      <c r="J673" s="17"/>
      <c r="K673" s="16"/>
      <c r="L673" s="17"/>
    </row>
    <row r="674">
      <c r="E674" s="16"/>
      <c r="F674" s="17"/>
      <c r="G674" s="16"/>
      <c r="H674" s="17"/>
      <c r="I674" s="16"/>
      <c r="J674" s="17"/>
      <c r="K674" s="16"/>
      <c r="L674" s="17"/>
    </row>
    <row r="675">
      <c r="E675" s="16"/>
      <c r="F675" s="17"/>
      <c r="G675" s="16"/>
      <c r="H675" s="17"/>
      <c r="I675" s="16"/>
      <c r="J675" s="17"/>
      <c r="K675" s="16"/>
      <c r="L675" s="17"/>
    </row>
    <row r="676">
      <c r="E676" s="16"/>
      <c r="F676" s="17"/>
      <c r="G676" s="16"/>
      <c r="H676" s="17"/>
      <c r="I676" s="16"/>
      <c r="J676" s="17"/>
      <c r="K676" s="16"/>
      <c r="L676" s="17"/>
    </row>
    <row r="677">
      <c r="E677" s="16"/>
      <c r="F677" s="17"/>
      <c r="G677" s="16"/>
      <c r="H677" s="17"/>
      <c r="I677" s="16"/>
      <c r="J677" s="17"/>
      <c r="K677" s="16"/>
      <c r="L677" s="17"/>
    </row>
    <row r="678">
      <c r="E678" s="16"/>
      <c r="F678" s="17"/>
      <c r="G678" s="16"/>
      <c r="H678" s="17"/>
      <c r="I678" s="16"/>
      <c r="J678" s="17"/>
      <c r="K678" s="16"/>
      <c r="L678" s="17"/>
    </row>
    <row r="679">
      <c r="E679" s="16"/>
      <c r="F679" s="17"/>
      <c r="G679" s="16"/>
      <c r="H679" s="17"/>
      <c r="I679" s="16"/>
      <c r="J679" s="17"/>
      <c r="K679" s="16"/>
      <c r="L679" s="17"/>
    </row>
    <row r="680">
      <c r="E680" s="16"/>
      <c r="F680" s="17"/>
      <c r="G680" s="16"/>
      <c r="H680" s="17"/>
      <c r="I680" s="16"/>
      <c r="J680" s="17"/>
      <c r="K680" s="16"/>
      <c r="L680" s="17"/>
    </row>
    <row r="681">
      <c r="E681" s="16"/>
      <c r="F681" s="17"/>
      <c r="G681" s="16"/>
      <c r="H681" s="17"/>
      <c r="I681" s="16"/>
      <c r="J681" s="17"/>
      <c r="K681" s="16"/>
      <c r="L681" s="17"/>
    </row>
    <row r="682">
      <c r="E682" s="16"/>
      <c r="F682" s="17"/>
      <c r="G682" s="16"/>
      <c r="H682" s="17"/>
      <c r="I682" s="16"/>
      <c r="J682" s="17"/>
      <c r="K682" s="16"/>
      <c r="L682" s="17"/>
    </row>
    <row r="683">
      <c r="E683" s="16"/>
      <c r="F683" s="17"/>
      <c r="G683" s="16"/>
      <c r="H683" s="17"/>
      <c r="I683" s="16"/>
      <c r="J683" s="17"/>
      <c r="K683" s="16"/>
      <c r="L683" s="17"/>
    </row>
    <row r="684">
      <c r="E684" s="16"/>
      <c r="F684" s="17"/>
      <c r="G684" s="16"/>
      <c r="H684" s="17"/>
      <c r="I684" s="16"/>
      <c r="J684" s="17"/>
      <c r="K684" s="16"/>
      <c r="L684" s="17"/>
    </row>
    <row r="685">
      <c r="E685" s="16"/>
      <c r="F685" s="17"/>
      <c r="G685" s="16"/>
      <c r="H685" s="17"/>
      <c r="I685" s="16"/>
      <c r="J685" s="17"/>
      <c r="K685" s="16"/>
      <c r="L685" s="17"/>
    </row>
    <row r="686">
      <c r="E686" s="16"/>
      <c r="F686" s="17"/>
      <c r="G686" s="16"/>
      <c r="H686" s="17"/>
      <c r="I686" s="16"/>
      <c r="J686" s="17"/>
      <c r="K686" s="16"/>
      <c r="L686" s="17"/>
    </row>
    <row r="687">
      <c r="E687" s="16"/>
      <c r="F687" s="17"/>
      <c r="G687" s="16"/>
      <c r="H687" s="17"/>
      <c r="I687" s="16"/>
      <c r="J687" s="17"/>
      <c r="K687" s="16"/>
      <c r="L687" s="17"/>
    </row>
    <row r="688">
      <c r="E688" s="16"/>
      <c r="F688" s="17"/>
      <c r="G688" s="16"/>
      <c r="H688" s="17"/>
      <c r="I688" s="16"/>
      <c r="J688" s="17"/>
      <c r="K688" s="16"/>
      <c r="L688" s="17"/>
    </row>
    <row r="689">
      <c r="E689" s="16"/>
      <c r="F689" s="17"/>
      <c r="G689" s="16"/>
      <c r="H689" s="17"/>
      <c r="I689" s="16"/>
      <c r="J689" s="17"/>
      <c r="K689" s="16"/>
      <c r="L689" s="17"/>
    </row>
    <row r="690">
      <c r="E690" s="16"/>
      <c r="F690" s="17"/>
      <c r="G690" s="16"/>
      <c r="H690" s="17"/>
      <c r="I690" s="16"/>
      <c r="J690" s="17"/>
      <c r="K690" s="16"/>
      <c r="L690" s="17"/>
    </row>
    <row r="691">
      <c r="E691" s="16"/>
      <c r="F691" s="17"/>
      <c r="G691" s="16"/>
      <c r="H691" s="17"/>
      <c r="I691" s="16"/>
      <c r="J691" s="17"/>
      <c r="K691" s="16"/>
      <c r="L691" s="17"/>
    </row>
    <row r="692">
      <c r="E692" s="16"/>
      <c r="F692" s="17"/>
      <c r="G692" s="16"/>
      <c r="H692" s="17"/>
      <c r="I692" s="16"/>
      <c r="J692" s="17"/>
      <c r="K692" s="16"/>
      <c r="L692" s="17"/>
    </row>
    <row r="693">
      <c r="E693" s="16"/>
      <c r="F693" s="17"/>
      <c r="G693" s="16"/>
      <c r="H693" s="17"/>
      <c r="I693" s="16"/>
      <c r="J693" s="17"/>
      <c r="K693" s="16"/>
      <c r="L693" s="17"/>
    </row>
    <row r="694">
      <c r="E694" s="16"/>
      <c r="F694" s="17"/>
      <c r="G694" s="16"/>
      <c r="H694" s="17"/>
      <c r="I694" s="16"/>
      <c r="J694" s="17"/>
      <c r="K694" s="16"/>
      <c r="L694" s="17"/>
    </row>
    <row r="695">
      <c r="E695" s="16"/>
      <c r="F695" s="17"/>
      <c r="G695" s="16"/>
      <c r="H695" s="17"/>
      <c r="I695" s="16"/>
      <c r="J695" s="17"/>
      <c r="K695" s="16"/>
      <c r="L695" s="17"/>
    </row>
    <row r="696">
      <c r="E696" s="16"/>
      <c r="F696" s="17"/>
      <c r="G696" s="16"/>
      <c r="H696" s="17"/>
      <c r="I696" s="16"/>
      <c r="J696" s="17"/>
      <c r="K696" s="16"/>
      <c r="L696" s="17"/>
    </row>
    <row r="697">
      <c r="E697" s="16"/>
      <c r="F697" s="17"/>
      <c r="G697" s="16"/>
      <c r="H697" s="17"/>
      <c r="I697" s="16"/>
      <c r="J697" s="17"/>
      <c r="K697" s="16"/>
      <c r="L697" s="17"/>
    </row>
    <row r="698">
      <c r="E698" s="16"/>
      <c r="F698" s="17"/>
      <c r="G698" s="16"/>
      <c r="H698" s="17"/>
      <c r="I698" s="16"/>
      <c r="J698" s="17"/>
      <c r="K698" s="16"/>
      <c r="L698" s="17"/>
    </row>
    <row r="699">
      <c r="E699" s="16"/>
      <c r="F699" s="17"/>
      <c r="G699" s="16"/>
      <c r="H699" s="17"/>
      <c r="I699" s="16"/>
      <c r="J699" s="17"/>
      <c r="K699" s="16"/>
      <c r="L699" s="17"/>
    </row>
    <row r="700">
      <c r="E700" s="16"/>
      <c r="F700" s="17"/>
      <c r="G700" s="16"/>
      <c r="H700" s="17"/>
      <c r="I700" s="16"/>
      <c r="J700" s="17"/>
      <c r="K700" s="16"/>
      <c r="L700" s="17"/>
    </row>
    <row r="701">
      <c r="E701" s="16"/>
      <c r="F701" s="17"/>
      <c r="G701" s="16"/>
      <c r="H701" s="17"/>
      <c r="I701" s="16"/>
      <c r="J701" s="17"/>
      <c r="K701" s="16"/>
      <c r="L701" s="17"/>
    </row>
    <row r="702">
      <c r="E702" s="16"/>
      <c r="F702" s="17"/>
      <c r="G702" s="16"/>
      <c r="H702" s="17"/>
      <c r="I702" s="16"/>
      <c r="J702" s="17"/>
      <c r="K702" s="16"/>
      <c r="L702" s="17"/>
    </row>
    <row r="703">
      <c r="E703" s="16"/>
      <c r="F703" s="17"/>
      <c r="G703" s="16"/>
      <c r="H703" s="17"/>
      <c r="I703" s="16"/>
      <c r="J703" s="17"/>
      <c r="K703" s="16"/>
      <c r="L703" s="17"/>
    </row>
    <row r="704">
      <c r="E704" s="16"/>
      <c r="F704" s="17"/>
      <c r="G704" s="16"/>
      <c r="H704" s="17"/>
      <c r="I704" s="16"/>
      <c r="J704" s="17"/>
      <c r="K704" s="16"/>
      <c r="L704" s="17"/>
    </row>
    <row r="705">
      <c r="E705" s="16"/>
      <c r="F705" s="17"/>
      <c r="G705" s="16"/>
      <c r="H705" s="17"/>
      <c r="I705" s="16"/>
      <c r="J705" s="17"/>
      <c r="K705" s="16"/>
      <c r="L705" s="17"/>
    </row>
    <row r="706">
      <c r="E706" s="16"/>
      <c r="F706" s="17"/>
      <c r="G706" s="16"/>
      <c r="H706" s="17"/>
      <c r="I706" s="16"/>
      <c r="J706" s="17"/>
      <c r="K706" s="16"/>
      <c r="L706" s="17"/>
    </row>
    <row r="707">
      <c r="E707" s="16"/>
      <c r="F707" s="17"/>
      <c r="G707" s="16"/>
      <c r="H707" s="17"/>
      <c r="I707" s="16"/>
      <c r="J707" s="17"/>
      <c r="K707" s="16"/>
      <c r="L707" s="17"/>
    </row>
    <row r="708">
      <c r="E708" s="16"/>
      <c r="F708" s="17"/>
      <c r="G708" s="16"/>
      <c r="H708" s="17"/>
      <c r="I708" s="16"/>
      <c r="J708" s="17"/>
      <c r="K708" s="16"/>
      <c r="L708" s="17"/>
    </row>
    <row r="709">
      <c r="E709" s="16"/>
      <c r="F709" s="17"/>
      <c r="G709" s="16"/>
      <c r="H709" s="17"/>
      <c r="I709" s="16"/>
      <c r="J709" s="17"/>
      <c r="K709" s="16"/>
      <c r="L709" s="17"/>
    </row>
    <row r="710">
      <c r="E710" s="16"/>
      <c r="F710" s="17"/>
      <c r="G710" s="16"/>
      <c r="H710" s="17"/>
      <c r="I710" s="16"/>
      <c r="J710" s="17"/>
      <c r="K710" s="16"/>
      <c r="L710" s="17"/>
    </row>
    <row r="711">
      <c r="E711" s="16"/>
      <c r="F711" s="17"/>
      <c r="G711" s="16"/>
      <c r="H711" s="17"/>
      <c r="I711" s="16"/>
      <c r="J711" s="17"/>
      <c r="K711" s="16"/>
      <c r="L711" s="17"/>
    </row>
    <row r="712">
      <c r="E712" s="16"/>
      <c r="F712" s="17"/>
      <c r="G712" s="16"/>
      <c r="H712" s="17"/>
      <c r="I712" s="16"/>
      <c r="J712" s="17"/>
      <c r="K712" s="16"/>
      <c r="L712" s="17"/>
    </row>
    <row r="713">
      <c r="E713" s="16"/>
      <c r="F713" s="17"/>
      <c r="G713" s="16"/>
      <c r="H713" s="17"/>
      <c r="I713" s="16"/>
      <c r="J713" s="17"/>
      <c r="K713" s="16"/>
      <c r="L713" s="17"/>
    </row>
    <row r="714">
      <c r="E714" s="16"/>
      <c r="F714" s="17"/>
      <c r="G714" s="16"/>
      <c r="H714" s="17"/>
      <c r="I714" s="16"/>
      <c r="J714" s="17"/>
      <c r="K714" s="16"/>
      <c r="L714" s="17"/>
    </row>
    <row r="715">
      <c r="E715" s="16"/>
      <c r="F715" s="17"/>
      <c r="G715" s="16"/>
      <c r="H715" s="17"/>
      <c r="I715" s="16"/>
      <c r="J715" s="17"/>
      <c r="K715" s="16"/>
      <c r="L715" s="17"/>
    </row>
    <row r="716">
      <c r="E716" s="16"/>
      <c r="F716" s="17"/>
      <c r="G716" s="16"/>
      <c r="H716" s="17"/>
      <c r="I716" s="16"/>
      <c r="J716" s="17"/>
      <c r="K716" s="16"/>
      <c r="L716" s="17"/>
    </row>
    <row r="717">
      <c r="E717" s="16"/>
      <c r="F717" s="17"/>
      <c r="G717" s="16"/>
      <c r="H717" s="17"/>
      <c r="I717" s="16"/>
      <c r="J717" s="17"/>
      <c r="K717" s="16"/>
      <c r="L717" s="17"/>
    </row>
    <row r="718">
      <c r="E718" s="16"/>
      <c r="F718" s="17"/>
      <c r="G718" s="16"/>
      <c r="H718" s="17"/>
      <c r="I718" s="16"/>
      <c r="J718" s="17"/>
      <c r="K718" s="16"/>
      <c r="L718" s="17"/>
    </row>
    <row r="719">
      <c r="E719" s="16"/>
      <c r="F719" s="17"/>
      <c r="G719" s="16"/>
      <c r="H719" s="17"/>
      <c r="I719" s="16"/>
      <c r="J719" s="17"/>
      <c r="K719" s="16"/>
      <c r="L719" s="17"/>
    </row>
    <row r="720">
      <c r="E720" s="16"/>
      <c r="F720" s="17"/>
      <c r="G720" s="16"/>
      <c r="H720" s="17"/>
      <c r="I720" s="16"/>
      <c r="J720" s="17"/>
      <c r="K720" s="16"/>
      <c r="L720" s="17"/>
    </row>
    <row r="721">
      <c r="E721" s="16"/>
      <c r="F721" s="17"/>
      <c r="G721" s="16"/>
      <c r="H721" s="17"/>
      <c r="I721" s="16"/>
      <c r="J721" s="17"/>
      <c r="K721" s="16"/>
      <c r="L721" s="17"/>
    </row>
    <row r="722">
      <c r="E722" s="16"/>
      <c r="F722" s="17"/>
      <c r="G722" s="16"/>
      <c r="H722" s="17"/>
      <c r="I722" s="16"/>
      <c r="J722" s="17"/>
      <c r="K722" s="16"/>
      <c r="L722" s="17"/>
    </row>
    <row r="723">
      <c r="E723" s="16"/>
      <c r="F723" s="17"/>
      <c r="G723" s="16"/>
      <c r="H723" s="17"/>
      <c r="I723" s="16"/>
      <c r="J723" s="17"/>
      <c r="K723" s="16"/>
      <c r="L723" s="17"/>
    </row>
    <row r="724">
      <c r="E724" s="16"/>
      <c r="F724" s="17"/>
      <c r="G724" s="16"/>
      <c r="H724" s="17"/>
      <c r="I724" s="16"/>
      <c r="J724" s="17"/>
      <c r="K724" s="16"/>
      <c r="L724" s="17"/>
    </row>
    <row r="725">
      <c r="E725" s="16"/>
      <c r="F725" s="17"/>
      <c r="G725" s="16"/>
      <c r="H725" s="17"/>
      <c r="I725" s="16"/>
      <c r="J725" s="17"/>
      <c r="K725" s="16"/>
      <c r="L725" s="17"/>
    </row>
    <row r="726">
      <c r="E726" s="16"/>
      <c r="F726" s="17"/>
      <c r="G726" s="16"/>
      <c r="H726" s="17"/>
      <c r="I726" s="16"/>
      <c r="J726" s="17"/>
      <c r="K726" s="16"/>
      <c r="L726" s="17"/>
    </row>
    <row r="727">
      <c r="E727" s="16"/>
      <c r="F727" s="17"/>
      <c r="G727" s="16"/>
      <c r="H727" s="17"/>
      <c r="I727" s="16"/>
      <c r="J727" s="17"/>
      <c r="K727" s="16"/>
      <c r="L727" s="17"/>
    </row>
    <row r="728">
      <c r="E728" s="16"/>
      <c r="F728" s="17"/>
      <c r="G728" s="16"/>
      <c r="H728" s="17"/>
      <c r="I728" s="16"/>
      <c r="J728" s="17"/>
      <c r="K728" s="16"/>
      <c r="L728" s="17"/>
    </row>
    <row r="729">
      <c r="E729" s="16"/>
      <c r="F729" s="17"/>
      <c r="G729" s="16"/>
      <c r="H729" s="17"/>
      <c r="I729" s="16"/>
      <c r="J729" s="17"/>
      <c r="K729" s="16"/>
      <c r="L729" s="17"/>
    </row>
    <row r="730">
      <c r="E730" s="16"/>
      <c r="F730" s="17"/>
      <c r="G730" s="16"/>
      <c r="H730" s="17"/>
      <c r="I730" s="16"/>
      <c r="J730" s="17"/>
      <c r="K730" s="16"/>
      <c r="L730" s="17"/>
    </row>
    <row r="731">
      <c r="E731" s="16"/>
      <c r="F731" s="17"/>
      <c r="G731" s="16"/>
      <c r="H731" s="17"/>
      <c r="I731" s="16"/>
      <c r="J731" s="17"/>
      <c r="K731" s="16"/>
      <c r="L731" s="17"/>
    </row>
    <row r="732">
      <c r="E732" s="16"/>
      <c r="F732" s="17"/>
      <c r="G732" s="16"/>
      <c r="H732" s="17"/>
      <c r="I732" s="16"/>
      <c r="J732" s="17"/>
      <c r="K732" s="16"/>
      <c r="L732" s="17"/>
    </row>
    <row r="733">
      <c r="E733" s="16"/>
      <c r="F733" s="17"/>
      <c r="G733" s="16"/>
      <c r="H733" s="17"/>
      <c r="I733" s="16"/>
      <c r="J733" s="17"/>
      <c r="K733" s="16"/>
      <c r="L733" s="17"/>
    </row>
    <row r="734">
      <c r="E734" s="16"/>
      <c r="F734" s="17"/>
      <c r="G734" s="16"/>
      <c r="H734" s="17"/>
      <c r="I734" s="16"/>
      <c r="J734" s="17"/>
      <c r="K734" s="16"/>
      <c r="L734" s="17"/>
    </row>
    <row r="735">
      <c r="E735" s="16"/>
      <c r="F735" s="17"/>
      <c r="G735" s="16"/>
      <c r="H735" s="17"/>
      <c r="I735" s="16"/>
      <c r="J735" s="17"/>
      <c r="K735" s="16"/>
      <c r="L735" s="17"/>
    </row>
    <row r="736">
      <c r="E736" s="16"/>
      <c r="F736" s="17"/>
      <c r="G736" s="16"/>
      <c r="H736" s="17"/>
      <c r="I736" s="16"/>
      <c r="J736" s="17"/>
      <c r="K736" s="16"/>
      <c r="L736" s="17"/>
    </row>
    <row r="737">
      <c r="E737" s="16"/>
      <c r="F737" s="17"/>
      <c r="G737" s="16"/>
      <c r="H737" s="17"/>
      <c r="I737" s="16"/>
      <c r="J737" s="17"/>
      <c r="K737" s="16"/>
      <c r="L737" s="17"/>
    </row>
    <row r="738">
      <c r="E738" s="16"/>
      <c r="F738" s="17"/>
      <c r="G738" s="16"/>
      <c r="H738" s="17"/>
      <c r="I738" s="16"/>
      <c r="J738" s="17"/>
      <c r="K738" s="16"/>
      <c r="L738" s="17"/>
    </row>
    <row r="739">
      <c r="E739" s="16"/>
      <c r="F739" s="17"/>
      <c r="G739" s="16"/>
      <c r="H739" s="17"/>
      <c r="I739" s="16"/>
      <c r="J739" s="17"/>
      <c r="K739" s="16"/>
      <c r="L739" s="17"/>
    </row>
    <row r="740">
      <c r="E740" s="16"/>
      <c r="F740" s="17"/>
      <c r="G740" s="16"/>
      <c r="H740" s="17"/>
      <c r="I740" s="16"/>
      <c r="J740" s="17"/>
      <c r="K740" s="16"/>
      <c r="L740" s="17"/>
    </row>
    <row r="741">
      <c r="E741" s="16"/>
      <c r="F741" s="17"/>
      <c r="G741" s="16"/>
      <c r="H741" s="17"/>
      <c r="I741" s="16"/>
      <c r="J741" s="17"/>
      <c r="K741" s="16"/>
      <c r="L741" s="17"/>
    </row>
    <row r="742">
      <c r="E742" s="16"/>
      <c r="F742" s="17"/>
      <c r="G742" s="16"/>
      <c r="H742" s="17"/>
      <c r="I742" s="16"/>
      <c r="J742" s="17"/>
      <c r="K742" s="16"/>
      <c r="L742" s="17"/>
    </row>
    <row r="743">
      <c r="E743" s="16"/>
      <c r="F743" s="17"/>
      <c r="G743" s="16"/>
      <c r="H743" s="17"/>
      <c r="I743" s="16"/>
      <c r="J743" s="17"/>
      <c r="K743" s="16"/>
      <c r="L743" s="17"/>
    </row>
    <row r="744">
      <c r="E744" s="16"/>
      <c r="F744" s="17"/>
      <c r="G744" s="16"/>
      <c r="H744" s="17"/>
      <c r="I744" s="16"/>
      <c r="J744" s="17"/>
      <c r="K744" s="16"/>
      <c r="L744" s="17"/>
    </row>
    <row r="745">
      <c r="E745" s="16"/>
      <c r="F745" s="17"/>
      <c r="G745" s="16"/>
      <c r="H745" s="17"/>
      <c r="I745" s="16"/>
      <c r="J745" s="17"/>
      <c r="K745" s="16"/>
      <c r="L745" s="17"/>
    </row>
    <row r="746">
      <c r="E746" s="16"/>
      <c r="F746" s="17"/>
      <c r="G746" s="16"/>
      <c r="H746" s="17"/>
      <c r="I746" s="16"/>
      <c r="J746" s="17"/>
      <c r="K746" s="16"/>
      <c r="L746" s="17"/>
    </row>
    <row r="747">
      <c r="E747" s="16"/>
      <c r="F747" s="17"/>
      <c r="G747" s="16"/>
      <c r="H747" s="17"/>
      <c r="I747" s="16"/>
      <c r="J747" s="17"/>
      <c r="K747" s="16"/>
      <c r="L747" s="17"/>
    </row>
    <row r="748">
      <c r="E748" s="16"/>
      <c r="F748" s="17"/>
      <c r="G748" s="16"/>
      <c r="H748" s="17"/>
      <c r="I748" s="16"/>
      <c r="J748" s="17"/>
      <c r="K748" s="16"/>
      <c r="L748" s="17"/>
    </row>
    <row r="749">
      <c r="E749" s="16"/>
      <c r="F749" s="17"/>
      <c r="G749" s="16"/>
      <c r="H749" s="17"/>
      <c r="I749" s="16"/>
      <c r="J749" s="17"/>
      <c r="K749" s="16"/>
      <c r="L749" s="17"/>
    </row>
    <row r="750">
      <c r="E750" s="16"/>
      <c r="F750" s="17"/>
      <c r="G750" s="16"/>
      <c r="H750" s="17"/>
      <c r="I750" s="16"/>
      <c r="J750" s="17"/>
      <c r="K750" s="16"/>
      <c r="L750" s="17"/>
    </row>
    <row r="751">
      <c r="E751" s="16"/>
      <c r="F751" s="17"/>
      <c r="G751" s="16"/>
      <c r="H751" s="17"/>
      <c r="I751" s="16"/>
      <c r="J751" s="17"/>
      <c r="K751" s="16"/>
      <c r="L751" s="17"/>
    </row>
    <row r="752">
      <c r="E752" s="16"/>
      <c r="F752" s="17"/>
      <c r="G752" s="16"/>
      <c r="H752" s="17"/>
      <c r="I752" s="16"/>
      <c r="J752" s="17"/>
      <c r="K752" s="16"/>
      <c r="L752" s="17"/>
    </row>
    <row r="753">
      <c r="E753" s="16"/>
      <c r="F753" s="17"/>
      <c r="G753" s="16"/>
      <c r="H753" s="17"/>
      <c r="I753" s="16"/>
      <c r="J753" s="17"/>
      <c r="K753" s="16"/>
      <c r="L753" s="17"/>
    </row>
    <row r="754">
      <c r="E754" s="16"/>
      <c r="F754" s="17"/>
      <c r="G754" s="16"/>
      <c r="H754" s="17"/>
      <c r="I754" s="16"/>
      <c r="J754" s="17"/>
      <c r="K754" s="16"/>
      <c r="L754" s="17"/>
    </row>
    <row r="755">
      <c r="E755" s="16"/>
      <c r="F755" s="17"/>
      <c r="G755" s="16"/>
      <c r="H755" s="17"/>
      <c r="I755" s="16"/>
      <c r="J755" s="17"/>
      <c r="K755" s="16"/>
      <c r="L755" s="17"/>
    </row>
    <row r="756">
      <c r="E756" s="16"/>
      <c r="F756" s="17"/>
      <c r="G756" s="16"/>
      <c r="H756" s="17"/>
      <c r="I756" s="16"/>
      <c r="J756" s="17"/>
      <c r="K756" s="16"/>
      <c r="L756" s="17"/>
    </row>
    <row r="757">
      <c r="E757" s="16"/>
      <c r="F757" s="17"/>
      <c r="G757" s="16"/>
      <c r="H757" s="17"/>
      <c r="I757" s="16"/>
      <c r="J757" s="17"/>
      <c r="K757" s="16"/>
      <c r="L757" s="17"/>
    </row>
    <row r="758">
      <c r="E758" s="16"/>
      <c r="F758" s="17"/>
      <c r="G758" s="16"/>
      <c r="H758" s="17"/>
      <c r="I758" s="16"/>
      <c r="J758" s="17"/>
      <c r="K758" s="16"/>
      <c r="L758" s="17"/>
    </row>
    <row r="759">
      <c r="E759" s="16"/>
      <c r="F759" s="17"/>
      <c r="G759" s="16"/>
      <c r="H759" s="17"/>
      <c r="I759" s="16"/>
      <c r="J759" s="17"/>
      <c r="K759" s="16"/>
      <c r="L759" s="17"/>
    </row>
    <row r="760">
      <c r="E760" s="16"/>
      <c r="F760" s="17"/>
      <c r="G760" s="16"/>
      <c r="H760" s="17"/>
      <c r="I760" s="16"/>
      <c r="J760" s="17"/>
      <c r="K760" s="16"/>
      <c r="L760" s="17"/>
    </row>
    <row r="761">
      <c r="E761" s="16"/>
      <c r="F761" s="17"/>
      <c r="G761" s="16"/>
      <c r="H761" s="17"/>
      <c r="I761" s="16"/>
      <c r="J761" s="17"/>
      <c r="K761" s="16"/>
      <c r="L761" s="17"/>
    </row>
    <row r="762">
      <c r="E762" s="16"/>
      <c r="F762" s="17"/>
      <c r="G762" s="16"/>
      <c r="H762" s="17"/>
      <c r="I762" s="16"/>
      <c r="J762" s="17"/>
      <c r="K762" s="16"/>
      <c r="L762" s="17"/>
    </row>
    <row r="763">
      <c r="E763" s="16"/>
      <c r="F763" s="17"/>
      <c r="G763" s="16"/>
      <c r="H763" s="17"/>
      <c r="I763" s="16"/>
      <c r="J763" s="17"/>
      <c r="K763" s="16"/>
      <c r="L763" s="17"/>
    </row>
    <row r="764">
      <c r="E764" s="16"/>
      <c r="F764" s="17"/>
      <c r="G764" s="16"/>
      <c r="H764" s="17"/>
      <c r="I764" s="16"/>
      <c r="J764" s="17"/>
      <c r="K764" s="16"/>
      <c r="L764" s="17"/>
    </row>
    <row r="765">
      <c r="E765" s="16"/>
      <c r="F765" s="17"/>
      <c r="G765" s="16"/>
      <c r="H765" s="17"/>
      <c r="I765" s="16"/>
      <c r="J765" s="17"/>
      <c r="K765" s="16"/>
      <c r="L765" s="17"/>
    </row>
    <row r="766">
      <c r="E766" s="16"/>
      <c r="F766" s="17"/>
      <c r="G766" s="16"/>
      <c r="H766" s="17"/>
      <c r="I766" s="16"/>
      <c r="J766" s="17"/>
      <c r="K766" s="16"/>
      <c r="L766" s="17"/>
    </row>
    <row r="767">
      <c r="E767" s="16"/>
      <c r="F767" s="17"/>
      <c r="G767" s="16"/>
      <c r="H767" s="17"/>
      <c r="I767" s="16"/>
      <c r="J767" s="17"/>
      <c r="K767" s="16"/>
      <c r="L767" s="17"/>
    </row>
    <row r="768">
      <c r="E768" s="16"/>
      <c r="F768" s="17"/>
      <c r="G768" s="16"/>
      <c r="H768" s="17"/>
      <c r="I768" s="16"/>
      <c r="J768" s="17"/>
      <c r="K768" s="16"/>
      <c r="L768" s="17"/>
    </row>
    <row r="769">
      <c r="E769" s="16"/>
      <c r="F769" s="17"/>
      <c r="G769" s="16"/>
      <c r="H769" s="17"/>
      <c r="I769" s="16"/>
      <c r="J769" s="17"/>
      <c r="K769" s="16"/>
      <c r="L769" s="17"/>
    </row>
    <row r="770">
      <c r="E770" s="16"/>
      <c r="F770" s="17"/>
      <c r="G770" s="16"/>
      <c r="H770" s="17"/>
      <c r="I770" s="16"/>
      <c r="J770" s="17"/>
      <c r="K770" s="16"/>
      <c r="L770" s="17"/>
    </row>
    <row r="771">
      <c r="E771" s="16"/>
      <c r="F771" s="17"/>
      <c r="G771" s="16"/>
      <c r="H771" s="17"/>
      <c r="I771" s="16"/>
      <c r="J771" s="17"/>
      <c r="K771" s="16"/>
      <c r="L771" s="17"/>
    </row>
    <row r="772">
      <c r="E772" s="16"/>
      <c r="F772" s="17"/>
      <c r="G772" s="16"/>
      <c r="H772" s="17"/>
      <c r="I772" s="16"/>
      <c r="J772" s="17"/>
      <c r="K772" s="16"/>
      <c r="L772" s="17"/>
    </row>
    <row r="773">
      <c r="E773" s="16"/>
      <c r="F773" s="17"/>
      <c r="G773" s="16"/>
      <c r="H773" s="17"/>
      <c r="I773" s="16"/>
      <c r="J773" s="17"/>
      <c r="K773" s="16"/>
      <c r="L773" s="17"/>
    </row>
    <row r="774">
      <c r="E774" s="16"/>
      <c r="F774" s="17"/>
      <c r="G774" s="16"/>
      <c r="H774" s="17"/>
      <c r="I774" s="16"/>
      <c r="J774" s="17"/>
      <c r="K774" s="16"/>
      <c r="L774" s="17"/>
    </row>
    <row r="775">
      <c r="E775" s="16"/>
      <c r="F775" s="17"/>
      <c r="G775" s="16"/>
      <c r="H775" s="17"/>
      <c r="I775" s="16"/>
      <c r="J775" s="17"/>
      <c r="K775" s="16"/>
      <c r="L775" s="17"/>
    </row>
    <row r="776">
      <c r="E776" s="16"/>
      <c r="F776" s="17"/>
      <c r="G776" s="16"/>
      <c r="H776" s="17"/>
      <c r="I776" s="16"/>
      <c r="J776" s="17"/>
      <c r="K776" s="16"/>
      <c r="L776" s="17"/>
    </row>
    <row r="777">
      <c r="E777" s="16"/>
      <c r="F777" s="17"/>
      <c r="G777" s="16"/>
      <c r="H777" s="17"/>
      <c r="I777" s="16"/>
      <c r="J777" s="17"/>
      <c r="K777" s="16"/>
      <c r="L777" s="17"/>
    </row>
    <row r="778">
      <c r="E778" s="16"/>
      <c r="F778" s="17"/>
      <c r="G778" s="16"/>
      <c r="H778" s="17"/>
      <c r="I778" s="16"/>
      <c r="J778" s="17"/>
      <c r="K778" s="16"/>
      <c r="L778" s="17"/>
    </row>
    <row r="779">
      <c r="E779" s="16"/>
      <c r="F779" s="17"/>
      <c r="G779" s="16"/>
      <c r="H779" s="17"/>
      <c r="I779" s="16"/>
      <c r="J779" s="17"/>
      <c r="K779" s="16"/>
      <c r="L779" s="17"/>
    </row>
    <row r="780">
      <c r="E780" s="16"/>
      <c r="F780" s="17"/>
      <c r="G780" s="16"/>
      <c r="H780" s="17"/>
      <c r="I780" s="16"/>
      <c r="J780" s="17"/>
      <c r="K780" s="16"/>
      <c r="L780" s="17"/>
    </row>
    <row r="781">
      <c r="E781" s="16"/>
      <c r="F781" s="17"/>
      <c r="G781" s="16"/>
      <c r="H781" s="17"/>
      <c r="I781" s="16"/>
      <c r="J781" s="17"/>
      <c r="K781" s="16"/>
      <c r="L781" s="17"/>
    </row>
    <row r="782">
      <c r="E782" s="16"/>
      <c r="F782" s="17"/>
      <c r="G782" s="16"/>
      <c r="H782" s="17"/>
      <c r="I782" s="16"/>
      <c r="J782" s="17"/>
      <c r="K782" s="16"/>
      <c r="L782" s="17"/>
    </row>
    <row r="783">
      <c r="E783" s="16"/>
      <c r="F783" s="17"/>
      <c r="G783" s="16"/>
      <c r="H783" s="17"/>
      <c r="I783" s="16"/>
      <c r="J783" s="17"/>
      <c r="K783" s="16"/>
      <c r="L783" s="17"/>
    </row>
    <row r="784">
      <c r="E784" s="16"/>
      <c r="F784" s="17"/>
      <c r="G784" s="16"/>
      <c r="H784" s="17"/>
      <c r="I784" s="16"/>
      <c r="J784" s="17"/>
      <c r="K784" s="16"/>
      <c r="L784" s="17"/>
    </row>
    <row r="785">
      <c r="E785" s="16"/>
      <c r="F785" s="17"/>
      <c r="G785" s="16"/>
      <c r="H785" s="17"/>
      <c r="I785" s="16"/>
      <c r="J785" s="17"/>
      <c r="K785" s="16"/>
      <c r="L785" s="17"/>
    </row>
    <row r="786">
      <c r="E786" s="16"/>
      <c r="F786" s="17"/>
      <c r="G786" s="16"/>
      <c r="H786" s="17"/>
      <c r="I786" s="16"/>
      <c r="J786" s="17"/>
      <c r="K786" s="16"/>
      <c r="L786" s="17"/>
    </row>
    <row r="787">
      <c r="E787" s="16"/>
      <c r="F787" s="17"/>
      <c r="G787" s="16"/>
      <c r="H787" s="17"/>
      <c r="I787" s="16"/>
      <c r="J787" s="17"/>
      <c r="K787" s="16"/>
      <c r="L787" s="17"/>
    </row>
    <row r="788">
      <c r="E788" s="16"/>
      <c r="F788" s="17"/>
      <c r="G788" s="16"/>
      <c r="H788" s="17"/>
      <c r="I788" s="16"/>
      <c r="J788" s="17"/>
      <c r="K788" s="16"/>
      <c r="L788" s="17"/>
    </row>
    <row r="789">
      <c r="E789" s="16"/>
      <c r="F789" s="17"/>
      <c r="G789" s="16"/>
      <c r="H789" s="17"/>
      <c r="I789" s="16"/>
      <c r="J789" s="17"/>
      <c r="K789" s="16"/>
      <c r="L789" s="17"/>
    </row>
    <row r="790">
      <c r="E790" s="16"/>
      <c r="F790" s="17"/>
      <c r="G790" s="16"/>
      <c r="H790" s="17"/>
      <c r="I790" s="16"/>
      <c r="J790" s="17"/>
      <c r="K790" s="16"/>
      <c r="L790" s="17"/>
    </row>
    <row r="791">
      <c r="E791" s="16"/>
      <c r="F791" s="17"/>
      <c r="G791" s="16"/>
      <c r="H791" s="17"/>
      <c r="I791" s="16"/>
      <c r="J791" s="17"/>
      <c r="K791" s="16"/>
      <c r="L791" s="17"/>
    </row>
    <row r="792">
      <c r="E792" s="16"/>
      <c r="F792" s="17"/>
      <c r="G792" s="16"/>
      <c r="H792" s="17"/>
      <c r="I792" s="16"/>
      <c r="J792" s="17"/>
      <c r="K792" s="16"/>
      <c r="L792" s="17"/>
    </row>
    <row r="793">
      <c r="E793" s="16"/>
      <c r="F793" s="17"/>
      <c r="G793" s="16"/>
      <c r="H793" s="17"/>
      <c r="I793" s="16"/>
      <c r="J793" s="17"/>
      <c r="K793" s="16"/>
      <c r="L793" s="17"/>
    </row>
    <row r="794">
      <c r="E794" s="16"/>
      <c r="F794" s="17"/>
      <c r="G794" s="16"/>
      <c r="H794" s="17"/>
      <c r="I794" s="16"/>
      <c r="J794" s="17"/>
      <c r="K794" s="16"/>
      <c r="L794" s="17"/>
    </row>
    <row r="795">
      <c r="E795" s="16"/>
      <c r="F795" s="17"/>
      <c r="G795" s="16"/>
      <c r="H795" s="17"/>
      <c r="I795" s="16"/>
      <c r="J795" s="17"/>
      <c r="K795" s="16"/>
      <c r="L795" s="17"/>
    </row>
    <row r="796">
      <c r="E796" s="16"/>
      <c r="F796" s="17"/>
      <c r="G796" s="16"/>
      <c r="H796" s="17"/>
      <c r="I796" s="16"/>
      <c r="J796" s="17"/>
      <c r="K796" s="16"/>
      <c r="L796" s="17"/>
    </row>
    <row r="797">
      <c r="E797" s="16"/>
      <c r="F797" s="17"/>
      <c r="G797" s="16"/>
      <c r="H797" s="17"/>
      <c r="I797" s="16"/>
      <c r="J797" s="17"/>
      <c r="K797" s="16"/>
      <c r="L797" s="17"/>
    </row>
    <row r="798">
      <c r="E798" s="16"/>
      <c r="F798" s="17"/>
      <c r="G798" s="16"/>
      <c r="H798" s="17"/>
      <c r="I798" s="16"/>
      <c r="J798" s="17"/>
      <c r="K798" s="16"/>
      <c r="L798" s="17"/>
    </row>
    <row r="799">
      <c r="E799" s="16"/>
      <c r="F799" s="17"/>
      <c r="G799" s="16"/>
      <c r="H799" s="17"/>
      <c r="I799" s="16"/>
      <c r="J799" s="17"/>
      <c r="K799" s="16"/>
      <c r="L799" s="17"/>
    </row>
    <row r="800">
      <c r="E800" s="16"/>
      <c r="F800" s="17"/>
      <c r="G800" s="16"/>
      <c r="H800" s="17"/>
      <c r="I800" s="16"/>
      <c r="J800" s="17"/>
      <c r="K800" s="16"/>
      <c r="L800" s="17"/>
    </row>
    <row r="801">
      <c r="E801" s="16"/>
      <c r="F801" s="17"/>
      <c r="G801" s="16"/>
      <c r="H801" s="17"/>
      <c r="I801" s="16"/>
      <c r="J801" s="17"/>
      <c r="K801" s="16"/>
      <c r="L801" s="17"/>
    </row>
    <row r="802">
      <c r="E802" s="16"/>
      <c r="F802" s="17"/>
      <c r="G802" s="16"/>
      <c r="H802" s="17"/>
      <c r="I802" s="16"/>
      <c r="J802" s="17"/>
      <c r="K802" s="16"/>
      <c r="L802" s="17"/>
    </row>
    <row r="803">
      <c r="E803" s="16"/>
      <c r="F803" s="17"/>
      <c r="G803" s="16"/>
      <c r="H803" s="17"/>
      <c r="I803" s="16"/>
      <c r="J803" s="17"/>
      <c r="K803" s="16"/>
      <c r="L803" s="17"/>
    </row>
    <row r="804">
      <c r="E804" s="16"/>
      <c r="F804" s="17"/>
      <c r="G804" s="16"/>
      <c r="H804" s="17"/>
      <c r="I804" s="16"/>
      <c r="J804" s="17"/>
      <c r="K804" s="16"/>
      <c r="L804" s="17"/>
    </row>
    <row r="805">
      <c r="E805" s="16"/>
      <c r="F805" s="17"/>
      <c r="G805" s="16"/>
      <c r="H805" s="17"/>
      <c r="I805" s="16"/>
      <c r="J805" s="17"/>
      <c r="K805" s="16"/>
      <c r="L805" s="17"/>
    </row>
    <row r="806">
      <c r="E806" s="16"/>
      <c r="F806" s="17"/>
      <c r="G806" s="16"/>
      <c r="H806" s="17"/>
      <c r="I806" s="16"/>
      <c r="J806" s="17"/>
      <c r="K806" s="16"/>
      <c r="L806" s="17"/>
    </row>
    <row r="807">
      <c r="E807" s="16"/>
      <c r="F807" s="17"/>
      <c r="G807" s="16"/>
      <c r="H807" s="17"/>
      <c r="I807" s="16"/>
      <c r="J807" s="17"/>
      <c r="K807" s="16"/>
      <c r="L807" s="17"/>
    </row>
    <row r="808">
      <c r="E808" s="16"/>
      <c r="F808" s="17"/>
      <c r="G808" s="16"/>
      <c r="H808" s="17"/>
      <c r="I808" s="16"/>
      <c r="J808" s="17"/>
      <c r="K808" s="16"/>
      <c r="L808" s="17"/>
    </row>
    <row r="809">
      <c r="E809" s="16"/>
      <c r="F809" s="17"/>
      <c r="G809" s="16"/>
      <c r="H809" s="17"/>
      <c r="I809" s="16"/>
      <c r="J809" s="17"/>
      <c r="K809" s="16"/>
      <c r="L809" s="17"/>
    </row>
    <row r="810">
      <c r="E810" s="16"/>
      <c r="F810" s="17"/>
      <c r="G810" s="16"/>
      <c r="H810" s="17"/>
      <c r="I810" s="16"/>
      <c r="J810" s="17"/>
      <c r="K810" s="16"/>
      <c r="L810" s="17"/>
    </row>
    <row r="811">
      <c r="E811" s="16"/>
      <c r="F811" s="17"/>
      <c r="G811" s="16"/>
      <c r="H811" s="17"/>
      <c r="I811" s="16"/>
      <c r="J811" s="17"/>
      <c r="K811" s="16"/>
      <c r="L811" s="17"/>
    </row>
    <row r="812">
      <c r="E812" s="16"/>
      <c r="F812" s="17"/>
      <c r="G812" s="16"/>
      <c r="H812" s="17"/>
      <c r="I812" s="16"/>
      <c r="J812" s="17"/>
      <c r="K812" s="16"/>
      <c r="L812" s="17"/>
    </row>
    <row r="813">
      <c r="E813" s="16"/>
      <c r="F813" s="17"/>
      <c r="G813" s="16"/>
      <c r="H813" s="17"/>
      <c r="I813" s="16"/>
      <c r="J813" s="17"/>
      <c r="K813" s="16"/>
      <c r="L813" s="17"/>
    </row>
    <row r="814">
      <c r="E814" s="16"/>
      <c r="F814" s="17"/>
      <c r="G814" s="16"/>
      <c r="H814" s="17"/>
      <c r="I814" s="16"/>
      <c r="J814" s="17"/>
      <c r="K814" s="16"/>
      <c r="L814" s="17"/>
    </row>
    <row r="815">
      <c r="E815" s="16"/>
      <c r="F815" s="17"/>
      <c r="G815" s="16"/>
      <c r="H815" s="17"/>
      <c r="I815" s="16"/>
      <c r="J815" s="17"/>
      <c r="K815" s="16"/>
      <c r="L815" s="17"/>
    </row>
    <row r="816">
      <c r="E816" s="16"/>
      <c r="F816" s="17"/>
      <c r="G816" s="16"/>
      <c r="H816" s="17"/>
      <c r="I816" s="16"/>
      <c r="J816" s="17"/>
      <c r="K816" s="16"/>
      <c r="L816" s="17"/>
    </row>
    <row r="817">
      <c r="E817" s="16"/>
      <c r="F817" s="17"/>
      <c r="G817" s="16"/>
      <c r="H817" s="17"/>
      <c r="I817" s="16"/>
      <c r="J817" s="17"/>
      <c r="K817" s="16"/>
      <c r="L817" s="17"/>
    </row>
    <row r="818">
      <c r="E818" s="16"/>
      <c r="F818" s="17"/>
      <c r="G818" s="16"/>
      <c r="H818" s="17"/>
      <c r="I818" s="16"/>
      <c r="J818" s="17"/>
      <c r="K818" s="16"/>
      <c r="L818" s="17"/>
    </row>
    <row r="819">
      <c r="E819" s="16"/>
      <c r="F819" s="17"/>
      <c r="G819" s="16"/>
      <c r="H819" s="17"/>
      <c r="I819" s="16"/>
      <c r="J819" s="17"/>
      <c r="K819" s="16"/>
      <c r="L819" s="17"/>
    </row>
    <row r="820">
      <c r="E820" s="16"/>
      <c r="F820" s="17"/>
      <c r="G820" s="16"/>
      <c r="H820" s="17"/>
      <c r="I820" s="16"/>
      <c r="J820" s="17"/>
      <c r="K820" s="16"/>
      <c r="L820" s="17"/>
    </row>
    <row r="821">
      <c r="E821" s="16"/>
      <c r="F821" s="17"/>
      <c r="G821" s="16"/>
      <c r="H821" s="17"/>
      <c r="I821" s="16"/>
      <c r="J821" s="17"/>
      <c r="K821" s="16"/>
      <c r="L821" s="17"/>
    </row>
    <row r="822">
      <c r="E822" s="16"/>
      <c r="F822" s="17"/>
      <c r="G822" s="16"/>
      <c r="H822" s="17"/>
      <c r="I822" s="16"/>
      <c r="J822" s="17"/>
      <c r="K822" s="16"/>
      <c r="L822" s="17"/>
    </row>
    <row r="823">
      <c r="E823" s="16"/>
      <c r="F823" s="17"/>
      <c r="G823" s="16"/>
      <c r="H823" s="17"/>
      <c r="I823" s="16"/>
      <c r="J823" s="17"/>
      <c r="K823" s="16"/>
      <c r="L823" s="17"/>
    </row>
    <row r="824">
      <c r="E824" s="16"/>
      <c r="F824" s="17"/>
      <c r="G824" s="16"/>
      <c r="H824" s="17"/>
      <c r="I824" s="16"/>
      <c r="J824" s="17"/>
      <c r="K824" s="16"/>
      <c r="L824" s="17"/>
    </row>
    <row r="825">
      <c r="E825" s="16"/>
      <c r="F825" s="17"/>
      <c r="G825" s="16"/>
      <c r="H825" s="17"/>
      <c r="I825" s="16"/>
      <c r="J825" s="17"/>
      <c r="K825" s="16"/>
      <c r="L825" s="17"/>
    </row>
    <row r="826">
      <c r="E826" s="16"/>
      <c r="F826" s="17"/>
      <c r="G826" s="16"/>
      <c r="H826" s="17"/>
      <c r="I826" s="16"/>
      <c r="J826" s="17"/>
      <c r="K826" s="16"/>
      <c r="L826" s="17"/>
    </row>
    <row r="827">
      <c r="E827" s="16"/>
      <c r="F827" s="17"/>
      <c r="G827" s="16"/>
      <c r="H827" s="17"/>
      <c r="I827" s="16"/>
      <c r="J827" s="17"/>
      <c r="K827" s="16"/>
      <c r="L827" s="17"/>
    </row>
    <row r="828">
      <c r="E828" s="16"/>
      <c r="F828" s="17"/>
      <c r="G828" s="16"/>
      <c r="H828" s="17"/>
      <c r="I828" s="16"/>
      <c r="J828" s="17"/>
      <c r="K828" s="16"/>
      <c r="L828" s="17"/>
    </row>
    <row r="829">
      <c r="E829" s="16"/>
      <c r="F829" s="17"/>
      <c r="G829" s="16"/>
      <c r="H829" s="17"/>
      <c r="I829" s="16"/>
      <c r="J829" s="17"/>
      <c r="K829" s="16"/>
      <c r="L829" s="17"/>
    </row>
    <row r="830">
      <c r="E830" s="16"/>
      <c r="F830" s="17"/>
      <c r="G830" s="16"/>
      <c r="H830" s="17"/>
      <c r="I830" s="16"/>
      <c r="J830" s="17"/>
      <c r="K830" s="16"/>
      <c r="L830" s="17"/>
    </row>
    <row r="831">
      <c r="E831" s="16"/>
      <c r="F831" s="17"/>
      <c r="G831" s="16"/>
      <c r="H831" s="17"/>
      <c r="I831" s="16"/>
      <c r="J831" s="17"/>
      <c r="K831" s="16"/>
      <c r="L831" s="17"/>
    </row>
    <row r="832">
      <c r="E832" s="16"/>
      <c r="F832" s="17"/>
      <c r="G832" s="16"/>
      <c r="H832" s="17"/>
      <c r="I832" s="16"/>
      <c r="J832" s="17"/>
      <c r="K832" s="16"/>
      <c r="L832" s="17"/>
    </row>
    <row r="833">
      <c r="E833" s="16"/>
      <c r="F833" s="17"/>
      <c r="G833" s="16"/>
      <c r="H833" s="17"/>
      <c r="I833" s="16"/>
      <c r="J833" s="17"/>
      <c r="K833" s="16"/>
      <c r="L833" s="17"/>
    </row>
    <row r="834">
      <c r="E834" s="16"/>
      <c r="F834" s="17"/>
      <c r="G834" s="16"/>
      <c r="H834" s="17"/>
      <c r="I834" s="16"/>
      <c r="J834" s="17"/>
      <c r="K834" s="16"/>
      <c r="L834" s="17"/>
    </row>
    <row r="835">
      <c r="E835" s="16"/>
      <c r="F835" s="17"/>
      <c r="G835" s="16"/>
      <c r="H835" s="17"/>
      <c r="I835" s="16"/>
      <c r="J835" s="17"/>
      <c r="K835" s="16"/>
      <c r="L835" s="17"/>
    </row>
    <row r="836">
      <c r="E836" s="16"/>
      <c r="F836" s="17"/>
      <c r="G836" s="16"/>
      <c r="H836" s="17"/>
      <c r="I836" s="16"/>
      <c r="J836" s="17"/>
      <c r="K836" s="16"/>
      <c r="L836" s="17"/>
    </row>
    <row r="837">
      <c r="E837" s="16"/>
      <c r="F837" s="17"/>
      <c r="G837" s="16"/>
      <c r="H837" s="17"/>
      <c r="I837" s="16"/>
      <c r="J837" s="17"/>
      <c r="K837" s="16"/>
      <c r="L837" s="17"/>
    </row>
    <row r="838">
      <c r="E838" s="16"/>
      <c r="F838" s="17"/>
      <c r="G838" s="16"/>
      <c r="H838" s="17"/>
      <c r="I838" s="16"/>
      <c r="J838" s="17"/>
      <c r="K838" s="16"/>
      <c r="L838" s="17"/>
    </row>
    <row r="839">
      <c r="E839" s="16"/>
      <c r="F839" s="17"/>
      <c r="G839" s="16"/>
      <c r="H839" s="17"/>
      <c r="I839" s="16"/>
      <c r="J839" s="17"/>
      <c r="K839" s="16"/>
      <c r="L839" s="17"/>
    </row>
    <row r="840">
      <c r="E840" s="16"/>
      <c r="F840" s="17"/>
      <c r="G840" s="16"/>
      <c r="H840" s="17"/>
      <c r="I840" s="16"/>
      <c r="J840" s="17"/>
      <c r="K840" s="16"/>
      <c r="L840" s="17"/>
    </row>
    <row r="841">
      <c r="E841" s="16"/>
      <c r="F841" s="17"/>
      <c r="G841" s="16"/>
      <c r="H841" s="17"/>
      <c r="I841" s="16"/>
      <c r="J841" s="17"/>
      <c r="K841" s="16"/>
      <c r="L841" s="17"/>
    </row>
    <row r="842">
      <c r="E842" s="16"/>
      <c r="F842" s="17"/>
      <c r="G842" s="16"/>
      <c r="H842" s="17"/>
      <c r="I842" s="16"/>
      <c r="J842" s="17"/>
      <c r="K842" s="16"/>
      <c r="L842" s="17"/>
    </row>
    <row r="843">
      <c r="E843" s="16"/>
      <c r="F843" s="17"/>
      <c r="G843" s="16"/>
      <c r="H843" s="17"/>
      <c r="I843" s="16"/>
      <c r="J843" s="17"/>
      <c r="K843" s="16"/>
      <c r="L843" s="17"/>
    </row>
    <row r="844">
      <c r="E844" s="16"/>
      <c r="F844" s="17"/>
      <c r="G844" s="16"/>
      <c r="H844" s="17"/>
      <c r="I844" s="16"/>
      <c r="J844" s="17"/>
      <c r="K844" s="16"/>
      <c r="L844" s="17"/>
    </row>
    <row r="845">
      <c r="E845" s="16"/>
      <c r="F845" s="17"/>
      <c r="G845" s="16"/>
      <c r="H845" s="17"/>
      <c r="I845" s="16"/>
      <c r="J845" s="17"/>
      <c r="K845" s="16"/>
      <c r="L845" s="17"/>
    </row>
    <row r="846">
      <c r="E846" s="16"/>
      <c r="F846" s="17"/>
      <c r="G846" s="16"/>
      <c r="H846" s="17"/>
      <c r="I846" s="16"/>
      <c r="J846" s="17"/>
      <c r="K846" s="16"/>
      <c r="L846" s="17"/>
    </row>
    <row r="847">
      <c r="E847" s="16"/>
      <c r="F847" s="17"/>
      <c r="G847" s="16"/>
      <c r="H847" s="17"/>
      <c r="I847" s="16"/>
      <c r="J847" s="17"/>
      <c r="K847" s="16"/>
      <c r="L847" s="17"/>
    </row>
    <row r="848">
      <c r="E848" s="16"/>
      <c r="F848" s="17"/>
      <c r="G848" s="16"/>
      <c r="H848" s="17"/>
      <c r="I848" s="16"/>
      <c r="J848" s="17"/>
      <c r="K848" s="16"/>
      <c r="L848" s="17"/>
    </row>
    <row r="849">
      <c r="E849" s="16"/>
      <c r="F849" s="17"/>
      <c r="G849" s="16"/>
      <c r="H849" s="17"/>
      <c r="I849" s="16"/>
      <c r="J849" s="17"/>
      <c r="K849" s="16"/>
      <c r="L849" s="17"/>
    </row>
    <row r="850">
      <c r="E850" s="16"/>
      <c r="F850" s="17"/>
      <c r="G850" s="16"/>
      <c r="H850" s="17"/>
      <c r="I850" s="16"/>
      <c r="J850" s="17"/>
      <c r="K850" s="16"/>
      <c r="L850" s="17"/>
    </row>
    <row r="851">
      <c r="E851" s="16"/>
      <c r="F851" s="17"/>
      <c r="G851" s="16"/>
      <c r="H851" s="17"/>
      <c r="I851" s="16"/>
      <c r="J851" s="17"/>
      <c r="K851" s="16"/>
      <c r="L851" s="17"/>
    </row>
    <row r="852">
      <c r="E852" s="16"/>
      <c r="F852" s="17"/>
      <c r="G852" s="16"/>
      <c r="H852" s="17"/>
      <c r="I852" s="16"/>
      <c r="J852" s="17"/>
      <c r="K852" s="16"/>
      <c r="L852" s="17"/>
    </row>
    <row r="853">
      <c r="E853" s="16"/>
      <c r="F853" s="17"/>
      <c r="G853" s="16"/>
      <c r="H853" s="17"/>
      <c r="I853" s="16"/>
      <c r="J853" s="17"/>
      <c r="K853" s="16"/>
      <c r="L853" s="17"/>
    </row>
    <row r="854">
      <c r="E854" s="16"/>
      <c r="F854" s="17"/>
      <c r="G854" s="16"/>
      <c r="H854" s="17"/>
      <c r="I854" s="16"/>
      <c r="J854" s="17"/>
      <c r="K854" s="16"/>
      <c r="L854" s="17"/>
    </row>
    <row r="855">
      <c r="E855" s="16"/>
      <c r="F855" s="17"/>
      <c r="G855" s="16"/>
      <c r="H855" s="17"/>
      <c r="I855" s="16"/>
      <c r="J855" s="17"/>
      <c r="K855" s="16"/>
      <c r="L855" s="17"/>
    </row>
    <row r="856">
      <c r="E856" s="16"/>
      <c r="F856" s="17"/>
      <c r="G856" s="16"/>
      <c r="H856" s="17"/>
      <c r="I856" s="16"/>
      <c r="J856" s="17"/>
      <c r="K856" s="16"/>
      <c r="L856" s="17"/>
    </row>
    <row r="857">
      <c r="E857" s="16"/>
      <c r="F857" s="17"/>
      <c r="G857" s="16"/>
      <c r="H857" s="17"/>
      <c r="I857" s="16"/>
      <c r="J857" s="17"/>
      <c r="K857" s="16"/>
      <c r="L857" s="17"/>
    </row>
    <row r="858">
      <c r="E858" s="16"/>
      <c r="F858" s="17"/>
      <c r="G858" s="16"/>
      <c r="H858" s="17"/>
      <c r="I858" s="16"/>
      <c r="J858" s="17"/>
      <c r="K858" s="16"/>
      <c r="L858" s="17"/>
    </row>
    <row r="859">
      <c r="E859" s="16"/>
      <c r="F859" s="17"/>
      <c r="G859" s="16"/>
      <c r="H859" s="17"/>
      <c r="I859" s="16"/>
      <c r="J859" s="17"/>
      <c r="K859" s="16"/>
      <c r="L859" s="17"/>
    </row>
    <row r="860">
      <c r="E860" s="16"/>
      <c r="F860" s="17"/>
      <c r="G860" s="16"/>
      <c r="H860" s="17"/>
      <c r="I860" s="16"/>
      <c r="J860" s="17"/>
      <c r="K860" s="16"/>
      <c r="L860" s="17"/>
    </row>
    <row r="861">
      <c r="E861" s="16"/>
      <c r="F861" s="17"/>
      <c r="G861" s="16"/>
      <c r="H861" s="17"/>
      <c r="I861" s="16"/>
      <c r="J861" s="17"/>
      <c r="K861" s="16"/>
      <c r="L861" s="17"/>
    </row>
    <row r="862">
      <c r="E862" s="16"/>
      <c r="F862" s="17"/>
      <c r="G862" s="16"/>
      <c r="H862" s="17"/>
      <c r="I862" s="16"/>
      <c r="J862" s="17"/>
      <c r="K862" s="16"/>
      <c r="L862" s="17"/>
    </row>
    <row r="863">
      <c r="E863" s="16"/>
      <c r="F863" s="17"/>
      <c r="G863" s="16"/>
      <c r="H863" s="17"/>
      <c r="I863" s="16"/>
      <c r="J863" s="17"/>
      <c r="K863" s="16"/>
      <c r="L863" s="17"/>
    </row>
    <row r="864">
      <c r="E864" s="16"/>
      <c r="F864" s="17"/>
      <c r="G864" s="16"/>
      <c r="H864" s="17"/>
      <c r="I864" s="16"/>
      <c r="J864" s="17"/>
      <c r="K864" s="16"/>
      <c r="L864" s="17"/>
    </row>
    <row r="865">
      <c r="E865" s="16"/>
      <c r="F865" s="17"/>
      <c r="G865" s="16"/>
      <c r="H865" s="17"/>
      <c r="I865" s="16"/>
      <c r="J865" s="17"/>
      <c r="K865" s="16"/>
      <c r="L865" s="17"/>
    </row>
    <row r="866">
      <c r="E866" s="16"/>
      <c r="F866" s="17"/>
      <c r="G866" s="16"/>
      <c r="H866" s="17"/>
      <c r="I866" s="16"/>
      <c r="J866" s="17"/>
      <c r="K866" s="16"/>
      <c r="L866" s="17"/>
    </row>
    <row r="867">
      <c r="E867" s="16"/>
      <c r="F867" s="17"/>
      <c r="G867" s="16"/>
      <c r="H867" s="17"/>
      <c r="I867" s="16"/>
      <c r="J867" s="17"/>
      <c r="K867" s="16"/>
      <c r="L867" s="17"/>
    </row>
    <row r="868">
      <c r="E868" s="16"/>
      <c r="F868" s="17"/>
      <c r="G868" s="16"/>
      <c r="H868" s="17"/>
      <c r="I868" s="16"/>
      <c r="J868" s="17"/>
      <c r="K868" s="16"/>
      <c r="L868" s="17"/>
    </row>
    <row r="869">
      <c r="E869" s="16"/>
      <c r="F869" s="17"/>
      <c r="G869" s="16"/>
      <c r="H869" s="17"/>
      <c r="I869" s="16"/>
      <c r="J869" s="17"/>
      <c r="K869" s="16"/>
      <c r="L869" s="17"/>
    </row>
    <row r="870">
      <c r="E870" s="16"/>
      <c r="F870" s="17"/>
      <c r="G870" s="16"/>
      <c r="H870" s="17"/>
      <c r="I870" s="16"/>
      <c r="J870" s="17"/>
      <c r="K870" s="16"/>
      <c r="L870" s="17"/>
    </row>
    <row r="871">
      <c r="E871" s="16"/>
      <c r="F871" s="17"/>
      <c r="G871" s="16"/>
      <c r="H871" s="17"/>
      <c r="I871" s="16"/>
      <c r="J871" s="17"/>
      <c r="K871" s="16"/>
      <c r="L871" s="17"/>
    </row>
    <row r="872">
      <c r="E872" s="16"/>
      <c r="F872" s="17"/>
      <c r="G872" s="16"/>
      <c r="H872" s="17"/>
      <c r="I872" s="16"/>
      <c r="J872" s="17"/>
      <c r="K872" s="16"/>
      <c r="L872" s="17"/>
    </row>
    <row r="873">
      <c r="E873" s="16"/>
      <c r="F873" s="17"/>
      <c r="G873" s="16"/>
      <c r="H873" s="17"/>
      <c r="I873" s="16"/>
      <c r="J873" s="17"/>
      <c r="K873" s="16"/>
      <c r="L873" s="17"/>
    </row>
    <row r="874">
      <c r="E874" s="16"/>
      <c r="F874" s="17"/>
      <c r="G874" s="16"/>
      <c r="H874" s="17"/>
      <c r="I874" s="16"/>
      <c r="J874" s="17"/>
      <c r="K874" s="16"/>
      <c r="L874" s="17"/>
    </row>
    <row r="875">
      <c r="E875" s="16"/>
      <c r="F875" s="17"/>
      <c r="G875" s="16"/>
      <c r="H875" s="17"/>
      <c r="I875" s="16"/>
      <c r="J875" s="17"/>
      <c r="K875" s="16"/>
      <c r="L875" s="17"/>
    </row>
    <row r="876">
      <c r="E876" s="16"/>
      <c r="F876" s="17"/>
      <c r="G876" s="16"/>
      <c r="H876" s="17"/>
      <c r="I876" s="16"/>
      <c r="J876" s="17"/>
      <c r="K876" s="16"/>
      <c r="L876" s="17"/>
    </row>
    <row r="877">
      <c r="E877" s="16"/>
      <c r="F877" s="17"/>
      <c r="G877" s="16"/>
      <c r="H877" s="17"/>
      <c r="I877" s="16"/>
      <c r="J877" s="17"/>
      <c r="K877" s="16"/>
      <c r="L877" s="17"/>
    </row>
    <row r="878">
      <c r="E878" s="16"/>
      <c r="F878" s="17"/>
      <c r="G878" s="16"/>
      <c r="H878" s="17"/>
      <c r="I878" s="16"/>
      <c r="J878" s="17"/>
      <c r="K878" s="16"/>
      <c r="L878" s="17"/>
    </row>
    <row r="879">
      <c r="E879" s="16"/>
      <c r="F879" s="17"/>
      <c r="G879" s="16"/>
      <c r="H879" s="17"/>
      <c r="I879" s="16"/>
      <c r="J879" s="17"/>
      <c r="K879" s="16"/>
      <c r="L879" s="17"/>
    </row>
    <row r="880">
      <c r="E880" s="16"/>
      <c r="F880" s="17"/>
      <c r="G880" s="16"/>
      <c r="H880" s="17"/>
      <c r="I880" s="16"/>
      <c r="J880" s="17"/>
      <c r="K880" s="16"/>
      <c r="L880" s="17"/>
    </row>
    <row r="881">
      <c r="E881" s="16"/>
      <c r="F881" s="17"/>
      <c r="G881" s="16"/>
      <c r="H881" s="17"/>
      <c r="I881" s="16"/>
      <c r="J881" s="17"/>
      <c r="K881" s="16"/>
      <c r="L881" s="17"/>
    </row>
    <row r="882">
      <c r="E882" s="16"/>
      <c r="F882" s="17"/>
      <c r="G882" s="16"/>
      <c r="H882" s="17"/>
      <c r="I882" s="16"/>
      <c r="J882" s="17"/>
      <c r="K882" s="16"/>
      <c r="L882" s="17"/>
    </row>
    <row r="883">
      <c r="E883" s="16"/>
      <c r="F883" s="17"/>
      <c r="G883" s="16"/>
      <c r="H883" s="17"/>
      <c r="I883" s="16"/>
      <c r="J883" s="17"/>
      <c r="K883" s="16"/>
      <c r="L883" s="17"/>
    </row>
    <row r="884">
      <c r="E884" s="16"/>
      <c r="F884" s="17"/>
      <c r="G884" s="16"/>
      <c r="H884" s="17"/>
      <c r="I884" s="16"/>
      <c r="J884" s="17"/>
      <c r="K884" s="16"/>
      <c r="L884" s="17"/>
    </row>
    <row r="885">
      <c r="E885" s="16"/>
      <c r="F885" s="17"/>
      <c r="G885" s="16"/>
      <c r="H885" s="17"/>
      <c r="I885" s="16"/>
      <c r="J885" s="17"/>
      <c r="K885" s="16"/>
      <c r="L885" s="17"/>
    </row>
    <row r="886">
      <c r="E886" s="16"/>
      <c r="F886" s="17"/>
      <c r="G886" s="16"/>
      <c r="H886" s="17"/>
      <c r="I886" s="16"/>
      <c r="J886" s="17"/>
      <c r="K886" s="16"/>
      <c r="L886" s="17"/>
    </row>
    <row r="887">
      <c r="E887" s="16"/>
      <c r="F887" s="17"/>
      <c r="G887" s="16"/>
      <c r="H887" s="17"/>
      <c r="I887" s="16"/>
      <c r="J887" s="17"/>
      <c r="K887" s="16"/>
      <c r="L887" s="17"/>
    </row>
    <row r="888">
      <c r="E888" s="16"/>
      <c r="F888" s="17"/>
      <c r="G888" s="16"/>
      <c r="H888" s="17"/>
      <c r="I888" s="16"/>
      <c r="J888" s="17"/>
      <c r="K888" s="16"/>
      <c r="L888" s="17"/>
    </row>
    <row r="889">
      <c r="E889" s="16"/>
      <c r="F889" s="17"/>
      <c r="G889" s="16"/>
      <c r="H889" s="17"/>
      <c r="I889" s="16"/>
      <c r="J889" s="17"/>
      <c r="K889" s="16"/>
      <c r="L889" s="17"/>
    </row>
    <row r="890">
      <c r="E890" s="16"/>
      <c r="F890" s="17"/>
      <c r="G890" s="16"/>
      <c r="H890" s="17"/>
      <c r="I890" s="16"/>
      <c r="J890" s="17"/>
      <c r="K890" s="16"/>
      <c r="L890" s="17"/>
    </row>
    <row r="891">
      <c r="E891" s="16"/>
      <c r="F891" s="17"/>
      <c r="G891" s="16"/>
      <c r="H891" s="17"/>
      <c r="I891" s="16"/>
      <c r="J891" s="17"/>
      <c r="K891" s="16"/>
      <c r="L891" s="17"/>
    </row>
    <row r="892">
      <c r="E892" s="16"/>
      <c r="F892" s="17"/>
      <c r="G892" s="16"/>
      <c r="H892" s="17"/>
      <c r="I892" s="16"/>
      <c r="J892" s="17"/>
      <c r="K892" s="16"/>
      <c r="L892" s="17"/>
    </row>
    <row r="893">
      <c r="E893" s="16"/>
      <c r="F893" s="17"/>
      <c r="G893" s="16"/>
      <c r="H893" s="17"/>
      <c r="I893" s="16"/>
      <c r="J893" s="17"/>
      <c r="K893" s="16"/>
      <c r="L893" s="17"/>
    </row>
    <row r="894">
      <c r="E894" s="16"/>
      <c r="F894" s="17"/>
      <c r="G894" s="16"/>
      <c r="H894" s="17"/>
      <c r="I894" s="16"/>
      <c r="J894" s="17"/>
      <c r="K894" s="16"/>
      <c r="L894" s="17"/>
    </row>
    <row r="895">
      <c r="E895" s="16"/>
      <c r="F895" s="17"/>
      <c r="G895" s="16"/>
      <c r="H895" s="17"/>
      <c r="I895" s="16"/>
      <c r="J895" s="17"/>
      <c r="K895" s="16"/>
      <c r="L895" s="17"/>
    </row>
    <row r="896">
      <c r="E896" s="16"/>
      <c r="F896" s="17"/>
      <c r="G896" s="16"/>
      <c r="H896" s="17"/>
      <c r="I896" s="16"/>
      <c r="J896" s="17"/>
      <c r="K896" s="16"/>
      <c r="L896" s="17"/>
    </row>
    <row r="897">
      <c r="E897" s="16"/>
      <c r="F897" s="17"/>
      <c r="G897" s="16"/>
      <c r="H897" s="17"/>
      <c r="I897" s="16"/>
      <c r="J897" s="17"/>
      <c r="K897" s="16"/>
      <c r="L897" s="17"/>
    </row>
    <row r="898">
      <c r="E898" s="16"/>
      <c r="F898" s="17"/>
      <c r="G898" s="16"/>
      <c r="H898" s="17"/>
      <c r="I898" s="16"/>
      <c r="J898" s="17"/>
      <c r="K898" s="16"/>
      <c r="L898" s="17"/>
    </row>
    <row r="899">
      <c r="E899" s="16"/>
      <c r="F899" s="17"/>
      <c r="G899" s="16"/>
      <c r="H899" s="17"/>
      <c r="I899" s="16"/>
      <c r="J899" s="17"/>
      <c r="K899" s="16"/>
      <c r="L899" s="17"/>
    </row>
    <row r="900">
      <c r="E900" s="16"/>
      <c r="F900" s="17"/>
      <c r="G900" s="16"/>
      <c r="H900" s="17"/>
      <c r="I900" s="16"/>
      <c r="J900" s="17"/>
      <c r="K900" s="16"/>
      <c r="L900" s="17"/>
    </row>
    <row r="901">
      <c r="E901" s="16"/>
      <c r="F901" s="17"/>
      <c r="G901" s="16"/>
      <c r="H901" s="17"/>
      <c r="I901" s="16"/>
      <c r="J901" s="17"/>
      <c r="K901" s="16"/>
      <c r="L901" s="17"/>
    </row>
    <row r="902">
      <c r="E902" s="16"/>
      <c r="F902" s="17"/>
      <c r="G902" s="16"/>
      <c r="H902" s="17"/>
      <c r="I902" s="16"/>
      <c r="J902" s="17"/>
      <c r="K902" s="16"/>
      <c r="L902" s="17"/>
    </row>
    <row r="903">
      <c r="E903" s="16"/>
      <c r="F903" s="17"/>
      <c r="G903" s="16"/>
      <c r="H903" s="17"/>
      <c r="I903" s="16"/>
      <c r="J903" s="17"/>
      <c r="K903" s="16"/>
      <c r="L903" s="17"/>
    </row>
    <row r="904">
      <c r="E904" s="16"/>
      <c r="F904" s="17"/>
      <c r="G904" s="16"/>
      <c r="H904" s="17"/>
      <c r="I904" s="16"/>
      <c r="J904" s="17"/>
      <c r="K904" s="16"/>
      <c r="L904" s="17"/>
    </row>
    <row r="905">
      <c r="E905" s="16"/>
      <c r="F905" s="17"/>
      <c r="G905" s="16"/>
      <c r="H905" s="17"/>
      <c r="I905" s="16"/>
      <c r="J905" s="17"/>
      <c r="K905" s="16"/>
      <c r="L905" s="17"/>
    </row>
    <row r="906">
      <c r="E906" s="16"/>
      <c r="F906" s="17"/>
      <c r="G906" s="16"/>
      <c r="H906" s="17"/>
      <c r="I906" s="16"/>
      <c r="J906" s="17"/>
      <c r="K906" s="16"/>
      <c r="L906" s="17"/>
    </row>
    <row r="907">
      <c r="E907" s="16"/>
      <c r="F907" s="17"/>
      <c r="G907" s="16"/>
      <c r="H907" s="17"/>
      <c r="I907" s="16"/>
      <c r="J907" s="17"/>
      <c r="K907" s="16"/>
      <c r="L907" s="17"/>
    </row>
    <row r="908">
      <c r="E908" s="16"/>
      <c r="F908" s="17"/>
      <c r="G908" s="16"/>
      <c r="H908" s="17"/>
      <c r="I908" s="16"/>
      <c r="J908" s="17"/>
      <c r="K908" s="16"/>
      <c r="L908" s="17"/>
    </row>
    <row r="909">
      <c r="E909" s="16"/>
      <c r="F909" s="17"/>
      <c r="G909" s="16"/>
      <c r="H909" s="17"/>
      <c r="I909" s="16"/>
      <c r="J909" s="17"/>
      <c r="K909" s="16"/>
      <c r="L909" s="17"/>
    </row>
    <row r="910">
      <c r="E910" s="16"/>
      <c r="F910" s="17"/>
      <c r="G910" s="16"/>
      <c r="H910" s="17"/>
      <c r="I910" s="16"/>
      <c r="J910" s="17"/>
      <c r="K910" s="16"/>
      <c r="L910" s="17"/>
    </row>
    <row r="911">
      <c r="E911" s="16"/>
      <c r="F911" s="17"/>
      <c r="G911" s="16"/>
      <c r="H911" s="17"/>
      <c r="I911" s="16"/>
      <c r="J911" s="17"/>
      <c r="K911" s="16"/>
      <c r="L911" s="17"/>
    </row>
    <row r="912">
      <c r="E912" s="16"/>
      <c r="F912" s="17"/>
      <c r="G912" s="16"/>
      <c r="H912" s="17"/>
      <c r="I912" s="16"/>
      <c r="J912" s="17"/>
      <c r="K912" s="16"/>
      <c r="L912" s="17"/>
    </row>
    <row r="913">
      <c r="E913" s="16"/>
      <c r="F913" s="17"/>
      <c r="G913" s="16"/>
      <c r="H913" s="17"/>
      <c r="I913" s="16"/>
      <c r="J913" s="17"/>
      <c r="K913" s="16"/>
      <c r="L913" s="17"/>
    </row>
    <row r="914">
      <c r="E914" s="16"/>
      <c r="F914" s="17"/>
      <c r="G914" s="16"/>
      <c r="H914" s="17"/>
      <c r="I914" s="16"/>
      <c r="J914" s="17"/>
      <c r="K914" s="16"/>
      <c r="L914" s="17"/>
    </row>
    <row r="915">
      <c r="E915" s="16"/>
      <c r="F915" s="17"/>
      <c r="G915" s="16"/>
      <c r="H915" s="17"/>
      <c r="I915" s="16"/>
      <c r="J915" s="17"/>
      <c r="K915" s="16"/>
      <c r="L915" s="17"/>
    </row>
    <row r="916">
      <c r="E916" s="16"/>
      <c r="F916" s="17"/>
      <c r="G916" s="16"/>
      <c r="H916" s="17"/>
      <c r="I916" s="16"/>
      <c r="J916" s="17"/>
      <c r="K916" s="16"/>
      <c r="L916" s="17"/>
    </row>
    <row r="917">
      <c r="E917" s="16"/>
      <c r="F917" s="17"/>
      <c r="G917" s="16"/>
      <c r="H917" s="17"/>
      <c r="I917" s="16"/>
      <c r="J917" s="17"/>
      <c r="K917" s="16"/>
      <c r="L917" s="17"/>
    </row>
    <row r="918">
      <c r="E918" s="16"/>
      <c r="F918" s="17"/>
      <c r="G918" s="16"/>
      <c r="H918" s="17"/>
      <c r="I918" s="16"/>
      <c r="J918" s="17"/>
      <c r="K918" s="16"/>
      <c r="L918" s="17"/>
    </row>
    <row r="919">
      <c r="E919" s="16"/>
      <c r="F919" s="17"/>
      <c r="G919" s="16"/>
      <c r="H919" s="17"/>
      <c r="I919" s="16"/>
      <c r="J919" s="17"/>
      <c r="K919" s="16"/>
      <c r="L919" s="17"/>
    </row>
    <row r="920">
      <c r="E920" s="16"/>
      <c r="F920" s="17"/>
      <c r="G920" s="16"/>
      <c r="H920" s="17"/>
      <c r="I920" s="16"/>
      <c r="J920" s="17"/>
      <c r="K920" s="16"/>
      <c r="L920" s="17"/>
    </row>
    <row r="921">
      <c r="E921" s="16"/>
      <c r="F921" s="17"/>
      <c r="G921" s="16"/>
      <c r="H921" s="17"/>
      <c r="I921" s="16"/>
      <c r="J921" s="17"/>
      <c r="K921" s="16"/>
      <c r="L921" s="17"/>
    </row>
    <row r="922">
      <c r="E922" s="16"/>
      <c r="F922" s="17"/>
      <c r="G922" s="16"/>
      <c r="H922" s="17"/>
      <c r="I922" s="16"/>
      <c r="J922" s="17"/>
      <c r="K922" s="16"/>
      <c r="L922" s="17"/>
    </row>
    <row r="923">
      <c r="E923" s="16"/>
      <c r="F923" s="17"/>
      <c r="G923" s="16"/>
      <c r="H923" s="17"/>
      <c r="I923" s="16"/>
      <c r="J923" s="17"/>
      <c r="K923" s="16"/>
      <c r="L923" s="17"/>
    </row>
    <row r="924">
      <c r="E924" s="16"/>
      <c r="F924" s="17"/>
      <c r="G924" s="16"/>
      <c r="H924" s="17"/>
      <c r="I924" s="16"/>
      <c r="J924" s="17"/>
      <c r="K924" s="16"/>
      <c r="L924" s="17"/>
    </row>
    <row r="925">
      <c r="E925" s="16"/>
      <c r="F925" s="17"/>
      <c r="G925" s="16"/>
      <c r="H925" s="17"/>
      <c r="I925" s="16"/>
      <c r="J925" s="17"/>
      <c r="K925" s="16"/>
      <c r="L925" s="17"/>
    </row>
    <row r="926">
      <c r="E926" s="16"/>
      <c r="F926" s="17"/>
      <c r="G926" s="16"/>
      <c r="H926" s="17"/>
      <c r="I926" s="16"/>
      <c r="J926" s="17"/>
      <c r="K926" s="16"/>
      <c r="L926" s="17"/>
    </row>
    <row r="927">
      <c r="E927" s="16"/>
      <c r="F927" s="17"/>
      <c r="G927" s="16"/>
      <c r="H927" s="17"/>
      <c r="I927" s="16"/>
      <c r="J927" s="17"/>
      <c r="K927" s="16"/>
      <c r="L927" s="17"/>
    </row>
    <row r="928">
      <c r="E928" s="16"/>
      <c r="F928" s="17"/>
      <c r="G928" s="16"/>
      <c r="H928" s="17"/>
      <c r="I928" s="16"/>
      <c r="J928" s="17"/>
      <c r="K928" s="16"/>
      <c r="L928" s="17"/>
    </row>
    <row r="929">
      <c r="E929" s="16"/>
      <c r="F929" s="17"/>
      <c r="G929" s="16"/>
      <c r="H929" s="17"/>
      <c r="I929" s="16"/>
      <c r="J929" s="17"/>
      <c r="K929" s="16"/>
      <c r="L929" s="17"/>
    </row>
    <row r="930">
      <c r="E930" s="81"/>
      <c r="F930" s="82"/>
      <c r="G930" s="81"/>
      <c r="H930" s="82"/>
      <c r="I930" s="81"/>
      <c r="J930" s="82"/>
      <c r="K930" s="81"/>
      <c r="L930" s="82"/>
    </row>
  </sheetData>
  <hyperlinks>
    <hyperlink r:id="rId1" ref="F8"/>
    <hyperlink r:id="rId2" ref="H8"/>
    <hyperlink r:id="rId3" ref="J8"/>
    <hyperlink r:id="rId4" ref="L8"/>
  </hyperlinks>
  <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
    <col customWidth="1" min="2" max="2" width="28.75"/>
    <col customWidth="1" min="3" max="3" width="17.38"/>
    <col customWidth="1" min="5" max="5" width="8.5"/>
    <col customWidth="1" min="6" max="6" width="9.75"/>
    <col customWidth="1" min="7" max="7" width="8.38"/>
    <col customWidth="1" min="8" max="8" width="11.13"/>
    <col customWidth="1" min="9" max="9" width="8.13"/>
    <col customWidth="1" min="11" max="11" width="8.13"/>
  </cols>
  <sheetData>
    <row r="1">
      <c r="A1" s="4" t="s">
        <v>100</v>
      </c>
      <c r="C1" s="1"/>
      <c r="D1" s="1"/>
      <c r="E1" s="1"/>
    </row>
    <row r="2">
      <c r="A2" s="1" t="s">
        <v>101</v>
      </c>
      <c r="C2" s="1"/>
      <c r="D2" s="1"/>
      <c r="E2" s="83" t="s">
        <v>102</v>
      </c>
      <c r="F2" s="84"/>
      <c r="G2" s="85"/>
      <c r="H2" s="84"/>
      <c r="I2" s="85"/>
      <c r="J2" s="84"/>
      <c r="K2" s="85"/>
      <c r="L2" s="84"/>
    </row>
    <row r="3">
      <c r="D3" s="1"/>
      <c r="E3" s="44"/>
      <c r="F3" s="17"/>
      <c r="G3" s="16"/>
      <c r="H3" s="17"/>
      <c r="I3" s="16"/>
      <c r="J3" s="17"/>
      <c r="K3" s="16"/>
      <c r="L3" s="17"/>
      <c r="M3" s="86"/>
    </row>
    <row r="4">
      <c r="A4" s="1" t="s">
        <v>103</v>
      </c>
      <c r="D4" s="1"/>
      <c r="E4" s="44" t="s">
        <v>67</v>
      </c>
      <c r="F4" s="17"/>
      <c r="G4" s="44" t="s">
        <v>67</v>
      </c>
      <c r="H4" s="17"/>
      <c r="I4" s="44" t="s">
        <v>67</v>
      </c>
      <c r="J4" s="17"/>
      <c r="K4" s="44" t="s">
        <v>67</v>
      </c>
      <c r="L4" s="17"/>
      <c r="M4" s="86"/>
    </row>
    <row r="5">
      <c r="D5" s="1"/>
      <c r="E5" s="14" t="s">
        <v>68</v>
      </c>
      <c r="F5" s="17"/>
      <c r="G5" s="14" t="s">
        <v>69</v>
      </c>
      <c r="H5" s="17"/>
      <c r="I5" s="14" t="s">
        <v>70</v>
      </c>
      <c r="J5" s="17"/>
      <c r="K5" s="14" t="s">
        <v>70</v>
      </c>
      <c r="L5" s="17"/>
      <c r="M5" s="86"/>
    </row>
    <row r="6">
      <c r="D6" s="1"/>
      <c r="E6" s="14"/>
      <c r="F6" s="17"/>
      <c r="G6" s="45" t="s">
        <v>71</v>
      </c>
      <c r="H6" s="17"/>
      <c r="I6" s="16"/>
      <c r="J6" s="17"/>
      <c r="K6" s="14"/>
      <c r="L6" s="17"/>
      <c r="M6" s="86"/>
    </row>
    <row r="7">
      <c r="A7" s="46" t="s">
        <v>104</v>
      </c>
      <c r="B7" s="47"/>
      <c r="D7" s="1" t="s">
        <v>73</v>
      </c>
      <c r="E7" s="44" t="s">
        <v>105</v>
      </c>
      <c r="F7" s="48" t="s">
        <v>106</v>
      </c>
      <c r="G7" s="44" t="s">
        <v>76</v>
      </c>
      <c r="H7" s="49" t="s">
        <v>77</v>
      </c>
      <c r="I7" s="44" t="s">
        <v>78</v>
      </c>
      <c r="J7" s="49" t="s">
        <v>79</v>
      </c>
      <c r="K7" s="44" t="s">
        <v>80</v>
      </c>
      <c r="L7" s="48" t="s">
        <v>81</v>
      </c>
      <c r="M7" s="86"/>
    </row>
    <row r="8" ht="42.0" customHeight="1">
      <c r="A8" s="47" t="s">
        <v>8</v>
      </c>
      <c r="B8" s="50" t="s">
        <v>10</v>
      </c>
      <c r="D8" s="1"/>
      <c r="E8" s="44" t="s">
        <v>107</v>
      </c>
      <c r="F8" s="51" t="s">
        <v>108</v>
      </c>
      <c r="G8" s="44" t="s">
        <v>107</v>
      </c>
      <c r="H8" s="51" t="s">
        <v>108</v>
      </c>
      <c r="I8" s="44" t="s">
        <v>107</v>
      </c>
      <c r="J8" s="51" t="s">
        <v>108</v>
      </c>
      <c r="K8" s="44" t="s">
        <v>107</v>
      </c>
      <c r="L8" s="51" t="s">
        <v>108</v>
      </c>
      <c r="M8" s="87" t="s">
        <v>109</v>
      </c>
    </row>
    <row r="9">
      <c r="A9" s="88">
        <v>1.0</v>
      </c>
      <c r="B9" s="66" t="s">
        <v>15</v>
      </c>
      <c r="C9" s="62"/>
      <c r="D9" s="66" t="s">
        <v>16</v>
      </c>
      <c r="E9" s="67" t="s">
        <v>110</v>
      </c>
      <c r="F9" s="89">
        <v>8.8</v>
      </c>
      <c r="G9" s="67" t="s">
        <v>111</v>
      </c>
      <c r="H9" s="89">
        <v>9.5</v>
      </c>
      <c r="I9" s="67" t="s">
        <v>112</v>
      </c>
      <c r="J9" s="89">
        <v>8.5</v>
      </c>
      <c r="K9" s="67" t="s">
        <v>113</v>
      </c>
      <c r="L9" s="89">
        <v>7.5</v>
      </c>
      <c r="M9" s="90">
        <f t="shared" ref="M9:M32" si="1">(F9+H9+J9+L9)/4</f>
        <v>8.575</v>
      </c>
    </row>
    <row r="10">
      <c r="A10" s="91">
        <v>2.0</v>
      </c>
      <c r="B10" s="66" t="s">
        <v>17</v>
      </c>
      <c r="C10" s="62"/>
      <c r="D10" s="66" t="s">
        <v>16</v>
      </c>
      <c r="E10" s="67" t="s">
        <v>114</v>
      </c>
      <c r="F10" s="89">
        <v>10.0</v>
      </c>
      <c r="G10" s="67" t="s">
        <v>115</v>
      </c>
      <c r="H10" s="89">
        <v>8.5</v>
      </c>
      <c r="I10" s="67" t="s">
        <v>116</v>
      </c>
      <c r="J10" s="89">
        <v>9.0</v>
      </c>
      <c r="K10" s="67" t="s">
        <v>117</v>
      </c>
      <c r="L10" s="89">
        <v>9.0</v>
      </c>
      <c r="M10" s="90">
        <f t="shared" si="1"/>
        <v>9.125</v>
      </c>
    </row>
    <row r="11" ht="48.75" customHeight="1">
      <c r="A11" s="88">
        <v>3.0</v>
      </c>
      <c r="B11" s="66" t="s">
        <v>18</v>
      </c>
      <c r="C11" s="62"/>
      <c r="D11" s="66" t="s">
        <v>16</v>
      </c>
      <c r="E11" s="67" t="s">
        <v>118</v>
      </c>
      <c r="F11" s="89">
        <v>8.5</v>
      </c>
      <c r="G11" s="67" t="s">
        <v>119</v>
      </c>
      <c r="H11" s="89">
        <v>9.5</v>
      </c>
      <c r="I11" s="67" t="s">
        <v>120</v>
      </c>
      <c r="J11" s="89">
        <v>9.3</v>
      </c>
      <c r="K11" s="67" t="s">
        <v>121</v>
      </c>
      <c r="L11" s="89">
        <v>9.0</v>
      </c>
      <c r="M11" s="90">
        <f t="shared" si="1"/>
        <v>9.075</v>
      </c>
    </row>
    <row r="12">
      <c r="A12" s="91">
        <v>4.0</v>
      </c>
      <c r="B12" s="66" t="s">
        <v>19</v>
      </c>
      <c r="C12" s="62"/>
      <c r="D12" s="66" t="s">
        <v>16</v>
      </c>
      <c r="E12" s="67" t="s">
        <v>122</v>
      </c>
      <c r="F12" s="89">
        <v>8.0</v>
      </c>
      <c r="G12" s="67" t="s">
        <v>123</v>
      </c>
      <c r="H12" s="89">
        <v>8.5</v>
      </c>
      <c r="I12" s="67" t="s">
        <v>124</v>
      </c>
      <c r="J12" s="89">
        <v>9.5</v>
      </c>
      <c r="K12" s="67" t="s">
        <v>125</v>
      </c>
      <c r="L12" s="89">
        <v>7.5</v>
      </c>
      <c r="M12" s="90">
        <f t="shared" si="1"/>
        <v>8.375</v>
      </c>
    </row>
    <row r="13">
      <c r="A13" s="88">
        <v>5.0</v>
      </c>
      <c r="B13" s="66" t="s">
        <v>20</v>
      </c>
      <c r="C13" s="62"/>
      <c r="D13" s="66" t="s">
        <v>16</v>
      </c>
      <c r="E13" s="67" t="s">
        <v>126</v>
      </c>
      <c r="F13" s="89">
        <v>8.5</v>
      </c>
      <c r="G13" s="67" t="s">
        <v>127</v>
      </c>
      <c r="H13" s="89">
        <v>8.5</v>
      </c>
      <c r="I13" s="67" t="s">
        <v>128</v>
      </c>
      <c r="J13" s="89">
        <v>9.0</v>
      </c>
      <c r="K13" s="67" t="s">
        <v>129</v>
      </c>
      <c r="L13" s="89">
        <v>8.5</v>
      </c>
      <c r="M13" s="90">
        <f t="shared" si="1"/>
        <v>8.625</v>
      </c>
    </row>
    <row r="14" ht="66.0" customHeight="1">
      <c r="A14" s="91">
        <v>6.0</v>
      </c>
      <c r="B14" s="66" t="s">
        <v>21</v>
      </c>
      <c r="C14" s="62"/>
      <c r="D14" s="66" t="s">
        <v>16</v>
      </c>
      <c r="E14" s="67" t="s">
        <v>130</v>
      </c>
      <c r="F14" s="89">
        <v>8.5</v>
      </c>
      <c r="G14" s="67" t="s">
        <v>131</v>
      </c>
      <c r="H14" s="89">
        <v>8.0</v>
      </c>
      <c r="I14" s="67" t="s">
        <v>132</v>
      </c>
      <c r="J14" s="89">
        <v>9.0</v>
      </c>
      <c r="K14" s="67" t="s">
        <v>133</v>
      </c>
      <c r="L14" s="89">
        <v>8.0</v>
      </c>
      <c r="M14" s="90">
        <f t="shared" si="1"/>
        <v>8.375</v>
      </c>
    </row>
    <row r="15" ht="90.0" customHeight="1">
      <c r="A15" s="88">
        <v>7.0</v>
      </c>
      <c r="B15" s="66" t="s">
        <v>22</v>
      </c>
      <c r="C15" s="62"/>
      <c r="D15" s="66" t="s">
        <v>16</v>
      </c>
      <c r="E15" s="67" t="s">
        <v>134</v>
      </c>
      <c r="F15" s="89">
        <v>8.1</v>
      </c>
      <c r="G15" s="67" t="s">
        <v>135</v>
      </c>
      <c r="H15" s="89">
        <v>8.0</v>
      </c>
      <c r="I15" s="67" t="s">
        <v>136</v>
      </c>
      <c r="J15" s="89">
        <v>9.5</v>
      </c>
      <c r="K15" s="67" t="s">
        <v>137</v>
      </c>
      <c r="L15" s="89">
        <v>8.5</v>
      </c>
      <c r="M15" s="90">
        <f t="shared" si="1"/>
        <v>8.525</v>
      </c>
    </row>
    <row r="16">
      <c r="A16" s="91">
        <v>8.0</v>
      </c>
      <c r="B16" s="66" t="s">
        <v>23</v>
      </c>
      <c r="C16" s="62"/>
      <c r="D16" s="66" t="s">
        <v>16</v>
      </c>
      <c r="E16" s="67" t="s">
        <v>138</v>
      </c>
      <c r="F16" s="89">
        <v>8.8</v>
      </c>
      <c r="G16" s="67" t="s">
        <v>139</v>
      </c>
      <c r="H16" s="89">
        <v>8.0</v>
      </c>
      <c r="I16" s="67" t="s">
        <v>112</v>
      </c>
      <c r="J16" s="89">
        <v>8.5</v>
      </c>
      <c r="K16" s="67" t="s">
        <v>140</v>
      </c>
      <c r="L16" s="89">
        <v>7.5</v>
      </c>
      <c r="M16" s="90">
        <f t="shared" si="1"/>
        <v>8.2</v>
      </c>
    </row>
    <row r="17">
      <c r="A17" s="88">
        <v>9.0</v>
      </c>
      <c r="B17" s="66" t="s">
        <v>24</v>
      </c>
      <c r="C17" s="62"/>
      <c r="D17" s="66" t="s">
        <v>16</v>
      </c>
      <c r="E17" s="67" t="s">
        <v>141</v>
      </c>
      <c r="F17" s="89">
        <v>9.0</v>
      </c>
      <c r="G17" s="67" t="s">
        <v>142</v>
      </c>
      <c r="H17" s="89">
        <v>9.0</v>
      </c>
      <c r="I17" s="67" t="s">
        <v>112</v>
      </c>
      <c r="J17" s="89">
        <v>8.5</v>
      </c>
      <c r="K17" s="67" t="s">
        <v>143</v>
      </c>
      <c r="L17" s="89">
        <v>8.5</v>
      </c>
      <c r="M17" s="90">
        <f t="shared" si="1"/>
        <v>8.75</v>
      </c>
    </row>
    <row r="18">
      <c r="A18" s="88">
        <v>10.0</v>
      </c>
      <c r="B18" s="66" t="s">
        <v>25</v>
      </c>
      <c r="C18" s="62"/>
      <c r="D18" s="66" t="s">
        <v>16</v>
      </c>
      <c r="E18" s="67" t="s">
        <v>144</v>
      </c>
      <c r="F18" s="89">
        <v>9.0</v>
      </c>
      <c r="G18" s="67" t="s">
        <v>145</v>
      </c>
      <c r="H18" s="89">
        <v>7.67</v>
      </c>
      <c r="I18" s="67" t="s">
        <v>146</v>
      </c>
      <c r="J18" s="89">
        <v>9.5</v>
      </c>
      <c r="K18" s="67" t="s">
        <v>147</v>
      </c>
      <c r="L18" s="89">
        <v>7.8</v>
      </c>
      <c r="M18" s="90">
        <f t="shared" si="1"/>
        <v>8.4925</v>
      </c>
    </row>
    <row r="19">
      <c r="A19" s="91">
        <v>11.0</v>
      </c>
      <c r="B19" s="66" t="s">
        <v>26</v>
      </c>
      <c r="C19" s="62"/>
      <c r="D19" s="66" t="s">
        <v>16</v>
      </c>
      <c r="E19" s="67" t="s">
        <v>148</v>
      </c>
      <c r="F19" s="89">
        <v>6.5</v>
      </c>
      <c r="G19" s="67" t="s">
        <v>149</v>
      </c>
      <c r="H19" s="89">
        <v>9.5</v>
      </c>
      <c r="I19" s="67" t="s">
        <v>150</v>
      </c>
      <c r="J19" s="89">
        <v>9.5</v>
      </c>
      <c r="K19" s="67" t="s">
        <v>151</v>
      </c>
      <c r="L19" s="89">
        <v>9.5</v>
      </c>
      <c r="M19" s="90">
        <f t="shared" si="1"/>
        <v>8.75</v>
      </c>
    </row>
    <row r="20">
      <c r="A20" s="88">
        <v>12.0</v>
      </c>
      <c r="B20" s="66" t="s">
        <v>27</v>
      </c>
      <c r="C20" s="62"/>
      <c r="D20" s="66" t="s">
        <v>16</v>
      </c>
      <c r="E20" s="67" t="s">
        <v>152</v>
      </c>
      <c r="F20" s="89">
        <v>8.0</v>
      </c>
      <c r="G20" s="67" t="s">
        <v>153</v>
      </c>
      <c r="H20" s="89">
        <v>8.0</v>
      </c>
      <c r="I20" s="67" t="s">
        <v>154</v>
      </c>
      <c r="J20" s="89">
        <v>8.5</v>
      </c>
      <c r="K20" s="67" t="s">
        <v>155</v>
      </c>
      <c r="L20" s="89">
        <v>8.0</v>
      </c>
      <c r="M20" s="90">
        <f t="shared" si="1"/>
        <v>8.125</v>
      </c>
    </row>
    <row r="21" ht="117.0" customHeight="1">
      <c r="A21" s="91">
        <v>13.0</v>
      </c>
      <c r="B21" s="66" t="s">
        <v>28</v>
      </c>
      <c r="C21" s="62"/>
      <c r="D21" s="66" t="s">
        <v>16</v>
      </c>
      <c r="E21" s="67" t="s">
        <v>156</v>
      </c>
      <c r="F21" s="89">
        <v>8.9</v>
      </c>
      <c r="G21" s="67" t="s">
        <v>157</v>
      </c>
      <c r="H21" s="89">
        <v>8.0</v>
      </c>
      <c r="I21" s="67" t="s">
        <v>158</v>
      </c>
      <c r="J21" s="89">
        <v>9.0</v>
      </c>
      <c r="K21" s="67" t="s">
        <v>159</v>
      </c>
      <c r="L21" s="89">
        <v>8.5</v>
      </c>
      <c r="M21" s="90">
        <f t="shared" si="1"/>
        <v>8.6</v>
      </c>
    </row>
    <row r="22">
      <c r="A22" s="88">
        <v>14.0</v>
      </c>
      <c r="B22" s="66" t="s">
        <v>29</v>
      </c>
      <c r="C22" s="62"/>
      <c r="D22" s="66" t="s">
        <v>16</v>
      </c>
      <c r="E22" s="67" t="s">
        <v>160</v>
      </c>
      <c r="F22" s="89">
        <v>9.0</v>
      </c>
      <c r="G22" s="67" t="s">
        <v>161</v>
      </c>
      <c r="H22" s="89">
        <v>8.0</v>
      </c>
      <c r="I22" s="67" t="s">
        <v>162</v>
      </c>
      <c r="J22" s="89">
        <v>8.5</v>
      </c>
      <c r="K22" s="67" t="s">
        <v>163</v>
      </c>
      <c r="L22" s="89">
        <v>8.0</v>
      </c>
      <c r="M22" s="90">
        <f t="shared" si="1"/>
        <v>8.375</v>
      </c>
    </row>
    <row r="23">
      <c r="A23" s="91">
        <v>15.0</v>
      </c>
      <c r="B23" s="66" t="s">
        <v>30</v>
      </c>
      <c r="C23" s="62"/>
      <c r="D23" s="66" t="s">
        <v>16</v>
      </c>
      <c r="E23" s="67" t="s">
        <v>164</v>
      </c>
      <c r="F23" s="89">
        <v>8.8</v>
      </c>
      <c r="G23" s="67" t="s">
        <v>165</v>
      </c>
      <c r="H23" s="89">
        <v>8.67</v>
      </c>
      <c r="I23" s="67" t="s">
        <v>166</v>
      </c>
      <c r="J23" s="89">
        <v>8.5</v>
      </c>
      <c r="K23" s="67" t="s">
        <v>167</v>
      </c>
      <c r="L23" s="89">
        <v>9.7</v>
      </c>
      <c r="M23" s="90">
        <f t="shared" si="1"/>
        <v>8.9175</v>
      </c>
    </row>
    <row r="24">
      <c r="A24" s="88">
        <v>16.0</v>
      </c>
      <c r="B24" s="66" t="s">
        <v>31</v>
      </c>
      <c r="C24" s="62"/>
      <c r="D24" s="66" t="s">
        <v>16</v>
      </c>
      <c r="E24" s="67" t="s">
        <v>168</v>
      </c>
      <c r="F24" s="89">
        <v>8.5</v>
      </c>
      <c r="G24" s="67" t="s">
        <v>169</v>
      </c>
      <c r="H24" s="89">
        <v>8.0</v>
      </c>
      <c r="I24" s="67" t="s">
        <v>170</v>
      </c>
      <c r="J24" s="89">
        <v>8.5</v>
      </c>
      <c r="K24" s="67" t="s">
        <v>16</v>
      </c>
      <c r="L24" s="89">
        <v>7.0</v>
      </c>
      <c r="M24" s="90">
        <f t="shared" si="1"/>
        <v>8</v>
      </c>
    </row>
    <row r="25">
      <c r="A25" s="91">
        <v>17.0</v>
      </c>
      <c r="B25" s="66" t="s">
        <v>32</v>
      </c>
      <c r="C25" s="62"/>
      <c r="D25" s="66" t="s">
        <v>16</v>
      </c>
      <c r="E25" s="67" t="s">
        <v>171</v>
      </c>
      <c r="F25" s="89">
        <v>8.0</v>
      </c>
      <c r="G25" s="67" t="s">
        <v>172</v>
      </c>
      <c r="H25" s="89">
        <v>8.0</v>
      </c>
      <c r="I25" s="67" t="s">
        <v>173</v>
      </c>
      <c r="J25" s="89">
        <v>9.5</v>
      </c>
      <c r="K25" s="67" t="s">
        <v>174</v>
      </c>
      <c r="L25" s="89">
        <v>9.0</v>
      </c>
      <c r="M25" s="90">
        <f t="shared" si="1"/>
        <v>8.625</v>
      </c>
    </row>
    <row r="26">
      <c r="A26" s="88">
        <v>18.0</v>
      </c>
      <c r="B26" s="66" t="s">
        <v>33</v>
      </c>
      <c r="C26" s="62"/>
      <c r="D26" s="66" t="s">
        <v>16</v>
      </c>
      <c r="E26" s="67" t="s">
        <v>175</v>
      </c>
      <c r="F26" s="89">
        <v>9.25</v>
      </c>
      <c r="G26" s="67" t="s">
        <v>176</v>
      </c>
      <c r="H26" s="89">
        <v>8.0</v>
      </c>
      <c r="I26" s="67" t="s">
        <v>177</v>
      </c>
      <c r="J26" s="89">
        <v>9.5</v>
      </c>
      <c r="K26" s="67" t="s">
        <v>178</v>
      </c>
      <c r="L26" s="89">
        <v>9.0</v>
      </c>
      <c r="M26" s="90">
        <f t="shared" si="1"/>
        <v>8.9375</v>
      </c>
    </row>
    <row r="27">
      <c r="A27" s="88">
        <v>19.0</v>
      </c>
      <c r="B27" s="66" t="s">
        <v>34</v>
      </c>
      <c r="C27" s="62"/>
      <c r="D27" s="66" t="s">
        <v>16</v>
      </c>
      <c r="E27" s="67" t="s">
        <v>179</v>
      </c>
      <c r="F27" s="89">
        <v>7.5</v>
      </c>
      <c r="G27" s="67" t="s">
        <v>180</v>
      </c>
      <c r="H27" s="89">
        <v>5.0</v>
      </c>
      <c r="I27" s="67" t="s">
        <v>181</v>
      </c>
      <c r="J27" s="89">
        <v>9.5</v>
      </c>
      <c r="K27" s="67" t="s">
        <v>182</v>
      </c>
      <c r="L27" s="89">
        <v>8.5</v>
      </c>
      <c r="M27" s="90">
        <f t="shared" si="1"/>
        <v>7.625</v>
      </c>
    </row>
    <row r="28">
      <c r="A28" s="88">
        <v>20.0</v>
      </c>
      <c r="B28" s="66" t="s">
        <v>35</v>
      </c>
      <c r="C28" s="62"/>
      <c r="D28" s="66" t="s">
        <v>16</v>
      </c>
      <c r="E28" s="67" t="s">
        <v>122</v>
      </c>
      <c r="F28" s="89">
        <v>8.0</v>
      </c>
      <c r="G28" s="67" t="s">
        <v>183</v>
      </c>
      <c r="H28" s="89">
        <v>9.0</v>
      </c>
      <c r="I28" s="67" t="s">
        <v>184</v>
      </c>
      <c r="J28" s="89">
        <v>9.0</v>
      </c>
      <c r="K28" s="67" t="s">
        <v>185</v>
      </c>
      <c r="L28" s="89">
        <v>8.0</v>
      </c>
      <c r="M28" s="90">
        <f t="shared" si="1"/>
        <v>8.5</v>
      </c>
    </row>
    <row r="29">
      <c r="A29" s="91">
        <v>21.0</v>
      </c>
      <c r="B29" s="66" t="s">
        <v>36</v>
      </c>
      <c r="C29" s="62"/>
      <c r="D29" s="66" t="s">
        <v>16</v>
      </c>
      <c r="E29" s="67" t="s">
        <v>186</v>
      </c>
      <c r="F29" s="89">
        <v>8.6</v>
      </c>
      <c r="G29" s="67" t="s">
        <v>187</v>
      </c>
      <c r="H29" s="89">
        <v>8.0</v>
      </c>
      <c r="I29" s="67" t="s">
        <v>188</v>
      </c>
      <c r="J29" s="89">
        <v>9.0</v>
      </c>
      <c r="K29" s="67" t="s">
        <v>189</v>
      </c>
      <c r="L29" s="89">
        <v>8.0</v>
      </c>
      <c r="M29" s="90">
        <f t="shared" si="1"/>
        <v>8.4</v>
      </c>
    </row>
    <row r="30">
      <c r="A30" s="88">
        <v>22.0</v>
      </c>
      <c r="B30" s="66" t="s">
        <v>37</v>
      </c>
      <c r="C30" s="62"/>
      <c r="D30" s="66" t="s">
        <v>16</v>
      </c>
      <c r="E30" s="67" t="s">
        <v>190</v>
      </c>
      <c r="F30" s="89">
        <v>8.8</v>
      </c>
      <c r="G30" s="67" t="s">
        <v>191</v>
      </c>
      <c r="H30" s="89">
        <v>8.5</v>
      </c>
      <c r="I30" s="67" t="s">
        <v>192</v>
      </c>
      <c r="J30" s="89">
        <v>8.5</v>
      </c>
      <c r="K30" s="67" t="s">
        <v>193</v>
      </c>
      <c r="L30" s="89">
        <v>8.0</v>
      </c>
      <c r="M30" s="90">
        <f t="shared" si="1"/>
        <v>8.45</v>
      </c>
    </row>
    <row r="31">
      <c r="A31" s="91">
        <v>23.0</v>
      </c>
      <c r="B31" s="66" t="s">
        <v>38</v>
      </c>
      <c r="C31" s="62"/>
      <c r="D31" s="66" t="s">
        <v>16</v>
      </c>
      <c r="E31" s="67" t="s">
        <v>194</v>
      </c>
      <c r="F31" s="89">
        <v>8.8</v>
      </c>
      <c r="G31" s="67" t="s">
        <v>195</v>
      </c>
      <c r="H31" s="89">
        <v>7.5</v>
      </c>
      <c r="I31" s="67" t="s">
        <v>196</v>
      </c>
      <c r="J31" s="89">
        <v>8.5</v>
      </c>
      <c r="K31" s="67" t="s">
        <v>197</v>
      </c>
      <c r="L31" s="89">
        <v>9.0</v>
      </c>
      <c r="M31" s="90">
        <f t="shared" si="1"/>
        <v>8.45</v>
      </c>
    </row>
    <row r="32">
      <c r="A32" s="88">
        <v>24.0</v>
      </c>
      <c r="B32" s="66" t="s">
        <v>39</v>
      </c>
      <c r="C32" s="62"/>
      <c r="D32" s="66" t="s">
        <v>16</v>
      </c>
      <c r="E32" s="67" t="s">
        <v>198</v>
      </c>
      <c r="F32" s="89">
        <v>10.0</v>
      </c>
      <c r="G32" s="67" t="s">
        <v>199</v>
      </c>
      <c r="H32" s="89">
        <v>8.5</v>
      </c>
      <c r="I32" s="67" t="s">
        <v>200</v>
      </c>
      <c r="J32" s="89">
        <v>9.5</v>
      </c>
      <c r="K32" s="67" t="s">
        <v>201</v>
      </c>
      <c r="L32" s="89">
        <v>8.5</v>
      </c>
      <c r="M32" s="90">
        <f t="shared" si="1"/>
        <v>9.125</v>
      </c>
    </row>
    <row r="33">
      <c r="B33" s="18" t="s">
        <v>50</v>
      </c>
      <c r="C33" s="19"/>
      <c r="D33" s="20"/>
      <c r="E33" s="18" t="s">
        <v>105</v>
      </c>
      <c r="F33" s="92"/>
      <c r="G33" s="20" t="s">
        <v>76</v>
      </c>
      <c r="H33" s="93"/>
      <c r="I33" s="94" t="s">
        <v>78</v>
      </c>
      <c r="J33" s="92"/>
      <c r="K33" s="20" t="s">
        <v>80</v>
      </c>
      <c r="L33" s="95"/>
      <c r="M33" s="17"/>
    </row>
    <row r="34">
      <c r="B34" s="22"/>
      <c r="C34" s="23" t="s">
        <v>52</v>
      </c>
      <c r="D34" s="23"/>
      <c r="E34" s="96"/>
      <c r="F34" s="33">
        <f>AVERAGE(F9:F32)</f>
        <v>8.577083333</v>
      </c>
      <c r="G34" s="97"/>
      <c r="H34" s="98">
        <f>AVERAGE(H9:H32)</f>
        <v>8.243333333</v>
      </c>
      <c r="I34" s="99"/>
      <c r="J34" s="33">
        <f>AVERAGE(J9:J32)</f>
        <v>8.991666667</v>
      </c>
      <c r="K34" s="97"/>
      <c r="L34" s="100">
        <f>AVERAGE(L9:L32)</f>
        <v>8.354166667</v>
      </c>
      <c r="M34" s="17"/>
    </row>
    <row r="35">
      <c r="B35" s="27"/>
      <c r="C35" s="1" t="s">
        <v>53</v>
      </c>
      <c r="D35" s="1"/>
      <c r="E35" s="101"/>
      <c r="F35" s="25">
        <f>MODE(F9:F32)</f>
        <v>8.8</v>
      </c>
      <c r="G35" s="62"/>
      <c r="H35" s="36">
        <f>MODE(H9:H32)</f>
        <v>8</v>
      </c>
      <c r="I35" s="70"/>
      <c r="J35" s="25">
        <f>MODE(J9:J32)</f>
        <v>8.5</v>
      </c>
      <c r="K35" s="62"/>
      <c r="L35" s="26">
        <f>MODE(L9:L32)</f>
        <v>8.5</v>
      </c>
      <c r="M35" s="17"/>
    </row>
    <row r="36">
      <c r="B36" s="28"/>
      <c r="C36" s="29" t="s">
        <v>54</v>
      </c>
      <c r="D36" s="29"/>
      <c r="E36" s="102"/>
      <c r="F36" s="31">
        <f>STDEV(F9:F32)</f>
        <v>0.735730806</v>
      </c>
      <c r="G36" s="103"/>
      <c r="H36" s="42">
        <f>STDEV(H9:H32)</f>
        <v>0.8941046854</v>
      </c>
      <c r="I36" s="104"/>
      <c r="J36" s="31">
        <f>STDEV(J9:J32)</f>
        <v>0.4343077117</v>
      </c>
      <c r="K36" s="103"/>
      <c r="L36" s="32">
        <f>STDEV(L9:L32)</f>
        <v>0.6730715878</v>
      </c>
      <c r="M36" s="17"/>
    </row>
    <row r="37">
      <c r="B37" s="22"/>
      <c r="C37" s="23" t="s">
        <v>55</v>
      </c>
      <c r="D37" s="23"/>
      <c r="E37" s="96"/>
      <c r="F37" s="33">
        <f>QUARTILE(F9:F32,0)</f>
        <v>6.5</v>
      </c>
      <c r="G37" s="97"/>
      <c r="H37" s="33">
        <f>QUARTILE(H9:H32,0)</f>
        <v>5</v>
      </c>
      <c r="I37" s="99"/>
      <c r="J37" s="33">
        <f>QUARTILE(J9:J32,0)</f>
        <v>8.5</v>
      </c>
      <c r="K37" s="97"/>
      <c r="L37" s="100">
        <f>QUARTILE(L9:L32,0)</f>
        <v>7</v>
      </c>
      <c r="M37" s="17"/>
    </row>
    <row r="38">
      <c r="B38" s="27"/>
      <c r="C38" s="1" t="s">
        <v>56</v>
      </c>
      <c r="D38" s="1"/>
      <c r="E38" s="101"/>
      <c r="F38" s="25">
        <f>QUARTILE(F9:F32,1)</f>
        <v>8.075</v>
      </c>
      <c r="G38" s="62"/>
      <c r="H38" s="25">
        <f>QUARTILE(H9:H32,1)</f>
        <v>8</v>
      </c>
      <c r="I38" s="70"/>
      <c r="J38" s="25">
        <f>QUARTILE(J9:J32,1)</f>
        <v>8.5</v>
      </c>
      <c r="K38" s="62"/>
      <c r="L38" s="26">
        <f>QUARTILE(L9:L32,1)</f>
        <v>8</v>
      </c>
      <c r="M38" s="17"/>
    </row>
    <row r="39">
      <c r="B39" s="27"/>
      <c r="C39" s="1" t="s">
        <v>57</v>
      </c>
      <c r="D39" s="1"/>
      <c r="E39" s="101"/>
      <c r="F39" s="25">
        <f>QUARTILE(F9:F32,2)</f>
        <v>8.7</v>
      </c>
      <c r="G39" s="62"/>
      <c r="H39" s="25">
        <f>QUARTILE(H9:H32,2)</f>
        <v>8</v>
      </c>
      <c r="I39" s="70"/>
      <c r="J39" s="25">
        <f>QUARTILE(J9:J32,2)</f>
        <v>9</v>
      </c>
      <c r="K39" s="62"/>
      <c r="L39" s="26">
        <f>QUARTILE(L9:L32,2)</f>
        <v>8.5</v>
      </c>
      <c r="M39" s="17"/>
    </row>
    <row r="40">
      <c r="B40" s="27"/>
      <c r="C40" s="1" t="s">
        <v>58</v>
      </c>
      <c r="D40" s="1"/>
      <c r="E40" s="101"/>
      <c r="F40" s="25">
        <f>QUARTILE(F9:F32,3)</f>
        <v>8.925</v>
      </c>
      <c r="G40" s="62"/>
      <c r="H40" s="25">
        <f>QUARTILE(H9:H32,3)</f>
        <v>8.5425</v>
      </c>
      <c r="I40" s="70"/>
      <c r="J40" s="25">
        <f>QUARTILE(J9:J32,3)</f>
        <v>9.5</v>
      </c>
      <c r="K40" s="62"/>
      <c r="L40" s="26">
        <f>QUARTILE(L9:L32,3)</f>
        <v>9</v>
      </c>
      <c r="M40" s="17"/>
    </row>
    <row r="41">
      <c r="B41" s="28"/>
      <c r="C41" s="29" t="s">
        <v>59</v>
      </c>
      <c r="D41" s="29"/>
      <c r="E41" s="102"/>
      <c r="F41" s="31">
        <f>QUARTILE(F9:F32,4)</f>
        <v>10</v>
      </c>
      <c r="G41" s="103"/>
      <c r="H41" s="31">
        <f>QUARTILE(H9:H32,4)</f>
        <v>9.5</v>
      </c>
      <c r="I41" s="104"/>
      <c r="J41" s="31">
        <f>QUARTILE(J9:J32,4)</f>
        <v>9.5</v>
      </c>
      <c r="K41" s="103"/>
      <c r="L41" s="32">
        <f>QUARTILE(L9:L32,4)</f>
        <v>9.7</v>
      </c>
      <c r="M41" s="17"/>
    </row>
    <row r="42">
      <c r="B42" s="27" t="s">
        <v>60</v>
      </c>
      <c r="C42" s="23"/>
      <c r="D42" s="105"/>
      <c r="E42" s="106"/>
      <c r="F42" s="107" t="s">
        <v>202</v>
      </c>
      <c r="G42" s="108"/>
      <c r="H42" s="107" t="s">
        <v>76</v>
      </c>
      <c r="I42" s="109"/>
      <c r="J42" s="107" t="s">
        <v>78</v>
      </c>
      <c r="K42" s="108"/>
      <c r="L42" s="110" t="s">
        <v>203</v>
      </c>
    </row>
    <row r="43">
      <c r="B43" s="34" t="s">
        <v>204</v>
      </c>
      <c r="C43" s="1"/>
      <c r="D43" s="111" t="s">
        <v>202</v>
      </c>
      <c r="E43" s="101"/>
      <c r="F43" s="112">
        <v>0.0</v>
      </c>
      <c r="G43" s="62"/>
      <c r="H43" s="25">
        <f>PEARSON(H9:H32,F9:F32)</f>
        <v>0.08498641945</v>
      </c>
      <c r="I43" s="70"/>
      <c r="J43" s="25">
        <f>PEARSON(J9:J32,F9:F32)</f>
        <v>-0.2462262041</v>
      </c>
      <c r="K43" s="62"/>
      <c r="L43" s="26">
        <f>PEARSON(L9:L32,F9:F32)</f>
        <v>-0.06542890735</v>
      </c>
    </row>
    <row r="44">
      <c r="B44" s="34" t="s">
        <v>205</v>
      </c>
      <c r="C44" s="1"/>
      <c r="D44" s="111" t="s">
        <v>76</v>
      </c>
      <c r="E44" s="101"/>
      <c r="F44" s="25">
        <f>PEARSON(F9:F32,H9:H32)</f>
        <v>0.08498641945</v>
      </c>
      <c r="G44" s="62"/>
      <c r="H44" s="112">
        <v>0.0</v>
      </c>
      <c r="I44" s="70"/>
      <c r="J44" s="25">
        <f>PEARSON(J9:J32,H9:H32)</f>
        <v>-0.1680983225</v>
      </c>
      <c r="K44" s="62"/>
      <c r="L44" s="26">
        <f>PEARSON(L9:L32,H9:H32)</f>
        <v>0.1001831334</v>
      </c>
    </row>
    <row r="45">
      <c r="B45" s="34" t="s">
        <v>63</v>
      </c>
      <c r="C45" s="1"/>
      <c r="D45" s="111" t="s">
        <v>78</v>
      </c>
      <c r="E45" s="101"/>
      <c r="F45" s="25">
        <f>PEARSON(F9:F32,J9:J32)</f>
        <v>-0.2462262041</v>
      </c>
      <c r="G45" s="62"/>
      <c r="H45" s="25">
        <f>PEARSON(H9:H32,J9:J32)</f>
        <v>-0.1680983225</v>
      </c>
      <c r="I45" s="70"/>
      <c r="J45" s="112">
        <v>0.0</v>
      </c>
      <c r="K45" s="62"/>
      <c r="L45" s="26">
        <f>PEARSON(L9:L32,J9:J32)</f>
        <v>0.2856952689</v>
      </c>
    </row>
    <row r="46">
      <c r="B46" s="39"/>
      <c r="C46" s="29"/>
      <c r="D46" s="113" t="s">
        <v>203</v>
      </c>
      <c r="E46" s="102"/>
      <c r="F46" s="31">
        <f>PEARSON(F9:F32,L9:L32)</f>
        <v>-0.06542890735</v>
      </c>
      <c r="G46" s="103"/>
      <c r="H46" s="31">
        <f>PEARSON(H9:H32,L9:L32)</f>
        <v>0.1001831334</v>
      </c>
      <c r="I46" s="104"/>
      <c r="J46" s="31">
        <f>PEARSON(J9:J32,L9:L32)</f>
        <v>0.2856952689</v>
      </c>
      <c r="K46" s="103"/>
      <c r="L46" s="43">
        <v>0.0</v>
      </c>
    </row>
    <row r="47">
      <c r="B47" s="2"/>
      <c r="C47" s="1"/>
      <c r="D47" s="1"/>
      <c r="E47" s="66"/>
      <c r="F47" s="25"/>
      <c r="G47" s="62"/>
      <c r="H47" s="25"/>
      <c r="I47" s="70"/>
      <c r="J47" s="25"/>
      <c r="K47" s="62"/>
      <c r="L47" s="38"/>
    </row>
    <row r="48">
      <c r="A48" s="57"/>
      <c r="B48" s="58"/>
      <c r="C48" s="57"/>
      <c r="D48" s="57"/>
      <c r="E48" s="59"/>
      <c r="F48" s="60"/>
      <c r="G48" s="59"/>
      <c r="H48" s="60"/>
      <c r="I48" s="59"/>
      <c r="J48" s="60"/>
      <c r="K48" s="59"/>
      <c r="L48" s="60"/>
      <c r="M48" s="61"/>
      <c r="N48" s="61"/>
      <c r="O48" s="61"/>
      <c r="P48" s="61"/>
      <c r="Q48" s="61"/>
      <c r="R48" s="61"/>
      <c r="S48" s="61"/>
      <c r="T48" s="61"/>
      <c r="U48" s="61"/>
      <c r="V48" s="61"/>
      <c r="W48" s="61"/>
      <c r="X48" s="61"/>
      <c r="Y48" s="61"/>
    </row>
    <row r="49">
      <c r="A49" s="4" t="s">
        <v>86</v>
      </c>
      <c r="C49" s="62"/>
      <c r="D49" s="62"/>
      <c r="E49" s="63"/>
      <c r="F49" s="64"/>
      <c r="G49" s="63"/>
      <c r="H49" s="64"/>
      <c r="I49" s="63"/>
      <c r="J49" s="64"/>
      <c r="K49" s="63"/>
      <c r="L49" s="64"/>
    </row>
    <row r="50">
      <c r="A50" s="47" t="s">
        <v>8</v>
      </c>
      <c r="B50" s="1" t="s">
        <v>87</v>
      </c>
      <c r="C50" s="62"/>
      <c r="D50" s="62"/>
      <c r="E50" s="63" t="s">
        <v>206</v>
      </c>
      <c r="F50" s="64"/>
      <c r="G50" s="63" t="s">
        <v>89</v>
      </c>
      <c r="H50" s="64"/>
      <c r="I50" s="63" t="s">
        <v>90</v>
      </c>
      <c r="J50" s="64"/>
      <c r="K50" s="63" t="s">
        <v>91</v>
      </c>
      <c r="L50" s="64"/>
    </row>
    <row r="51" ht="114.75" customHeight="1">
      <c r="A51" s="88">
        <v>1.0</v>
      </c>
      <c r="B51" s="66" t="s">
        <v>207</v>
      </c>
      <c r="C51" s="62"/>
      <c r="D51" s="66" t="s">
        <v>16</v>
      </c>
      <c r="E51" s="66" t="s">
        <v>208</v>
      </c>
      <c r="F51" s="64"/>
      <c r="G51" s="67" t="s">
        <v>209</v>
      </c>
      <c r="H51" s="64"/>
      <c r="I51" s="67" t="s">
        <v>210</v>
      </c>
      <c r="J51" s="64"/>
      <c r="K51" s="68" t="s">
        <v>211</v>
      </c>
      <c r="L51" s="69"/>
      <c r="M51" s="2" t="s">
        <v>16</v>
      </c>
    </row>
    <row r="52" ht="68.25" customHeight="1">
      <c r="A52" s="91">
        <v>2.0</v>
      </c>
      <c r="B52" s="66" t="s">
        <v>212</v>
      </c>
      <c r="C52" s="62"/>
      <c r="D52" s="66" t="s">
        <v>16</v>
      </c>
      <c r="E52" s="66" t="s">
        <v>213</v>
      </c>
      <c r="F52" s="64"/>
      <c r="G52" s="67" t="s">
        <v>214</v>
      </c>
      <c r="H52" s="64"/>
      <c r="I52" s="67" t="s">
        <v>215</v>
      </c>
      <c r="J52" s="64"/>
      <c r="K52" s="68" t="s">
        <v>216</v>
      </c>
      <c r="L52" s="64"/>
      <c r="M52" s="2" t="s">
        <v>16</v>
      </c>
    </row>
    <row r="53" ht="54.0" customHeight="1">
      <c r="A53" s="88">
        <v>3.0</v>
      </c>
      <c r="B53" s="66" t="s">
        <v>217</v>
      </c>
      <c r="C53" s="62"/>
      <c r="D53" s="66" t="s">
        <v>16</v>
      </c>
      <c r="E53" s="66" t="s">
        <v>218</v>
      </c>
      <c r="F53" s="64"/>
      <c r="G53" s="67" t="s">
        <v>219</v>
      </c>
      <c r="H53" s="64"/>
      <c r="I53" s="67" t="s">
        <v>220</v>
      </c>
      <c r="J53" s="64"/>
      <c r="K53" s="67" t="s">
        <v>221</v>
      </c>
      <c r="L53" s="64"/>
      <c r="M53" s="2" t="s">
        <v>16</v>
      </c>
    </row>
    <row r="54" ht="65.25" customHeight="1">
      <c r="A54" s="91">
        <v>4.0</v>
      </c>
      <c r="B54" s="66" t="s">
        <v>222</v>
      </c>
      <c r="C54" s="62"/>
      <c r="D54" s="66" t="s">
        <v>16</v>
      </c>
      <c r="E54" s="66" t="s">
        <v>223</v>
      </c>
      <c r="F54" s="64"/>
      <c r="G54" s="67" t="s">
        <v>224</v>
      </c>
      <c r="H54" s="64"/>
      <c r="I54" s="67" t="s">
        <v>225</v>
      </c>
      <c r="J54" s="64"/>
      <c r="K54" s="67" t="s">
        <v>226</v>
      </c>
      <c r="L54" s="64"/>
      <c r="M54" s="2" t="s">
        <v>16</v>
      </c>
    </row>
    <row r="55" ht="64.5" customHeight="1">
      <c r="A55" s="88">
        <v>5.0</v>
      </c>
      <c r="B55" s="66" t="s">
        <v>227</v>
      </c>
      <c r="C55" s="62"/>
      <c r="D55" s="66" t="s">
        <v>16</v>
      </c>
      <c r="E55" s="66" t="s">
        <v>228</v>
      </c>
      <c r="F55" s="64"/>
      <c r="G55" s="67" t="s">
        <v>229</v>
      </c>
      <c r="H55" s="64"/>
      <c r="I55" s="67" t="s">
        <v>230</v>
      </c>
      <c r="J55" s="64"/>
      <c r="K55" s="67" t="s">
        <v>231</v>
      </c>
      <c r="L55" s="64"/>
      <c r="M55" s="2" t="s">
        <v>16</v>
      </c>
    </row>
    <row r="56" ht="75.0" customHeight="1">
      <c r="A56" s="91">
        <v>6.0</v>
      </c>
      <c r="B56" s="66" t="s">
        <v>232</v>
      </c>
      <c r="C56" s="62"/>
      <c r="D56" s="66" t="s">
        <v>16</v>
      </c>
      <c r="E56" s="66" t="s">
        <v>233</v>
      </c>
      <c r="F56" s="64"/>
      <c r="G56" s="67" t="s">
        <v>234</v>
      </c>
      <c r="H56" s="64"/>
      <c r="I56" s="67" t="s">
        <v>235</v>
      </c>
      <c r="J56" s="64"/>
      <c r="K56" s="67" t="s">
        <v>236</v>
      </c>
      <c r="L56" s="64"/>
      <c r="M56" s="2" t="s">
        <v>16</v>
      </c>
    </row>
    <row r="57" ht="73.5" customHeight="1">
      <c r="A57" s="88">
        <v>7.0</v>
      </c>
      <c r="B57" s="66" t="s">
        <v>237</v>
      </c>
      <c r="C57" s="62"/>
      <c r="D57" s="66" t="s">
        <v>16</v>
      </c>
      <c r="E57" s="66" t="s">
        <v>238</v>
      </c>
      <c r="F57" s="64"/>
      <c r="G57" s="67" t="s">
        <v>239</v>
      </c>
      <c r="H57" s="64"/>
      <c r="I57" s="67" t="s">
        <v>240</v>
      </c>
      <c r="J57" s="64"/>
      <c r="K57" s="67" t="s">
        <v>241</v>
      </c>
      <c r="L57" s="64"/>
      <c r="M57" s="2" t="s">
        <v>16</v>
      </c>
    </row>
    <row r="58" ht="60.0" customHeight="1">
      <c r="A58" s="91">
        <v>8.0</v>
      </c>
      <c r="B58" s="66" t="s">
        <v>242</v>
      </c>
      <c r="C58" s="62"/>
      <c r="D58" s="66" t="s">
        <v>16</v>
      </c>
      <c r="E58" s="66" t="s">
        <v>243</v>
      </c>
      <c r="F58" s="64"/>
      <c r="G58" s="67" t="s">
        <v>244</v>
      </c>
      <c r="H58" s="64"/>
      <c r="I58" s="67" t="s">
        <v>245</v>
      </c>
      <c r="J58" s="64"/>
      <c r="K58" s="67" t="s">
        <v>246</v>
      </c>
      <c r="L58" s="64"/>
      <c r="M58" s="2" t="s">
        <v>16</v>
      </c>
    </row>
    <row r="59" ht="61.5" customHeight="1">
      <c r="A59" s="88">
        <v>9.0</v>
      </c>
      <c r="B59" s="66" t="s">
        <v>247</v>
      </c>
      <c r="C59" s="62"/>
      <c r="D59" s="66" t="s">
        <v>16</v>
      </c>
      <c r="E59" s="66" t="s">
        <v>248</v>
      </c>
      <c r="F59" s="64"/>
      <c r="G59" s="67" t="s">
        <v>249</v>
      </c>
      <c r="H59" s="64"/>
      <c r="I59" s="66" t="s">
        <v>250</v>
      </c>
      <c r="J59" s="64"/>
      <c r="K59" s="66" t="s">
        <v>251</v>
      </c>
      <c r="L59" s="64"/>
      <c r="M59" s="2" t="s">
        <v>16</v>
      </c>
    </row>
    <row r="60" ht="72.0" customHeight="1">
      <c r="A60" s="88">
        <v>10.0</v>
      </c>
      <c r="B60" s="66" t="s">
        <v>252</v>
      </c>
      <c r="C60" s="62"/>
      <c r="D60" s="66" t="s">
        <v>16</v>
      </c>
      <c r="E60" s="66" t="s">
        <v>253</v>
      </c>
      <c r="F60" s="64"/>
      <c r="G60" s="67" t="s">
        <v>254</v>
      </c>
      <c r="H60" s="64"/>
      <c r="I60" s="67" t="s">
        <v>255</v>
      </c>
      <c r="J60" s="64"/>
      <c r="K60" s="66" t="s">
        <v>256</v>
      </c>
      <c r="L60" s="64"/>
      <c r="M60" s="2" t="s">
        <v>16</v>
      </c>
    </row>
    <row r="61" ht="75.75" customHeight="1">
      <c r="A61" s="91">
        <v>11.0</v>
      </c>
      <c r="B61" s="66" t="s">
        <v>257</v>
      </c>
      <c r="C61" s="62"/>
      <c r="D61" s="66" t="s">
        <v>16</v>
      </c>
      <c r="E61" s="66" t="s">
        <v>258</v>
      </c>
      <c r="F61" s="64"/>
      <c r="G61" s="67" t="s">
        <v>259</v>
      </c>
      <c r="H61" s="64"/>
      <c r="I61" s="67" t="s">
        <v>260</v>
      </c>
      <c r="J61" s="64"/>
      <c r="K61" s="66" t="s">
        <v>261</v>
      </c>
      <c r="L61" s="64"/>
      <c r="M61" s="2" t="s">
        <v>16</v>
      </c>
    </row>
    <row r="62" ht="61.5" customHeight="1">
      <c r="A62" s="88">
        <v>12.0</v>
      </c>
      <c r="B62" s="66" t="s">
        <v>262</v>
      </c>
      <c r="C62" s="62"/>
      <c r="D62" s="66" t="s">
        <v>16</v>
      </c>
      <c r="E62" s="66" t="s">
        <v>263</v>
      </c>
      <c r="F62" s="64"/>
      <c r="G62" s="67" t="s">
        <v>264</v>
      </c>
      <c r="H62" s="64"/>
      <c r="I62" s="67" t="s">
        <v>265</v>
      </c>
      <c r="J62" s="64"/>
      <c r="K62" s="66" t="s">
        <v>266</v>
      </c>
      <c r="L62" s="64"/>
      <c r="M62" s="2" t="s">
        <v>16</v>
      </c>
    </row>
    <row r="63" ht="68.25" customHeight="1">
      <c r="A63" s="91">
        <v>13.0</v>
      </c>
      <c r="B63" s="66" t="s">
        <v>267</v>
      </c>
      <c r="C63" s="62"/>
      <c r="D63" s="66" t="s">
        <v>16</v>
      </c>
      <c r="E63" s="66" t="s">
        <v>268</v>
      </c>
      <c r="F63" s="64"/>
      <c r="G63" s="67" t="s">
        <v>269</v>
      </c>
      <c r="H63" s="64"/>
      <c r="I63" s="67" t="s">
        <v>270</v>
      </c>
      <c r="J63" s="64"/>
      <c r="K63" s="66" t="s">
        <v>271</v>
      </c>
      <c r="L63" s="64"/>
      <c r="M63" s="2" t="s">
        <v>16</v>
      </c>
    </row>
    <row r="64" ht="71.25" customHeight="1">
      <c r="A64" s="88">
        <v>14.0</v>
      </c>
      <c r="B64" s="66" t="s">
        <v>272</v>
      </c>
      <c r="C64" s="62"/>
      <c r="D64" s="66" t="s">
        <v>16</v>
      </c>
      <c r="E64" s="66" t="s">
        <v>273</v>
      </c>
      <c r="F64" s="64"/>
      <c r="G64" s="67" t="s">
        <v>274</v>
      </c>
      <c r="H64" s="64"/>
      <c r="I64" s="67" t="s">
        <v>275</v>
      </c>
      <c r="J64" s="64"/>
      <c r="K64" s="66" t="s">
        <v>276</v>
      </c>
      <c r="L64" s="64"/>
      <c r="M64" s="2" t="s">
        <v>16</v>
      </c>
    </row>
    <row r="65" ht="70.5" customHeight="1">
      <c r="A65" s="91">
        <v>15.0</v>
      </c>
      <c r="B65" s="66" t="s">
        <v>277</v>
      </c>
      <c r="C65" s="62"/>
      <c r="D65" s="66" t="s">
        <v>16</v>
      </c>
      <c r="E65" s="66" t="s">
        <v>278</v>
      </c>
      <c r="F65" s="64"/>
      <c r="G65" s="67" t="s">
        <v>279</v>
      </c>
      <c r="H65" s="64"/>
      <c r="I65" s="67" t="s">
        <v>280</v>
      </c>
      <c r="J65" s="64"/>
      <c r="K65" s="66" t="s">
        <v>281</v>
      </c>
      <c r="L65" s="64"/>
      <c r="M65" s="2" t="s">
        <v>16</v>
      </c>
    </row>
    <row r="66" ht="75.75" customHeight="1">
      <c r="A66" s="88">
        <v>16.0</v>
      </c>
      <c r="B66" s="66" t="s">
        <v>282</v>
      </c>
      <c r="C66" s="62"/>
      <c r="D66" s="66" t="s">
        <v>16</v>
      </c>
      <c r="E66" s="66" t="s">
        <v>283</v>
      </c>
      <c r="F66" s="64"/>
      <c r="G66" s="67" t="s">
        <v>284</v>
      </c>
      <c r="H66" s="64"/>
      <c r="I66" s="67" t="s">
        <v>285</v>
      </c>
      <c r="J66" s="64"/>
      <c r="K66" s="66" t="s">
        <v>286</v>
      </c>
      <c r="L66" s="64"/>
      <c r="M66" s="2" t="s">
        <v>16</v>
      </c>
    </row>
    <row r="67" ht="76.5" customHeight="1">
      <c r="A67" s="91">
        <v>17.0</v>
      </c>
      <c r="B67" s="66" t="s">
        <v>287</v>
      </c>
      <c r="C67" s="62"/>
      <c r="D67" s="66" t="s">
        <v>16</v>
      </c>
      <c r="E67" s="66" t="s">
        <v>288</v>
      </c>
      <c r="F67" s="64"/>
      <c r="G67" s="67" t="s">
        <v>289</v>
      </c>
      <c r="H67" s="64"/>
      <c r="I67" s="67" t="s">
        <v>290</v>
      </c>
      <c r="J67" s="64"/>
      <c r="K67" s="66" t="s">
        <v>291</v>
      </c>
      <c r="L67" s="64"/>
      <c r="M67" s="2" t="s">
        <v>16</v>
      </c>
    </row>
    <row r="68" ht="66.75" customHeight="1">
      <c r="A68" s="88">
        <v>18.0</v>
      </c>
      <c r="B68" s="66" t="s">
        <v>292</v>
      </c>
      <c r="C68" s="62"/>
      <c r="D68" s="66" t="s">
        <v>16</v>
      </c>
      <c r="E68" s="66" t="s">
        <v>293</v>
      </c>
      <c r="F68" s="64"/>
      <c r="G68" s="67" t="s">
        <v>294</v>
      </c>
      <c r="H68" s="64"/>
      <c r="I68" s="67" t="s">
        <v>295</v>
      </c>
      <c r="J68" s="64"/>
      <c r="K68" s="66" t="s">
        <v>296</v>
      </c>
      <c r="L68" s="64"/>
      <c r="M68" s="2" t="s">
        <v>16</v>
      </c>
    </row>
    <row r="69" ht="60.75" customHeight="1">
      <c r="A69" s="88">
        <v>19.0</v>
      </c>
      <c r="B69" s="66" t="s">
        <v>297</v>
      </c>
      <c r="C69" s="62"/>
      <c r="D69" s="66" t="s">
        <v>16</v>
      </c>
      <c r="E69" s="66" t="s">
        <v>298</v>
      </c>
      <c r="F69" s="64"/>
      <c r="G69" s="67" t="s">
        <v>299</v>
      </c>
      <c r="H69" s="64"/>
      <c r="I69" s="67" t="s">
        <v>300</v>
      </c>
      <c r="J69" s="64"/>
      <c r="K69" s="66" t="s">
        <v>301</v>
      </c>
      <c r="L69" s="64"/>
      <c r="M69" s="2" t="s">
        <v>16</v>
      </c>
    </row>
    <row r="70" ht="64.5" customHeight="1">
      <c r="A70" s="88">
        <v>20.0</v>
      </c>
      <c r="B70" s="66" t="s">
        <v>302</v>
      </c>
      <c r="C70" s="62"/>
      <c r="D70" s="66" t="s">
        <v>16</v>
      </c>
      <c r="E70" s="66" t="s">
        <v>303</v>
      </c>
      <c r="F70" s="64"/>
      <c r="G70" s="67" t="s">
        <v>304</v>
      </c>
      <c r="H70" s="64"/>
      <c r="I70" s="67" t="s">
        <v>305</v>
      </c>
      <c r="J70" s="64"/>
      <c r="K70" s="66" t="s">
        <v>306</v>
      </c>
      <c r="L70" s="64"/>
      <c r="M70" s="2" t="s">
        <v>16</v>
      </c>
    </row>
    <row r="71" ht="66.0" customHeight="1">
      <c r="A71" s="91">
        <v>21.0</v>
      </c>
      <c r="B71" s="66" t="s">
        <v>307</v>
      </c>
      <c r="C71" s="62"/>
      <c r="D71" s="66" t="s">
        <v>16</v>
      </c>
      <c r="E71" s="66" t="s">
        <v>308</v>
      </c>
      <c r="F71" s="64"/>
      <c r="G71" s="67" t="s">
        <v>309</v>
      </c>
      <c r="H71" s="64"/>
      <c r="I71" s="67" t="s">
        <v>310</v>
      </c>
      <c r="J71" s="64"/>
      <c r="K71" s="66" t="s">
        <v>311</v>
      </c>
      <c r="L71" s="64"/>
      <c r="M71" s="2" t="s">
        <v>16</v>
      </c>
    </row>
    <row r="72" ht="68.25" customHeight="1">
      <c r="A72" s="88">
        <v>22.0</v>
      </c>
      <c r="B72" s="66" t="s">
        <v>312</v>
      </c>
      <c r="C72" s="62"/>
      <c r="D72" s="66" t="s">
        <v>16</v>
      </c>
      <c r="E72" s="66" t="s">
        <v>313</v>
      </c>
      <c r="F72" s="64"/>
      <c r="G72" s="67" t="s">
        <v>314</v>
      </c>
      <c r="H72" s="64"/>
      <c r="I72" s="67" t="s">
        <v>315</v>
      </c>
      <c r="J72" s="64"/>
      <c r="K72" s="66" t="s">
        <v>316</v>
      </c>
      <c r="L72" s="64"/>
      <c r="M72" s="2" t="s">
        <v>16</v>
      </c>
    </row>
    <row r="73" ht="75.75" customHeight="1">
      <c r="A73" s="91">
        <v>23.0</v>
      </c>
      <c r="B73" s="66" t="s">
        <v>317</v>
      </c>
      <c r="C73" s="62"/>
      <c r="D73" s="66" t="s">
        <v>16</v>
      </c>
      <c r="E73" s="66" t="s">
        <v>318</v>
      </c>
      <c r="F73" s="64"/>
      <c r="G73" s="67" t="s">
        <v>319</v>
      </c>
      <c r="H73" s="64"/>
      <c r="I73" s="67" t="s">
        <v>320</v>
      </c>
      <c r="J73" s="64"/>
      <c r="K73" s="66" t="s">
        <v>321</v>
      </c>
      <c r="L73" s="64"/>
      <c r="M73" s="2" t="s">
        <v>16</v>
      </c>
    </row>
    <row r="74" ht="69.75" customHeight="1">
      <c r="A74" s="88">
        <v>24.0</v>
      </c>
      <c r="B74" s="66" t="s">
        <v>322</v>
      </c>
      <c r="C74" s="62"/>
      <c r="D74" s="66" t="s">
        <v>16</v>
      </c>
      <c r="E74" s="66" t="s">
        <v>323</v>
      </c>
      <c r="F74" s="64"/>
      <c r="G74" s="67" t="s">
        <v>324</v>
      </c>
      <c r="H74" s="64"/>
      <c r="I74" s="67" t="s">
        <v>325</v>
      </c>
      <c r="J74" s="64"/>
      <c r="K74" s="66" t="s">
        <v>326</v>
      </c>
      <c r="L74" s="64"/>
      <c r="M74" s="2" t="s">
        <v>16</v>
      </c>
    </row>
    <row r="75" ht="75.75" customHeight="1">
      <c r="A75" s="62"/>
      <c r="B75" s="66"/>
      <c r="C75" s="62"/>
      <c r="D75" s="62"/>
      <c r="E75" s="62"/>
      <c r="F75" s="64"/>
      <c r="G75" s="67"/>
      <c r="H75" s="64"/>
      <c r="I75" s="67"/>
      <c r="J75" s="64"/>
      <c r="K75" s="114"/>
      <c r="L75" s="64"/>
    </row>
    <row r="76">
      <c r="A76" s="62"/>
      <c r="B76" s="62"/>
      <c r="C76" s="62"/>
      <c r="D76" s="62"/>
      <c r="E76" s="70"/>
      <c r="F76" s="64"/>
      <c r="G76" s="70"/>
      <c r="H76" s="64"/>
      <c r="I76" s="70"/>
      <c r="J76" s="64"/>
      <c r="K76" s="70"/>
      <c r="L76" s="64"/>
    </row>
    <row r="77">
      <c r="A77" s="71"/>
      <c r="B77" s="71"/>
      <c r="C77" s="71"/>
      <c r="D77" s="71"/>
      <c r="E77" s="72"/>
      <c r="F77" s="73"/>
      <c r="G77" s="72"/>
      <c r="H77" s="73"/>
      <c r="I77" s="72"/>
      <c r="J77" s="73"/>
      <c r="K77" s="72"/>
      <c r="L77" s="73"/>
      <c r="M77" s="74"/>
      <c r="N77" s="74"/>
      <c r="O77" s="74"/>
      <c r="P77" s="74"/>
      <c r="Q77" s="74"/>
      <c r="R77" s="74"/>
      <c r="S77" s="74"/>
      <c r="T77" s="74"/>
      <c r="U77" s="74"/>
      <c r="V77" s="74"/>
      <c r="W77" s="74"/>
      <c r="X77" s="74"/>
      <c r="Y77" s="74"/>
    </row>
    <row r="78">
      <c r="A78" s="115" t="s">
        <v>97</v>
      </c>
      <c r="B78" s="78"/>
      <c r="C78" s="62"/>
      <c r="D78" s="62"/>
      <c r="E78" s="70"/>
      <c r="F78" s="64"/>
      <c r="G78" s="70"/>
      <c r="H78" s="64"/>
      <c r="I78" s="70"/>
      <c r="J78" s="64"/>
      <c r="K78" s="70"/>
      <c r="L78" s="64"/>
    </row>
    <row r="79">
      <c r="A79" s="78"/>
      <c r="B79" s="77" t="s">
        <v>98</v>
      </c>
      <c r="C79" s="66" t="s">
        <v>327</v>
      </c>
      <c r="D79" s="78"/>
      <c r="E79" s="79"/>
      <c r="F79" s="64"/>
      <c r="G79" s="70"/>
      <c r="H79" s="64"/>
      <c r="I79" s="70"/>
      <c r="J79" s="64"/>
      <c r="K79" s="70"/>
      <c r="L79" s="64"/>
    </row>
    <row r="80">
      <c r="A80" s="88">
        <v>1.0</v>
      </c>
      <c r="B80" s="66" t="s">
        <v>15</v>
      </c>
      <c r="C80" s="78"/>
      <c r="D80" s="78" t="str">
        <f>IFERROR(__xludf.DUMMYFUNCTION("CONCATENATE(""#"",TO_TEXT(A80),SUBSTITUTE($C$79,""&lt;TEXTO&gt;"",B80))"),"#1
Considerar para a tarefa a seguir somente o texto que está entre #### e ####.
####
""O texto “Agrotóxicos são detectados em cera e mel de abelha”, de Liana Coll, em Jornal da unicamp, de 07 a 20 de agosto de 2023, informa que mais de 1 bilhão de abel"&amp;"has morreram no Brasil desde o início dos anos 2000, fenômeno que também ocorreu na Europa e nos Estados Unidos. Como causa de tal quadro, o informativo traz a expansão das monoculturas, que utilizam agrotóxicos. nesse viés, a matéria acrescenta que os im"&amp;"pactos das mortes são preocupantes, pois abelhas polinizam 70% de todas as plantas do mundo. Por essa razão, a pesquisadora Ana Paula de Souza, da unicamp, analisou em sua tese de doutorado a presença de agrotóxicos no mel e na cera, que são indicadores d"&amp;"e contaminação, no mel, de 40 amostras, seis apresentaram resíduos de herbicidas que ultrapassa o limite legal Na cera, havia um ou mais agrotóxicos em 90% das amostras. Por fim, o texto se conclui com a recomendação da pesquisadora de que haja um maior c"&amp;"ontrole das práticas agrícolas quanto ao uso desses produtos.""
####
Tarefa: Você é um assistente útil responsável pela análise de coerência semântica de textos. Sua tarefa é analisar um texto seguindo os passos abaixo:
Passo 1. Liste a ocorrência dos "&amp;"verbos analisar, informar e alertar ou de seus sinônimos.
Passo 2. Agora, atribua uma nota para os verbos listados no passo 1, considerando a coerência semântica das palavras entre si. Atribua uma nota de 1.0 a 10.0, sendo 1.0(um) para o verbo menos coer"&amp;"ente e 10.0(dez) para o mais coerentes.
Passo 3. Considerando as notas dos verbos do passo 2, atribua uma nota ao texto, sendo 1.0 (um)  nota mais baixa e 10.0 (dez) a mais alta. 
Resposta:")</f>
        <v>#1
Considerar para a tarefa a seguir somente o texto que está entre #### e ####.
####
"O texto “Agrotóxicos são detectados em cera e mel de abelha”, de Liana Coll, em Jornal da unicamp, de 07 a 20 de agosto de 2023, informa que mais de 1 bilhão de abelhas morreram no Brasil desde o início dos anos 2000, fenômeno que também ocorreu na Europa e nos Estados Unidos. Como causa de tal quadro, o informativo traz a expansão das monoculturas, que utilizam agrotóxicos. nesse viés, a matéria acrescenta que os impactos das mortes são preocupantes, pois abelhas polinizam 70% de todas as plantas do mundo. Por essa razão, a pesquisadora Ana Paula de Souza, da unicamp, analisou em sua tese de doutorado a presença de agrotóxicos no mel e na cera, que são indicadores de contaminação, no mel, de 40 amostras, seis apresentaram resíduos de herbicidas que ultrapassa o limite legal Na cera, havia um ou mais agrotóxicos em 90% das amostras. Por fim, o texto se conclui com a recomendação da pesquisadora de que haja um maior controle das práticas agrícolas quanto ao uso desses produtos."
####
Tarefa: Você é um assistente útil responsável pela análise de coerência semântica de textos. Sua tarefa é analisar um texto seguindo os passos abaixo:
Passo 1. Liste a ocorrência dos verbos analisar, informar e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E80" s="79"/>
      <c r="F80" s="64"/>
      <c r="G80" s="70"/>
      <c r="H80" s="64"/>
      <c r="I80" s="70"/>
      <c r="J80" s="64"/>
      <c r="K80" s="70"/>
      <c r="L80" s="64"/>
    </row>
    <row r="81">
      <c r="A81" s="91">
        <v>2.0</v>
      </c>
      <c r="B81" s="66" t="s">
        <v>17</v>
      </c>
      <c r="C81" s="62"/>
      <c r="D81" s="78" t="str">
        <f>IFERROR(__xludf.DUMMYFUNCTION("CONCATENATE(""#"",TO_TEXT(A81),SUBSTITUTE($C$79,""&lt;TEXTO&gt;"",B81))"),"#2
Considerar para a tarefa a seguir somente o texto que está entre #### e ####.
####
""No texto, ""Agrotóxico são detectados em cera e mel de abelha"", de Liana Coll que foi postado no jornal da Unicamp, a pesquisadora Ana Paula de Souza resolveu busca"&amp;"r amostras de mel e cera de abelhas, uma tentativa de explicar o alto número de mortes das abelhas dos últimos 24 anos. Analisando as amostras, a química notou a presença de agrotóxicos nas ceras e mel, o que pode indicar a causa da morte de tantas abelha"&amp;"s. Uma das preocupações de Ana Paula é que, a maioria das pessoas não sabem a importância das abelhas para o nosso dia a dia, o que dificulta ainda mais a sua preservação.""
####
Tarefa: Você é um assistente útil responsável pela análise de coerência se"&amp;"mântica de textos. Sua tarefa é analisar um texto seguindo os passos abaixo:
Passo 1. Liste a ocorrência dos verbos analisar, informar e alertar ou de seus sinônimos.
Passo 2. Agora, atribua uma nota para os verbos listados no passo 1, considerando a co"&amp;"erência semântica das palavras entre si. Atribua uma nota de 1.0 a 10.0, sendo 1.0(um) para o verbo menos coerente e 10.0(dez) para o mais coerentes.
Passo 3. Considerando as notas dos verbos do passo 2, atribua uma nota ao texto, sendo 1.0 (um)  nota ma"&amp;"is baixa e 10.0 (dez) a mais alta. 
Resposta:")</f>
        <v>#2
Considerar para a tarefa a seguir somente o texto que está entre #### e ####.
####
"No texto, "Agrotóxico são detectados em cera e mel de abelha", de Liana Coll que foi postado no jornal da Unicamp, a pesquisadora Ana Paula de Souza resolveu buscar amostras de mel e cera de abelhas, uma tentativa de explicar o alto número de mortes das abelhas dos últimos 24 anos. Analisando as amostras, a química notou a presença de agrotóxicos nas ceras e mel, o que pode indicar a causa da morte de tantas abelhas. Uma das preocupações de Ana Paula é que, a maioria das pessoas não sabem a importância das abelhas para o nosso dia a dia, o que dificulta ainda mais a sua preservação."
####
Tarefa: Você é um assistente útil responsável pela análise de coerência semântica de textos. Sua tarefa é analisar um texto seguindo os passos abaixo:
Passo 1. Liste a ocorrência dos verbos analisar, informar e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E81" s="70"/>
      <c r="F81" s="64"/>
      <c r="G81" s="70"/>
      <c r="H81" s="64"/>
      <c r="I81" s="70"/>
      <c r="J81" s="64"/>
      <c r="K81" s="70"/>
      <c r="L81" s="64"/>
    </row>
    <row r="82">
      <c r="A82" s="88">
        <v>3.0</v>
      </c>
      <c r="B82" s="66" t="s">
        <v>18</v>
      </c>
      <c r="C82" s="62"/>
      <c r="D82" s="78" t="str">
        <f>IFERROR(__xludf.DUMMYFUNCTION("CONCATENATE(""#"",TO_TEXT(A82),SUBSTITUTE($C$79,""&lt;TEXTO&gt;"",B82))"),"#3
Considerar para a tarefa a seguir somente o texto que está entre #### e ####.
####
""Um estudo recente referente a ""Agrotóxicos são dectados em cera e mel de abelha"", realizado por Ana Paula de Souza Unicamp, de 07 a 20 de Agosto de 2023, revelou q"&amp;"ue a cera e o mel produzidos pelas abelhas Apis mellifera L. Estão contaminados por agrotóxicos, sendo bioindicadores da poluição ambiental. Das 40 amostras de mel analisadas, seis continham resíduos de glifosato acima dos limites legais, enquanto 90% das"&amp;" amostras de cera continham um ou mais agrotóxicos. A reutilização da cera contaminada ao longo dos anos, causa um risco para a saúde das abelhas, aumentando a exposição à contaminação. É importante que haja regulamentação rigorosa, para assim garantir a "&amp;"segurança dos alimentos e também proteger as abelhas, pois esses insetos polinizam cerca de 70% das plantas do planeta e, também, simplificam a produção agrícola.""
####
Tarefa: Você é um assistente útil responsável pela análise de coerência semântica d"&amp;"e textos. Sua tarefa é analisar um texto seguindo os passos abaixo:
Passo 1. Liste a ocorrência dos verbos analisar, informar e alertar ou de seus sinônimos.
Passo 2. Agora, atribua uma nota para os verbos listados no passo 1, considerando a coerência s"&amp;"emântica das palavras entre si. Atribua uma nota de 1.0 a 10.0, sendo 1.0(um) para o verbo menos coerente e 10.0(dez) para o mais coerentes.
Passo 3. Considerando as notas dos verbos do passo 2, atribua uma nota ao texto, sendo 1.0 (um)  nota mais baixa "&amp;"e 10.0 (dez) a mais alta. 
Resposta:")</f>
        <v>#3
Considerar para a tarefa a seguir somente o texto que está entre #### e ####.
####
"Um estudo recente referente a "Agrotóxicos são dectados em cera e mel de abelha", realizado por Ana Paula de Souza Unicamp, de 07 a 20 de Agosto de 2023, revelou que a cera e o mel produzidos pelas abelhas Apis mellifera L. Estão contaminados por agrotóxicos, sendo bioindicadores da poluição ambiental. Das 40 amostras de mel analisadas, seis continham resíduos de glifosato acima dos limites legais, enquanto 90% das amostras de cera continham um ou mais agrotóxicos. A reutilização da cera contaminada ao longo dos anos, causa um risco para a saúde das abelhas, aumentando a exposição à contaminação. É importante que haja regulamentação rigorosa, para assim garantir a segurança dos alimentos e também proteger as abelhas, pois esses insetos polinizam cerca de 70% das plantas do planeta e, também, simplificam a produção agrícola."
####
Tarefa: Você é um assistente útil responsável pela análise de coerência semântica de textos. Sua tarefa é analisar um texto seguindo os passos abaixo:
Passo 1. Liste a ocorrência dos verbos analisar, informar e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E82" s="70"/>
      <c r="F82" s="64"/>
      <c r="G82" s="70"/>
      <c r="H82" s="64"/>
      <c r="I82" s="70"/>
      <c r="J82" s="64"/>
      <c r="K82" s="70"/>
      <c r="L82" s="64"/>
    </row>
    <row r="83">
      <c r="A83" s="91">
        <v>4.0</v>
      </c>
      <c r="B83" s="66" t="s">
        <v>19</v>
      </c>
      <c r="C83" s="62"/>
      <c r="D83" s="78" t="str">
        <f>IFERROR(__xludf.DUMMYFUNCTION("CONCATENATE(""#"",TO_TEXT(A83),SUBSTITUTE($C$79,""&lt;TEXTO&gt;"",B83))"),"#4
Considerar para a tarefa a seguir somente o texto que está entre #### e ####.
####
""O texto ""Agrotóxicos são detectados em cera e mel de abelha"", publicado no jornal da Unicamp e escrito por Liana Coll, aborda a tese de Ana Paula de Souza. Segundo"&amp;" ele, a pesquisa foi motivada pela grande morte de abelhas, que para a autora está relacionado a expansão de monoculturas com agrotóxicos, e foi realizada em cera e mel devido  a dificuldade de se analisar insetos, além disso, Coll afirma que as abelhas s"&amp;"ão importantes para o ecossistema ao passo que realizam 70% das polinizações. A pesquisa, segundo a notícia, aponta  presença de herbicidas, além do limite legal, em 15% das mostras de mel e de agrotóxicos em 90% das ceras analisadas. Isso é destacado com"&amp;"o um problema, visto que, para a pesquisadora, esses produtos são importantes em diversas áreas causando contaminação da população. Diante disso, segundo o texto, a pesquisadora recomenda uma maior fiscalização de práticas agrícolas como solução à problem"&amp;"ática.""
####
Tarefa: Você é um assistente útil responsável pela análise de coerência semântica de textos. Sua tarefa é analisar um texto seguindo os passos abaixo:
Passo 1. Liste a ocorrência dos verbos analisar, informar e alertar ou de seus sinônimo"&amp;"s.
Passo 2. Agora, atribua uma nota para os verbos listados no passo 1, considerando a coerência semântica das palavras entre si. Atribua uma nota de 1.0 a 10.0, sendo 1.0(um) para o verbo menos coerente e 10.0(dez) para o mais coerentes.
Passo 3. Consi"&amp;"derando as notas dos verbos do passo 2, atribua uma nota ao texto, sendo 1.0 (um)  nota mais baixa e 10.0 (dez) a mais alta. 
Resposta:")</f>
        <v>#4
Considerar para a tarefa a seguir somente o texto que está entre #### e ####.
####
"O texto "Agrotóxicos são detectados em cera e mel de abelha", publicado no jornal da Unicamp e escrito por Liana Coll, aborda a tese de Ana Paula de Souza. Segundo ele, a pesquisa foi motivada pela grande morte de abelhas, que para a autora está relacionado a expansão de monoculturas com agrotóxicos, e foi realizada em cera e mel devido  a dificuldade de se analisar insetos, além disso, Coll afirma que as abelhas são importantes para o ecossistema ao passo que realizam 70% das polinizações. A pesquisa, segundo a notícia, aponta  presença de herbicidas, além do limite legal, em 15% das mostras de mel e de agrotóxicos em 90% das ceras analisadas. Isso é destacado como um problema, visto que, para a pesquisadora, esses produtos são importantes em diversas áreas causando contaminação da população. Diante disso, segundo o texto, a pesquisadora recomenda uma maior fiscalização de práticas agrícolas como solução à problemática."
####
Tarefa: Você é um assistente útil responsável pela análise de coerência semântica de textos. Sua tarefa é analisar um texto seguindo os passos abaixo:
Passo 1. Liste a ocorrência dos verbos analisar, informar e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E83" s="70"/>
      <c r="F83" s="64"/>
      <c r="G83" s="70"/>
      <c r="H83" s="64"/>
      <c r="I83" s="70"/>
      <c r="J83" s="64"/>
      <c r="K83" s="70"/>
      <c r="L83" s="64"/>
    </row>
    <row r="84">
      <c r="A84" s="88">
        <v>5.0</v>
      </c>
      <c r="B84" s="66" t="s">
        <v>20</v>
      </c>
      <c r="C84" s="62"/>
      <c r="D84" s="78" t="str">
        <f>IFERROR(__xludf.DUMMYFUNCTION("CONCATENATE(""#"",TO_TEXT(A84),SUBSTITUTE($C$79,""&lt;TEXTO&gt;"",B84))"),"#5
Considerar para a tarefa a seguir somente o texto que está entre #### e ####.
####
""Na notícia “Agrotóxicos são detectados em cera de mel de abelha” a jornalista Liana Coll aponta, no Jornal da UNICAMP, de agosto de 2023, sobre a morte de mais de 1 "&amp;"bilhão de abelhas no Brasil, devido ao uso massivo de agrotóxicos. A jornalista também descreve a importância desses insetos, que são responsáveis por 70% da polinização do planeta, além de ser indispensável para o cultivo de algumas frutas. Em sua tese d"&amp;"e doutorado Ana Paula de Souza, química e pesquisadora, expõem a presença de agrotóxicos na cera e no mel de abelhas. Esses produtos apícolas são bioindicadores da vida desses insetos, onde foram encontrados mais de um tipo de agroquímico na maioria das a"&amp;"mostras, além de 15% das mesmas estarem acima do permitido. Além disso, Paula de Sousa destaca que determinar a contratação é muito importante, devido aos diversos usos do mel e da cera de abelha, como medicamentos, alimentação e cosméticos. Ademais, para"&amp;" evitar que a população de abelhas e a biodiversidade sejam afetadas, Ana recomenda que haja um maior controle sobre o uso de produtos agrícolas.""
####
Tarefa: Você é um assistente útil responsável pela análise de coerência semântica de textos. Sua tar"&amp;"efa é analisar um texto seguindo os passos abaixo:
Passo 1. Liste a ocorrência dos verbos analisar, informar e alertar ou de seus sinônimos.
Passo 2. Agora, atribua uma nota para os verbos listados no passo 1, considerando a coerência semântica das pala"&amp;"vras entre si. Atribua uma nota de 1.0 a 10.0, sendo 1.0(um) para o verbo menos coerente e 10.0(dez) para o mais coerentes.
Passo 3. Considerando as notas dos verbos do passo 2, atribua uma nota ao texto, sendo 1.0 (um)  nota mais baixa e 10.0 (dez) a ma"&amp;"is alta. 
Resposta:")</f>
        <v>#5
Considerar para a tarefa a seguir somente o texto que está entre #### e ####.
####
"Na notícia “Agrotóxicos são detectados em cera de mel de abelha” a jornalista Liana Coll aponta, no Jornal da UNICAMP, de agosto de 2023, sobre a morte de mais de 1 bilhão de abelhas no Brasil, devido ao uso massivo de agrotóxicos. A jornalista também descreve a importância desses insetos, que são responsáveis por 70% da polinização do planeta, além de ser indispensável para o cultivo de algumas frutas. Em sua tese de doutorado Ana Paula de Souza, química e pesquisadora, expõem a presença de agrotóxicos na cera e no mel de abelhas. Esses produtos apícolas são bioindicadores da vida desses insetos, onde foram encontrados mais de um tipo de agroquímico na maioria das amostras, além de 15% das mesmas estarem acima do permitido. Além disso, Paula de Sousa destaca que determinar a contratação é muito importante, devido aos diversos usos do mel e da cera de abelha, como medicamentos, alimentação e cosméticos. Ademais, para evitar que a população de abelhas e a biodiversidade sejam afetadas, Ana recomenda que haja um maior controle sobre o uso de produtos agrícolas."
####
Tarefa: Você é um assistente útil responsável pela análise de coerência semântica de textos. Sua tarefa é analisar um texto seguindo os passos abaixo:
Passo 1. Liste a ocorrência dos verbos analisar, informar e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E84" s="70"/>
      <c r="F84" s="64"/>
      <c r="G84" s="70"/>
      <c r="H84" s="64"/>
      <c r="I84" s="70"/>
      <c r="J84" s="64"/>
      <c r="K84" s="70"/>
      <c r="L84" s="64"/>
    </row>
    <row r="85">
      <c r="A85" s="91">
        <v>6.0</v>
      </c>
      <c r="B85" s="66" t="s">
        <v>21</v>
      </c>
      <c r="C85" s="62"/>
      <c r="D85" s="78" t="str">
        <f>IFERROR(__xludf.DUMMYFUNCTION("CONCATENATE(""#"",TO_TEXT(A85),SUBSTITUTE($C$79,""&lt;TEXTO&gt;"",B85))"),"#6
Considerar para a tarefa a seguir somente o texto que está entre #### e ####.
####
""Em jornal da UNICAMP, Liana coll apresenta um artigo discorrendo sobre o quanto as abelhas estão sendo afetadas pelo uso indiscriminado de agrotóxicos. A autora, exe"&amp;"mplifica o quanto nos últimos anos a mortalidade das principais colonizadores, as abelhas, é preocupante no âmbito ecológico, em razão da análise de bioindicadores, como mel e cera, que apresentam altos índices de pesticidas. Segundo Liana coll, pesquisas"&amp;" realizadas pela pesquisadora Ana Paula da UNICAMP, demonstram o quanto o mel e a cera da abelha da espécie Apis melífera L, o tipo mais comum , apresentam agrotóxicos em seus compostos. A pesquisadora, afirma a grande importância dos alimentos da origem "&amp;"da espécie Apis melífera, ressaltou o alto índice do consumo de produtos que possuem o mel, sendo algo alarmante a suas contaminações, podendo afetar diretamente a população.""
####
Tarefa: Você é um assistente útil responsável pela análise de coerência"&amp;" semântica de textos. Sua tarefa é analisar um texto seguindo os passos abaixo:
Passo 1. Liste a ocorrência dos verbos analisar, informar e alertar ou de seus sinônimos.
Passo 2. Agora, atribua uma nota para os verbos listados no passo 1, considerando a"&amp;" coerência semântica das palavras entre si. Atribua uma nota de 1.0 a 10.0, sendo 1.0(um) para o verbo menos coerente e 10.0(dez) para o mais coerentes.
Passo 3. Considerando as notas dos verbos do passo 2, atribua uma nota ao texto, sendo 1.0 (um)  nota"&amp;" mais baixa e 10.0 (dez) a mais alta. 
Resposta:")</f>
        <v>#6
Considerar para a tarefa a seguir somente o texto que está entre #### e ####.
####
"Em jornal da UNICAMP, Liana coll apresenta um artigo discorrendo sobre o quanto as abelhas estão sendo afetadas pelo uso indiscriminado de agrotóxicos. A autora, exemplifica o quanto nos últimos anos a mortalidade das principais colonizadores, as abelhas, é preocupante no âmbito ecológico, em razão da análise de bioindicadores, como mel e cera, que apresentam altos índices de pesticidas. Segundo Liana coll, pesquisas realizadas pela pesquisadora Ana Paula da UNICAMP, demonstram o quanto o mel e a cera da abelha da espécie Apis melífera L, o tipo mais comum , apresentam agrotóxicos em seus compostos. A pesquisadora, afirma a grande importância dos alimentos da origem da espécie Apis melífera, ressaltou o alto índice do consumo de produtos que possuem o mel, sendo algo alarmante a suas contaminações, podendo afetar diretamente a população."
####
Tarefa: Você é um assistente útil responsável pela análise de coerência semântica de textos. Sua tarefa é analisar um texto seguindo os passos abaixo:
Passo 1. Liste a ocorrência dos verbos analisar, informar e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E85" s="70"/>
      <c r="F85" s="64"/>
      <c r="G85" s="70"/>
      <c r="H85" s="64"/>
      <c r="I85" s="70"/>
      <c r="J85" s="64"/>
      <c r="K85" s="70"/>
      <c r="L85" s="64"/>
    </row>
    <row r="86">
      <c r="A86" s="88">
        <v>7.0</v>
      </c>
      <c r="B86" s="66" t="s">
        <v>22</v>
      </c>
      <c r="C86" s="62"/>
      <c r="D86" s="78" t="str">
        <f>IFERROR(__xludf.DUMMYFUNCTION("CONCATENATE(""#"",TO_TEXT(A86),SUBSTITUTE($C$79,""&lt;TEXTO&gt;"",B86))"),"#7
Considerar para a tarefa a seguir somente o texto que está entre #### e ####.
####
""A jornalista da Unicamp, Liana Coll, apresenta o texto: Agrotóxicos são detectados em cera e mel de abelha, pautado na tese da doutora Ana Paula de Souza. O citado p"&amp;"roblema foi descoberto após o questionamento da morte de mais de 1 bilhão de abelhas, os insetos que são responsáveis pela polinização de mais da metade das plantas e em alguns casos de forma exclusiva. Nessa análise, foram feitos testes com abelhas popul"&amp;"armente chamadas de comuns e como resultado obtiveram que em 90% das ceras têm a existência de pelo menos 1 pesticida e a presença acima do permitido esteve presente no mel. No estudo, foi apontado como possível causador da morte; a monocultura, forma ess"&amp;"a de agricultura que depende do uso excessivo de agrotóxicos. Levando em consideração a presença de produtos apícolas na indústria alimentícia, farmacêutica e cosmética, a pesquisadora expressa sua preocupação e recomenda o controle mais severo das prátic"&amp;"as que utilizam dos agroquímicos.""
####
Tarefa: Você é um assistente útil responsável pela análise de coerência semântica de textos. Sua tarefa é analisar um texto seguindo os passos abaixo:
Passo 1. Liste a ocorrência dos verbos analisar, informar e "&amp;"alertar ou de seus sinônimos.
Passo 2. Agora, atribua uma nota para os verbos listados no passo 1, considerando a coerência semântica das palavras entre si. Atribua uma nota de 1.0 a 10.0, sendo 1.0(um) para o verbo menos coerente e 10.0(dez) para o mais"&amp;" coerentes.
Passo 3. Considerando as notas dos verbos do passo 2, atribua uma nota ao texto, sendo 1.0 (um)  nota mais baixa e 10.0 (dez) a mais alta. 
Resposta:")</f>
        <v>#7
Considerar para a tarefa a seguir somente o texto que está entre #### e ####.
####
"A jornalista da Unicamp, Liana Coll, apresenta o texto: Agrotóxicos são detectados em cera e mel de abelha, pautado na tese da doutora Ana Paula de Souza. O citado problema foi descoberto após o questionamento da morte de mais de 1 bilhão de abelhas, os insetos que são responsáveis pela polinização de mais da metade das plantas e em alguns casos de forma exclusiva. Nessa análise, foram feitos testes com abelhas popularmente chamadas de comuns e como resultado obtiveram que em 90% das ceras têm a existência de pelo menos 1 pesticida e a presença acima do permitido esteve presente no mel. No estudo, foi apontado como possível causador da morte; a monocultura, forma essa de agricultura que depende do uso excessivo de agrotóxicos. Levando em consideração a presença de produtos apícolas na indústria alimentícia, farmacêutica e cosmética, a pesquisadora expressa sua preocupação e recomenda o controle mais severo das práticas que utilizam dos agroquímicos."
####
Tarefa: Você é um assistente útil responsável pela análise de coerência semântica de textos. Sua tarefa é analisar um texto seguindo os passos abaixo:
Passo 1. Liste a ocorrência dos verbos analisar, informar e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E86" s="70"/>
      <c r="F86" s="64"/>
      <c r="G86" s="70"/>
      <c r="H86" s="64"/>
      <c r="I86" s="70"/>
      <c r="J86" s="64"/>
      <c r="K86" s="70"/>
      <c r="L86" s="64"/>
    </row>
    <row r="87">
      <c r="A87" s="91">
        <v>8.0</v>
      </c>
      <c r="B87" s="66" t="s">
        <v>23</v>
      </c>
      <c r="C87" s="62"/>
      <c r="D87" s="78" t="str">
        <f>IFERROR(__xludf.DUMMYFUNCTION("CONCATENATE(""#"",TO_TEXT(A87),SUBSTITUTE($C$79,""&lt;TEXTO&gt;"",B87))"),"#8
Considerar para a tarefa a seguir somente o texto que está entre #### e ####.
####
""No texto ""Agrotóxicos são detectados em mel e abelha"", pública em 2023 por Luciana Coll, no jornal da Unicamp, apresenta-se que morreram 1 bilhão de abelhas no Bra"&amp;"sil, consequência relacionada com o uso de agrotóxicos na monocultura. Segunda a autora, tal impacto preocupa, já que cerca de 70% das plantas do planeta são polinizadas por elas. Advindo disso, a pesquisadora Ana Paula de Souza, através da sua tese de me"&amp;"strado na Unicamp, analisou amostras de mel e cera e concluiu que os produtor seriam bioindicadores da contaminação. A pesquisa realizada com produtos apícolas de abelhas comuns, mostraram que 90% das amostras possuíam os agrotóxicos. Segunda a pesquisado"&amp;"ra, o interesse pelo tema surgiu quanto a morte massiva das abelhas no Brasil e sua importância na polinização. Diante disso, a química recomendou um controle mais adequado quanto ao uso de pesticidas.""
####
Tarefa: Você é um assistente útil responsáve"&amp;"l pela análise de coerência semântica de textos. Sua tarefa é analisar um texto seguindo os passos abaixo:
Passo 1. Liste a ocorrência dos verbos analisar, informar e alertar ou de seus sinônimos.
Passo 2. Agora, atribua uma nota para os verbos listados"&amp;" no passo 1, considerando a coerência semântica das palavras entre si. Atribua uma nota de 1.0 a 10.0, sendo 1.0(um) para o verbo menos coerente e 10.0(dez) para o mais coerentes.
Passo 3. Considerando as notas dos verbos do passo 2, atribua uma nota ao "&amp;"texto, sendo 1.0 (um)  nota mais baixa e 10.0 (dez) a mais alta. 
Resposta:")</f>
        <v>#8
Considerar para a tarefa a seguir somente o texto que está entre #### e ####.
####
"No texto "Agrotóxicos são detectados em mel e abelha", pública em 2023 por Luciana Coll, no jornal da Unicamp, apresenta-se que morreram 1 bilhão de abelhas no Brasil, consequência relacionada com o uso de agrotóxicos na monocultura. Segunda a autora, tal impacto preocupa, já que cerca de 70% das plantas do planeta são polinizadas por elas. Advindo disso, a pesquisadora Ana Paula de Souza, através da sua tese de mestrado na Unicamp, analisou amostras de mel e cera e concluiu que os produtor seriam bioindicadores da contaminação. A pesquisa realizada com produtos apícolas de abelhas comuns, mostraram que 90% das amostras possuíam os agrotóxicos. Segunda a pesquisadora, o interesse pelo tema surgiu quanto a morte massiva das abelhas no Brasil e sua importância na polinização. Diante disso, a química recomendou um controle mais adequado quanto ao uso de pesticidas."
####
Tarefa: Você é um assistente útil responsável pela análise de coerência semântica de textos. Sua tarefa é analisar um texto seguindo os passos abaixo:
Passo 1. Liste a ocorrência dos verbos analisar, informar e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E87" s="70"/>
      <c r="F87" s="64"/>
      <c r="G87" s="70"/>
      <c r="H87" s="64"/>
      <c r="I87" s="70"/>
      <c r="J87" s="64"/>
      <c r="K87" s="70"/>
      <c r="L87" s="64"/>
    </row>
    <row r="88">
      <c r="A88" s="88">
        <v>9.0</v>
      </c>
      <c r="B88" s="66" t="s">
        <v>24</v>
      </c>
      <c r="C88" s="62"/>
      <c r="D88" s="78" t="str">
        <f>IFERROR(__xludf.DUMMYFUNCTION("CONCATENATE(""#"",TO_TEXT(A88),SUBSTITUTE($C$79,""&lt;TEXTO&gt;"",B88))"),"#9
Considerar para a tarefa a seguir somente o texto que está entre #### e ####.
####
""Liana Coll publicou um texto expositivo (Jornal Unicamp, 2023) intitulado “Agrotóxicos são detectados em cera e mel de abelha”. O estudo foi realizado  por Ana Paula"&amp;" de Souza, química e pesquisadora da Unicamp, o  texto aborda o preocupante aumento no índice de morte de abelhas, e o risco para elas. O estudo analisou as abelhas comuns. Coll apresenta a  pesquisa de Ana Souza que ressalta o papel fundamental das abelh"&amp;"as na polinização e no cultivo de alimentos. Nas análises de amostras de produtos apícolas, foi possível detectar a presença de agrotóxicos. No mel de 40 amostras, seis tinham resíduos herbicidas acima da média. O focou nos apícolas , consumidos diretamen"&amp;"te pela população. A motivação para a pesquisa se baseia na importância das abelhas para a polinização e na preocupação com a saúde pública devido à contaminação de alimentos. A  pesquisadora por fim recomenda a adoção de práticas agrícolas mais sustentáv"&amp;"eis e o uso racional de agrotóxicos para proteger as abelhas e a saúde humana.""
####
Tarefa: Você é um assistente útil responsável pela análise de coerência semântica de textos. Sua tarefa é analisar um texto seguindo os passos abaixo:
Passo 1. Liste "&amp;"a ocorrência dos verbos analisar, informar e alertar ou de seus sinônimos.
Passo 2. Agora, atribua uma nota para os verbos listados no passo 1, considerando a coerência semântica das palavras entre si. Atribua uma nota de 1.0 a 10.0, sendo 1.0(um) para o"&amp;" verbo menos coerente e 10.0(dez) para o mais coerentes.
Passo 3. Considerando as notas dos verbos do passo 2, atribua uma nota ao texto, sendo 1.0 (um)  nota mais baixa e 10.0 (dez) a mais alta. 
Resposta:")</f>
        <v>#9
Considerar para a tarefa a seguir somente o texto que está entre #### e ####.
####
"Liana Coll publicou um texto expositivo (Jornal Unicamp, 2023) intitulado “Agrotóxicos são detectados em cera e mel de abelha”. O estudo foi realizado  por Ana Paula de Souza, química e pesquisadora da Unicamp, o  texto aborda o preocupante aumento no índice de morte de abelhas, e o risco para elas. O estudo analisou as abelhas comuns. Coll apresenta a  pesquisa de Ana Souza que ressalta o papel fundamental das abelhas na polinização e no cultivo de alimentos. Nas análises de amostras de produtos apícolas, foi possível detectar a presença de agrotóxicos. No mel de 40 amostras, seis tinham resíduos herbicidas acima da média. O focou nos apícolas , consumidos diretamente pela população. A motivação para a pesquisa se baseia na importância das abelhas para a polinização e na preocupação com a saúde pública devido à contaminação de alimentos. A  pesquisadora por fim recomenda a adoção de práticas agrícolas mais sustentáveis e o uso racional de agrotóxicos para proteger as abelhas e a saúde humana."
####
Tarefa: Você é um assistente útil responsável pela análise de coerência semântica de textos. Sua tarefa é analisar um texto seguindo os passos abaixo:
Passo 1. Liste a ocorrência dos verbos analisar, informar e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E88" s="70"/>
      <c r="F88" s="64"/>
      <c r="G88" s="70"/>
      <c r="H88" s="64"/>
      <c r="I88" s="70"/>
      <c r="J88" s="64"/>
      <c r="K88" s="70"/>
      <c r="L88" s="64"/>
    </row>
    <row r="89">
      <c r="A89" s="88">
        <v>10.0</v>
      </c>
      <c r="B89" s="66" t="s">
        <v>25</v>
      </c>
      <c r="C89" s="62"/>
      <c r="D89" s="78" t="str">
        <f>IFERROR(__xludf.DUMMYFUNCTION("CONCATENATE(""#"",TO_TEXT(A89),SUBSTITUTE($C$79,""&lt;TEXTO&gt;"",B89))"),"#10
Considerar para a tarefa a seguir somente o texto que está entre #### e ####.
####
""No texto “Agrotóxicos são detectados em cera e mel de abelha”, publicado em 2023 no Jornal da Unicamp, Liana Coll informa que mais de 1 bilhão de abelhas morreram n"&amp;"o Brasil desde o início dos anos 2000 relacionada com a expansão da monocultura que utiliza agrotóxicos. Dessa forma, a autora destaca a preocupação com a mortalidade, visto que cerca de 70% das abelhas polinizam todas as plantas do mundo. Tendo isso em v"&amp;"ista a pesquisadora Ana Paula de Souza trouxe em sua tese de doutorado a presença de agrotóxicos no mel e na cera. Os resultados da pesquisadora apontaram que 90% das amostras de cera estavam contaminadas e 15% dos exemplares de mel apresentaram mais resí"&amp;"duos de herbicida do que o permitido. Com isso, Souza recomenda um maior controle de produtos agrotóxicos.""
####
Tarefa: Você é um assistente útil responsável pela análise de coerência semântica de textos. Sua tarefa é analisar um texto seguindo os pas"&amp;"sos abaixo:
Passo 1. Liste a ocorrência dos verbos analisar, informar e alertar ou de seus sinônimos.
Passo 2. Agora, atribua uma nota para os verbos listados no passo 1, considerando a coerência semântica das palavras entre si. Atribua uma nota de 1.0 "&amp;"a 10.0, sendo 1.0(um) para o verbo menos coerente e 10.0(dez) para o mais coerentes.
Passo 3. Considerando as notas dos verbos do passo 2, atribua uma nota ao texto, sendo 1.0 (um)  nota mais baixa e 10.0 (dez) a mais alta. 
Resposta:")</f>
        <v>#10
Considerar para a tarefa a seguir somente o texto que está entre #### e ####.
####
"No texto “Agrotóxicos são detectados em cera e mel de abelha”, publicado em 2023 no Jornal da Unicamp, Liana Coll informa que mais de 1 bilhão de abelhas morreram no Brasil desde o início dos anos 2000 relacionada com a expansão da monocultura que utiliza agrotóxicos. Dessa forma, a autora destaca a preocupação com a mortalidade, visto que cerca de 70% das abelhas polinizam todas as plantas do mundo. Tendo isso em vista a pesquisadora Ana Paula de Souza trouxe em sua tese de doutorado a presença de agrotóxicos no mel e na cera. Os resultados da pesquisadora apontaram que 90% das amostras de cera estavam contaminadas e 15% dos exemplares de mel apresentaram mais resíduos de herbicida do que o permitido. Com isso, Souza recomenda um maior controle de produtos agrotóxicos."
####
Tarefa: Você é um assistente útil responsável pela análise de coerência semântica de textos. Sua tarefa é analisar um texto seguindo os passos abaixo:
Passo 1. Liste a ocorrência dos verbos analisar, informar e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E89" s="70"/>
      <c r="F89" s="64"/>
      <c r="G89" s="70"/>
      <c r="H89" s="64"/>
      <c r="I89" s="70"/>
      <c r="J89" s="64"/>
      <c r="K89" s="70"/>
      <c r="L89" s="64"/>
    </row>
    <row r="90">
      <c r="A90" s="91">
        <v>11.0</v>
      </c>
      <c r="B90" s="66" t="s">
        <v>26</v>
      </c>
      <c r="C90" s="62"/>
      <c r="D90" s="78" t="str">
        <f>IFERROR(__xludf.DUMMYFUNCTION("CONCATENATE(""#"",TO_TEXT(A90),SUBSTITUTE($C$79,""&lt;TEXTO&gt;"",B90))"),"#11
Considerar para a tarefa a seguir somente o texto que está entre #### e ####.
####
""Agrotóxicos são detectados em cera de mel de abelha. A pesquisa realizada pela química e pesquisadora Ana Paula de Souza tem como objeto de analise o mel e cera pro"&amp;"duzidos por abelhas comuns. Tal estudo se iniciou com a recolha das mais de 1 bilhão de mortes de abelhas registradas desde os anos 2000 só no Brasil. Tendo evidenciado a importância das abelhas para o controle do meio ambiente e para os mercados de alime"&amp;"ntos e cosméticos, a química expõe que em 40 amostras de mel, 6 estão infectadas, e no caso da cera temos 90% de amostras apontando presença de pesticidas. Portanto, a pesquisadora recomenda o uso controlado dos agroquímicos na apicultura.""
####
Tarefa"&amp;": Você é um assistente útil responsável pela análise de coerência semântica de textos. Sua tarefa é analisar um texto seguindo os passos abaixo:
Passo 1. Liste a ocorrência dos verbos analisar, informar e alertar ou de seus sinônimos.
Passo 2. Agora, at"&amp;"ribua uma nota para os verbos listados no passo 1, considerando a coerência semântica das palavras entre si. Atribua uma nota de 1.0 a 10.0, sendo 1.0(um) para o verbo menos coerente e 10.0(dez) para o mais coerentes.
Passo 3. Considerando as notas dos v"&amp;"erbos do passo 2, atribua uma nota ao texto, sendo 1.0 (um)  nota mais baixa e 10.0 (dez) a mais alta. 
Resposta:")</f>
        <v>#11
Considerar para a tarefa a seguir somente o texto que está entre #### e ####.
####
"Agrotóxicos são detectados em cera de mel de abelha. A pesquisa realizada pela química e pesquisadora Ana Paula de Souza tem como objeto de analise o mel e cera produzidos por abelhas comuns. Tal estudo se iniciou com a recolha das mais de 1 bilhão de mortes de abelhas registradas desde os anos 2000 só no Brasil. Tendo evidenciado a importância das abelhas para o controle do meio ambiente e para os mercados de alimentos e cosméticos, a química expõe que em 40 amostras de mel, 6 estão infectadas, e no caso da cera temos 90% de amostras apontando presença de pesticidas. Portanto, a pesquisadora recomenda o uso controlado dos agroquímicos na apicultura."
####
Tarefa: Você é um assistente útil responsável pela análise de coerência semântica de textos. Sua tarefa é analisar um texto seguindo os passos abaixo:
Passo 1. Liste a ocorrência dos verbos analisar, informar e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E90" s="70"/>
      <c r="F90" s="64"/>
      <c r="G90" s="70"/>
      <c r="H90" s="64"/>
      <c r="I90" s="70"/>
      <c r="J90" s="64"/>
      <c r="K90" s="70"/>
      <c r="L90" s="64"/>
    </row>
    <row r="91">
      <c r="A91" s="88">
        <v>12.0</v>
      </c>
      <c r="B91" s="66" t="s">
        <v>27</v>
      </c>
      <c r="C91" s="62"/>
      <c r="D91" s="78" t="str">
        <f>IFERROR(__xludf.DUMMYFUNCTION("CONCATENATE(""#"",TO_TEXT(A91),SUBSTITUTE($C$79,""&lt;TEXTO&gt;"",B91))"),"#12
Considerar para a tarefa a seguir somente o texto que está entre #### e ####.
####
""No texto “Agrotóxicos são detectados em cera e mel de abelhas”, publicado em 2023 no Jornal da Unicamp, Liana Coll destaca que bilhões de abelhas estão morrendo pel"&amp;"o excessivo uso de agrotóxicos nas monoculturas do Brasil. Esses insetos possuem papel fundamental para o ecossistema, pois são esses que polinizam as plantas e auxiliam na produção campestre. A doutoranda Ana Paula Souza da Unicamp realizou uma pesquisa "&amp;"com o mel e cera das abelhas comuns, Apis melífera L. Na pesquisa é possível identificar a presença de pesticidas no mel, consumido em xaropes e na alimentação infantil, e na cera que é utilizada em cosméticos. Essa análise é de grande importância a popul"&amp;"ação, pois, além de causar danos aos insetos, os pesticidas causam graves prejuízos a sociedade e ao meio ambiente. Sendo assim, Souza recomenda aos cultivadores o controle desses produtos nas monoculturas. ""
####
Tarefa: Você é um assistente útil resp"&amp;"onsável pela análise de coerência semântica de textos. Sua tarefa é analisar um texto seguindo os passos abaixo:
Passo 1. Liste a ocorrência dos verbos analisar, informar e alertar ou de seus sinônimos.
Passo 2. Agora, atribua uma nota para os verbos li"&amp;"stados no passo 1, considerando a coerência semântica das palavras entre si. Atribua uma nota de 1.0 a 10.0, sendo 1.0(um) para o verbo menos coerente e 10.0(dez) para o mais coerentes.
Passo 3. Considerando as notas dos verbos do passo 2, atribua uma no"&amp;"ta ao texto, sendo 1.0 (um)  nota mais baixa e 10.0 (dez) a mais alta. 
Resposta:")</f>
        <v>#12
Considerar para a tarefa a seguir somente o texto que está entre #### e ####.
####
"No texto “Agrotóxicos são detectados em cera e mel de abelhas”, publicado em 2023 no Jornal da Unicamp, Liana Coll destaca que bilhões de abelhas estão morrendo pelo excessivo uso de agrotóxicos nas monoculturas do Brasil. Esses insetos possuem papel fundamental para o ecossistema, pois são esses que polinizam as plantas e auxiliam na produção campestre. A doutoranda Ana Paula Souza da Unicamp realizou uma pesquisa com o mel e cera das abelhas comuns, Apis melífera L. Na pesquisa é possível identificar a presença de pesticidas no mel, consumido em xaropes e na alimentação infantil, e na cera que é utilizada em cosméticos. Essa análise é de grande importância a população, pois, além de causar danos aos insetos, os pesticidas causam graves prejuízos a sociedade e ao meio ambiente. Sendo assim, Souza recomenda aos cultivadores o controle desses produtos nas monoculturas. "
####
Tarefa: Você é um assistente útil responsável pela análise de coerência semântica de textos. Sua tarefa é analisar um texto seguindo os passos abaixo:
Passo 1. Liste a ocorrência dos verbos analisar, informar e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E91" s="70"/>
      <c r="F91" s="64"/>
      <c r="G91" s="70"/>
      <c r="H91" s="64"/>
      <c r="I91" s="70"/>
      <c r="J91" s="64"/>
      <c r="K91" s="70"/>
      <c r="L91" s="64"/>
    </row>
    <row r="92">
      <c r="A92" s="91">
        <v>13.0</v>
      </c>
      <c r="B92" s="66" t="s">
        <v>28</v>
      </c>
      <c r="C92" s="62"/>
      <c r="D92" s="78" t="str">
        <f>IFERROR(__xludf.DUMMYFUNCTION("CONCATENATE(""#"",TO_TEXT(A92),SUBSTITUTE($C$79,""&lt;TEXTO&gt;"",B92))"),"#13
Considerar para a tarefa a seguir somente o texto que está entre #### e ####.
####
""O texto de Liana Coll, em Jornal da Unicamp de 07 a 20 de agosto de 2023 apresenta que no início dos anos 2000 mais de 1 bilhão de abelhas morreram no Brasil, situa"&amp;"ção também registrada no Europa e nos Estados Unidos. As causas se devem a expansão da monocultura e a alta utilização de agrotóxicos, gerando preocupação, pois cerca de 70% de todas as plantas são polimizadas por esses insetos. A química e pesquisadora A"&amp;"na Paula de Souza do (CPBQA) da Unicamp, identificou a presença de agrotóxicos no mel e cera das abelhas, bioindicadores de contaminação. A análise realizada na cera apresentou um ou mais agrotóxicos em 90% das amostras. O orientador foi o professor da FE"&amp;"A, Felix Rayes juntamente a coorientação da coordenadora da Divisão Química Analítica do CPQBA, Nádia Rodrigues. A pesquisadora destaca a utilização do mel nas indústrias e pontua a importância de identificar contaminações. A mesma recomenda a submissão d"&amp;"as práticas agrícolas e o seu controle adequado para evitar que os agrotóxicos permaneçam afetando a biodiversidade e a população das abelhas.""
####
Tarefa: Você é um assistente útil responsável pela análise de coerência semântica de textos. Sua tarefa"&amp;" é analisar um texto seguindo os passos abaixo:
Passo 1. Liste a ocorrência dos verbos analisar, informar e alertar ou de seus sinônimos.
Passo 2. Agora, atribua uma nota para os verbos listados no passo 1, considerando a coerência semântica das palavra"&amp;"s entre si. Atribua uma nota de 1.0 a 10.0, sendo 1.0(um) para o verbo menos coerente e 10.0(dez) para o mais coerentes.
Passo 3. Considerando as notas dos verbos do passo 2, atribua uma nota ao texto, sendo 1.0 (um)  nota mais baixa e 10.0 (dez) a mais "&amp;"alta. 
Resposta:")</f>
        <v>#13
Considerar para a tarefa a seguir somente o texto que está entre #### e ####.
####
"O texto de Liana Coll, em Jornal da Unicamp de 07 a 20 de agosto de 2023 apresenta que no início dos anos 2000 mais de 1 bilhão de abelhas morreram no Brasil, situação também registrada no Europa e nos Estados Unidos. As causas se devem a expansão da monocultura e a alta utilização de agrotóxicos, gerando preocupação, pois cerca de 70% de todas as plantas são polimizadas por esses insetos. A química e pesquisadora Ana Paula de Souza do (CPBQA) da Unicamp, identificou a presença de agrotóxicos no mel e cera das abelhas, bioindicadores de contaminação. A análise realizada na cera apresentou um ou mais agrotóxicos em 90% das amostras. O orientador foi o professor da FEA, Felix Rayes juntamente a coorientação da coordenadora da Divisão Química Analítica do CPQBA, Nádia Rodrigues. A pesquisadora destaca a utilização do mel nas indústrias e pontua a importância de identificar contaminações. A mesma recomenda a submissão das práticas agrícolas e o seu controle adequado para evitar que os agrotóxicos permaneçam afetando a biodiversidade e a população das abelhas."
####
Tarefa: Você é um assistente útil responsável pela análise de coerência semântica de textos. Sua tarefa é analisar um texto seguindo os passos abaixo:
Passo 1. Liste a ocorrência dos verbos analisar, informar e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E92" s="70"/>
      <c r="F92" s="64"/>
      <c r="G92" s="70"/>
      <c r="H92" s="64"/>
      <c r="I92" s="70"/>
      <c r="J92" s="64"/>
      <c r="K92" s="70"/>
      <c r="L92" s="64"/>
    </row>
    <row r="93">
      <c r="A93" s="88">
        <v>14.0</v>
      </c>
      <c r="B93" s="66" t="s">
        <v>29</v>
      </c>
      <c r="C93" s="62"/>
      <c r="D93" s="78" t="str">
        <f>IFERROR(__xludf.DUMMYFUNCTION("CONCATENATE(""#"",TO_TEXT(A93),SUBSTITUTE($C$79,""&lt;TEXTO&gt;"",B93))"),"#14
Considerar para a tarefa a seguir somente o texto que está entre #### e ####.
####
""Na pesquisa ""agrotóxicos em cera e mel de abelha"", publicada em 2023 no jornal da Unicamp, Liana coll, retrata o aumento de mortes das abelhas nos últimos anos, c"&amp;"ausada pelo uso excessivo de agrotóxicos em monoculturas. A pesquisadora e química Ana Paula de Souza, realizou uma pesquisa com o mel e a cera de abelhas comuns, notando grande presença de pesticidas, o que gerou preocupação, já que as abelhas são respon"&amp;"sáveis em média por 70% da polinização em todo o mundo. Souza recomenda que aja uma fiscalização mais controlada no que com cerne a atividade agrícola.""
####
Tarefa: Você é um assistente útil responsável pela análise de coerência semântica de textos. S"&amp;"ua tarefa é analisar um texto seguindo os passos abaixo:
Passo 1. Liste a ocorrência dos verbos analisar, informar e alertar ou de seus sinônimos.
Passo 2. Agora, atribua uma nota para os verbos listados no passo 1, considerando a coerência semântica da"&amp;"s palavras entre si. Atribua uma nota de 1.0 a 10.0, sendo 1.0(um) para o verbo menos coerente e 10.0(dez) para o mais coerentes.
Passo 3. Considerando as notas dos verbos do passo 2, atribua uma nota ao texto, sendo 1.0 (um)  nota mais baixa e 10.0 (dez"&amp;") a mais alta. 
Resposta:")</f>
        <v>#14
Considerar para a tarefa a seguir somente o texto que está entre #### e ####.
####
"Na pesquisa "agrotóxicos em cera e mel de abelha", publicada em 2023 no jornal da Unicamp, Liana coll, retrata o aumento de mortes das abelhas nos últimos anos, causada pelo uso excessivo de agrotóxicos em monoculturas. A pesquisadora e química Ana Paula de Souza, realizou uma pesquisa com o mel e a cera de abelhas comuns, notando grande presença de pesticidas, o que gerou preocupação, já que as abelhas são responsáveis em média por 70% da polinização em todo o mundo. Souza recomenda que aja uma fiscalização mais controlada no que com cerne a atividade agrícola."
####
Tarefa: Você é um assistente útil responsável pela análise de coerência semântica de textos. Sua tarefa é analisar um texto seguindo os passos abaixo:
Passo 1. Liste a ocorrência dos verbos analisar, informar e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E93" s="70"/>
      <c r="F93" s="64"/>
      <c r="G93" s="70"/>
      <c r="H93" s="64"/>
      <c r="I93" s="70"/>
      <c r="J93" s="64"/>
      <c r="K93" s="70"/>
      <c r="L93" s="64"/>
    </row>
    <row r="94">
      <c r="A94" s="91">
        <v>15.0</v>
      </c>
      <c r="B94" s="66" t="s">
        <v>30</v>
      </c>
      <c r="C94" s="62"/>
      <c r="D94" s="78" t="str">
        <f>IFERROR(__xludf.DUMMYFUNCTION("CONCATENATE(""#"",TO_TEXT(A94),SUBSTITUTE($C$79,""&lt;TEXTO&gt;"",B94))"),"#15
Considerar para a tarefa a seguir somente o texto que está entre #### e ####.
####
""No texto ""Agrotóxicos são detectados em cera e mel de abelhas"", de Liana Coll, publicado no Jornal da UNICAMP, de 07 a 20 de agosto de 2023, expõe que devido à ex"&amp;"pansão da monocultura, que utiliza agrotóxicos, cerca de mais de 1 bilhão de abelhas morreram no Brasil. Esse número é preocupante, pois os insetos polinizam 70% de todas as plantas do planeta. Diante disso, a pesquisadora Ana Paula de Souza, examinou a p"&amp;"resença dos agrotóxicos no mel e na cera das abelhas comuns, por serem bioindicadores de contaminação. Os resultados apresentam 90% das amostras contaminadas com agrotóxico. A motivação pelo tema surgiu devido o aumento das mortes das abelhas no Brasil, E"&amp;"uropa e nos Estados Unidos, e pela importância dos produtos apícolas. A pesquisadora recomenda que seja controlado o uso de agrotóxicos. ""
####
Tarefa: Você é um assistente útil responsável pela análise de coerência semântica de textos. Sua tarefa é an"&amp;"alisar um texto seguindo os passos abaixo:
Passo 1. Liste a ocorrência dos verbos analisar, informar e alertar ou de seus sinônimos.
Passo 2. Agora, atribua uma nota para os verbos listados no passo 1, considerando a coerência semântica das palavras ent"&amp;"re si. Atribua uma nota de 1.0 a 10.0, sendo 1.0(um) para o verbo menos coerente e 10.0(dez) para o mais coerentes.
Passo 3. Considerando as notas dos verbos do passo 2, atribua uma nota ao texto, sendo 1.0 (um)  nota mais baixa e 10.0 (dez) a mais alta."&amp;" 
Resposta:")</f>
        <v>#15
Considerar para a tarefa a seguir somente o texto que está entre #### e ####.
####
"No texto "Agrotóxicos são detectados em cera e mel de abelhas", de Liana Coll, publicado no Jornal da UNICAMP, de 07 a 20 de agosto de 2023, expõe que devido à expansão da monocultura, que utiliza agrotóxicos, cerca de mais de 1 bilhão de abelhas morreram no Brasil. Esse número é preocupante, pois os insetos polinizam 70% de todas as plantas do planeta. Diante disso, a pesquisadora Ana Paula de Souza, examinou a presença dos agrotóxicos no mel e na cera das abelhas comuns, por serem bioindicadores de contaminação. Os resultados apresentam 90% das amostras contaminadas com agrotóxico. A motivação pelo tema surgiu devido o aumento das mortes das abelhas no Brasil, Europa e nos Estados Unidos, e pela importância dos produtos apícolas. A pesquisadora recomenda que seja controlado o uso de agrotóxicos. "
####
Tarefa: Você é um assistente útil responsável pela análise de coerência semântica de textos. Sua tarefa é analisar um texto seguindo os passos abaixo:
Passo 1. Liste a ocorrência dos verbos analisar, informar e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E94" s="70"/>
      <c r="F94" s="64"/>
      <c r="G94" s="70"/>
      <c r="H94" s="64"/>
      <c r="I94" s="70"/>
      <c r="J94" s="64"/>
      <c r="K94" s="70"/>
      <c r="L94" s="64"/>
    </row>
    <row r="95">
      <c r="A95" s="88">
        <v>16.0</v>
      </c>
      <c r="B95" s="66" t="s">
        <v>31</v>
      </c>
      <c r="C95" s="62"/>
      <c r="D95" s="78" t="str">
        <f>IFERROR(__xludf.DUMMYFUNCTION("CONCATENATE(""#"",TO_TEXT(A95),SUBSTITUTE($C$79,""&lt;TEXTO&gt;"",B95))"),"#16
Considerar para a tarefa a seguir somente o texto que está entre #### e ####.
####
""Uma pesquisa feita pela pesquisadora Ana Paula de Souza da Universidade Unicamp, contatou que no período de (2000-2023), foi aferido aproximadamente 1 bilhão de abe"&amp;"lhas mortas do tipo comum, no Brasil. Ademais, foi dito por Ana que a morte dos animais deve-se a   grande utilização dos agrotóxicos em grandes latifúndios. Por conseguinte ocasiona danos a população de operárias(abelhas), elas sendo responsáveis p3la a "&amp;"maior parte dos polinizadores do mundo. Isso podendo causar elevados prejuízos à produção de alimentos agrícolas do país, além de deixar o mel contaminado com substâncias tóxicas.""
####
Tarefa: Você é um assistente útil responsável pela análise de coer"&amp;"ência semântica de textos. Sua tarefa é analisar um texto seguindo os passos abaixo:
Passo 1. Liste a ocorrência dos verbos analisar, informar e alertar ou de seus sinônimos.
Passo 2. Agora, atribua uma nota para os verbos listados no passo 1, considera"&amp;"ndo a coerência semântica das palavras entre si. Atribua uma nota de 1.0 a 10.0, sendo 1.0(um) para o verbo menos coerente e 10.0(dez) para o mais coerentes.
Passo 3. Considerando as notas dos verbos do passo 2, atribua uma nota ao texto, sendo 1.0 (um) "&amp;" nota mais baixa e 10.0 (dez) a mais alta. 
Resposta:")</f>
        <v>#16
Considerar para a tarefa a seguir somente o texto que está entre #### e ####.
####
"Uma pesquisa feita pela pesquisadora Ana Paula de Souza da Universidade Unicamp, contatou que no período de (2000-2023), foi aferido aproximadamente 1 bilhão de abelhas mortas do tipo comum, no Brasil. Ademais, foi dito por Ana que a morte dos animais deve-se a   grande utilização dos agrotóxicos em grandes latifúndios. Por conseguinte ocasiona danos a população de operárias(abelhas), elas sendo responsáveis p3la a maior parte dos polinizadores do mundo. Isso podendo causar elevados prejuízos à produção de alimentos agrícolas do país, além de deixar o mel contaminado com substâncias tóxicas."
####
Tarefa: Você é um assistente útil responsável pela análise de coerência semântica de textos. Sua tarefa é analisar um texto seguindo os passos abaixo:
Passo 1. Liste a ocorrência dos verbos analisar, informar e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E95" s="70"/>
      <c r="F95" s="64"/>
      <c r="G95" s="70"/>
      <c r="H95" s="64"/>
      <c r="I95" s="70"/>
      <c r="J95" s="64"/>
      <c r="K95" s="70"/>
      <c r="L95" s="64"/>
    </row>
    <row r="96">
      <c r="A96" s="91">
        <v>17.0</v>
      </c>
      <c r="B96" s="66" t="s">
        <v>32</v>
      </c>
      <c r="C96" s="62"/>
      <c r="D96" s="78" t="str">
        <f>IFERROR(__xludf.DUMMYFUNCTION("CONCATENATE(""#"",TO_TEXT(A96),SUBSTITUTE($C$79,""&lt;TEXTO&gt;"",B96))"),"#17
Considerar para a tarefa a seguir somente o texto que está entre #### e ####.
####
""No texto """"Agrotóxicos são detectados em cera e mel de abelha"""", publicado no jornal da Unicampi, em agosto de 2023, expõem o fato de que por uso excessivo de p"&amp;"esticidas, mais de 1 bilhão de abelhas morreram no Brasil, no começo dos anos 2000, o que gera uma preocupação porque esses insetos ajudam na agricultura e polinizam 70% das plantas da Terra. Sabendo o quão importante as abelhas são para haver equilíbrio "&amp;"no ecossistema, a pesquisadora Ana Paula de Souza analisou o mel das abelhas africanas, e relatou que 6 de 40 amostras analisadas excediam o limite máximo de herbicida glifosfato. Essa preocupação se consolidou frente sua relevância para a polinização das"&amp;" plantações. Como o mel é um alimento inserido na dieta de muitas pessoas e crianças, saber se há uma contaminação, se torna uma prioridade, assim como no caso da cera que é utilizada na indústria de cosméticos. Por fim, para evitar esse problema que os a"&amp;"grotóxicos causam nas abelhas e em sua biodiversidade, Souza recomenda que haja um controle mais rigoroso em relação ao uso desses pesticidas nas práticas agrícolas.""
####
Tarefa: Você é um assistente útil responsável pela análise de coerência semântic"&amp;"a de textos. Sua tarefa é analisar um texto seguindo os passos abaixo:
Passo 1. Liste a ocorrência dos verbos analisar, informar e alertar ou de seus sinônimos.
Passo 2. Agora, atribua uma nota para os verbos listados no passo 1, considerando a coerênci"&amp;"a semântica das palavras entre si. Atribua uma nota de 1.0 a 10.0, sendo 1.0(um) para o verbo menos coerente e 10.0(dez) para o mais coerentes.
Passo 3. Considerando as notas dos verbos do passo 2, atribua uma nota ao texto, sendo 1.0 (um)  nota mais bai"&amp;"xa e 10.0 (dez) a mais alta. 
Resposta:")</f>
        <v>#17
Considerar para a tarefa a seguir somente o texto que está entre #### e ####.
####
"No texto ""Agrotóxicos são detectados em cera e mel de abelha"", publicado no jornal da Unicampi, em agosto de 2023, expõem o fato de que por uso excessivo de pesticidas, mais de 1 bilhão de abelhas morreram no Brasil, no começo dos anos 2000, o que gera uma preocupação porque esses insetos ajudam na agricultura e polinizam 70% das plantas da Terra. Sabendo o quão importante as abelhas são para haver equilíbrio no ecossistema, a pesquisadora Ana Paula de Souza analisou o mel das abelhas africanas, e relatou que 6 de 40 amostras analisadas excediam o limite máximo de herbicida glifosfato. Essa preocupação se consolidou frente sua relevância para a polinização das plantações. Como o mel é um alimento inserido na dieta de muitas pessoas e crianças, saber se há uma contaminação, se torna uma prioridade, assim como no caso da cera que é utilizada na indústria de cosméticos. Por fim, para evitar esse problema que os agrotóxicos causam nas abelhas e em sua biodiversidade, Souza recomenda que haja um controle mais rigoroso em relação ao uso desses pesticidas nas práticas agrícolas."
####
Tarefa: Você é um assistente útil responsável pela análise de coerência semântica de textos. Sua tarefa é analisar um texto seguindo os passos abaixo:
Passo 1. Liste a ocorrência dos verbos analisar, informar e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E96" s="70"/>
      <c r="F96" s="64"/>
      <c r="G96" s="70"/>
      <c r="H96" s="64"/>
      <c r="I96" s="70"/>
      <c r="J96" s="64"/>
      <c r="K96" s="70"/>
      <c r="L96" s="64"/>
    </row>
    <row r="97">
      <c r="A97" s="88">
        <v>18.0</v>
      </c>
      <c r="B97" s="66" t="s">
        <v>33</v>
      </c>
      <c r="C97" s="62"/>
      <c r="D97" s="78" t="str">
        <f>IFERROR(__xludf.DUMMYFUNCTION("CONCATENATE(""#"",TO_TEXT(A97),SUBSTITUTE($C$79,""&lt;TEXTO&gt;"",B97))"),"#18
Considerar para a tarefa a seguir somente o texto que está entre #### e ####.
####
""No texto ""Agrotóxicos são detectados em cera e mel de abelha"", publicado em 2023 no Jornal da Unicamp, Diana Coll expõe a pesquisa realizada pela química Ana Paul"&amp;"a de Souza, em sua tese de doutorado. Analisando produtos apícolas, bioindicadores da contaminação das abelhas, foi possível detectar que 15% das amostras de mel continham resíduos de herbicida acima do limite permitido e 90% das amostras de cera apresent"&amp;"aram um ou mais pesticidas. Essa análise foi incentivada pela preocupação com a morte massiva das abelhas africanas, conhecidas como comuns, no Brasil, além da importância delas para a polinização de plantações e produção agrícola. Souza também destaca o "&amp;"uso de mel em xaropes e da cera na indústria de cosméticos, tornando ainda mais relevante determinar se há ou não a contaminação. Para evitar que agrotóxicos continuem afetando a biodiversidade, a pesquisadora recomenda um controle mais adequado desses pr"&amp;"odutos nas práticas agrícolas.""
####
Tarefa: Você é um assistente útil responsável pela análise de coerência semântica de textos. Sua tarefa é analisar um texto seguindo os passos abaixo:
Passo 1. Liste a ocorrência dos verbos analisar, informar e ale"&amp;"rtar ou de seus sinônimos.
Passo 2. Agora, atribua uma nota para os verbos listados no passo 1, considerando a coerência semântica das palavras entre si. Atribua uma nota de 1.0 a 10.0, sendo 1.0(um) para o verbo menos coerente e 10.0(dez) para o mais co"&amp;"erentes.
Passo 3. Considerando as notas dos verbos do passo 2, atribua uma nota ao texto, sendo 1.0 (um)  nota mais baixa e 10.0 (dez) a mais alta. 
Resposta:")</f>
        <v>#18
Considerar para a tarefa a seguir somente o texto que está entre #### e ####.
####
"No texto "Agrotóxicos são detectados em cera e mel de abelha", publicado em 2023 no Jornal da Unicamp, Diana Coll expõe a pesquisa realizada pela química Ana Paula de Souza, em sua tese de doutorado. Analisando produtos apícolas, bioindicadores da contaminação das abelhas, foi possível detectar que 15% das amostras de mel continham resíduos de herbicida acima do limite permitido e 90% das amostras de cera apresentaram um ou mais pesticidas. Essa análise foi incentivada pela preocupação com a morte massiva das abelhas africanas, conhecidas como comuns, no Brasil, além da importância delas para a polinização de plantações e produção agrícola. Souza também destaca o uso de mel em xaropes e da cera na indústria de cosméticos, tornando ainda mais relevante determinar se há ou não a contaminação. Para evitar que agrotóxicos continuem afetando a biodiversidade, a pesquisadora recomenda um controle mais adequado desses produtos nas práticas agrícolas."
####
Tarefa: Você é um assistente útil responsável pela análise de coerência semântica de textos. Sua tarefa é analisar um texto seguindo os passos abaixo:
Passo 1. Liste a ocorrência dos verbos analisar, informar e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E97" s="70"/>
      <c r="F97" s="64"/>
      <c r="G97" s="70"/>
      <c r="H97" s="64"/>
      <c r="I97" s="70"/>
      <c r="J97" s="64"/>
      <c r="K97" s="70"/>
      <c r="L97" s="64"/>
    </row>
    <row r="98">
      <c r="A98" s="88">
        <v>19.0</v>
      </c>
      <c r="B98" s="66" t="s">
        <v>34</v>
      </c>
      <c r="C98" s="62"/>
      <c r="D98" s="78" t="str">
        <f>IFERROR(__xludf.DUMMYFUNCTION("CONCATENATE(""#"",TO_TEXT(A98),SUBSTITUTE($C$79,""&lt;TEXTO&gt;"",B98))"),"#19
Considerar para a tarefa a seguir somente o texto que está entre #### e ####.
####
""No texto retirado do jornal sobre ”Agrotóxicos são detectados em cera e mel de abelha”, observa-se um aumento nas mortes das apícolas sendo ocasionado pela utilizaç"&amp;"ão em excesso de agrotóxicos. Este impacto acarreta uma mudança instantânea do ecossistema, pois esses animais cuidam de 70% da polinização das plantas. Assim a pesquisadora Ana Paula de Souza da Unicamp, verificou nas abelhas Apis melífera L., chamadas c"&amp;"omo abelhas comuns, um grande número de agrotóxicos em sua cera e mel, diante das mostras 90% estavam nestas condições. Ela destaca que deve-se haver uma fiscalização rígida sobre agricultura e seus inseticidas, porque isto pode destruir a biodiversidade "&amp;"do mundo.""
####
Tarefa: Você é um assistente útil responsável pela análise de coerência semântica de textos. Sua tarefa é analisar um texto seguindo os passos abaixo:
Passo 1. Liste a ocorrência dos verbos analisar, informar e alertar ou de seus sinôn"&amp;"imos.
Passo 2. Agora, atribua uma nota para os verbos listados no passo 1, considerando a coerência semântica das palavras entre si. Atribua uma nota de 1.0 a 10.0, sendo 1.0(um) para o verbo menos coerente e 10.0(dez) para o mais coerentes.
Passo 3. Co"&amp;"nsiderando as notas dos verbos do passo 2, atribua uma nota ao texto, sendo 1.0 (um)  nota mais baixa e 10.0 (dez) a mais alta. 
Resposta:")</f>
        <v>#19
Considerar para a tarefa a seguir somente o texto que está entre #### e ####.
####
"No texto retirado do jornal sobre ”Agrotóxicos são detectados em cera e mel de abelha”, observa-se um aumento nas mortes das apícolas sendo ocasionado pela utilização em excesso de agrotóxicos. Este impacto acarreta uma mudança instantânea do ecossistema, pois esses animais cuidam de 70% da polinização das plantas. Assim a pesquisadora Ana Paula de Souza da Unicamp, verificou nas abelhas Apis melífera L., chamadas como abelhas comuns, um grande número de agrotóxicos em sua cera e mel, diante das mostras 90% estavam nestas condições. Ela destaca que deve-se haver uma fiscalização rígida sobre agricultura e seus inseticidas, porque isto pode destruir a biodiversidade do mundo."
####
Tarefa: Você é um assistente útil responsável pela análise de coerência semântica de textos. Sua tarefa é analisar um texto seguindo os passos abaixo:
Passo 1. Liste a ocorrência dos verbos analisar, informar e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E98" s="70"/>
      <c r="F98" s="64"/>
      <c r="G98" s="70"/>
      <c r="H98" s="64"/>
      <c r="I98" s="70"/>
      <c r="J98" s="64"/>
      <c r="K98" s="70"/>
      <c r="L98" s="64"/>
    </row>
    <row r="99">
      <c r="A99" s="88">
        <v>20.0</v>
      </c>
      <c r="B99" s="66" t="s">
        <v>35</v>
      </c>
      <c r="C99" s="62"/>
      <c r="D99" s="78" t="str">
        <f>IFERROR(__xludf.DUMMYFUNCTION("CONCATENATE(""#"",TO_TEXT(A99),SUBSTITUTE($C$79,""&lt;TEXTO&gt;"",B99))"),"#20
Considerar para a tarefa a seguir somente o texto que está entre #### e ####.
####
""Na notícia publicada no jornal da Unicamp, "" Agrotóxicos são identificados em cera e mel de abelha', Liana Coll descreve e discorre sobre a pesquisa de doutorado d"&amp;"e Ana Paula de Souza. Assim problematiza que, desde o início do século XXI, já morreram mais de 1 bilhão de abelhas apenas no Brasil e dentre as diversas causas, a monocultura e seu uso desenfreado de agrotóxicos são os principais responsáveis. O impacto "&amp;"é preocupante, pois a maior parte de toda polinização vegetal provém delas, além de seu papel no cultivo artificial, como em mamoeiros. Para mediar a quantidade de agrotóxicos encontrados, foram utilizados o mel e a cera como bioindicadores, logo que é mu"&amp;"ito difícil analisar as ""Apis meliferas"" (abelha comum) dado tamanho e peso muito pequeno, ademais, os produtos apícolas refletem sua alimentação. Após isso foram contatados os tóxicos acima do recomendável em 15 e 90% respectivamente referido ao mel e "&amp;"cera, que são manipulados desde produtos farmacêuticos e alimentícios à cosméticos. Diante disso, a contaminação humana torna-se consequência. Por fim, a pesquisadora recomenda maior regulamentação das práticas agrícolas para evitar maiores desastres ambi"&amp;"entais.""
####
Tarefa: Você é um assistente útil responsável pela análise de coerência semântica de textos. Sua tarefa é analisar um texto seguindo os passos abaixo:
Passo 1. Liste a ocorrência dos verbos analisar, informar e alertar ou de seus sinônim"&amp;"os.
Passo 2. Agora, atribua uma nota para os verbos listados no passo 1, considerando a coerência semântica das palavras entre si. Atribua uma nota de 1.0 a 10.0, sendo 1.0(um) para o verbo menos coerente e 10.0(dez) para o mais coerentes.
Passo 3. Cons"&amp;"iderando as notas dos verbos do passo 2, atribua uma nota ao texto, sendo 1.0 (um)  nota mais baixa e 10.0 (dez) a mais alta. 
Resposta:")</f>
        <v>#20
Considerar para a tarefa a seguir somente o texto que está entre #### e ####.
####
"Na notícia publicada no jornal da Unicamp, " Agrotóxicos são identificados em cera e mel de abelha', Liana Coll descreve e discorre sobre a pesquisa de doutorado de Ana Paula de Souza. Assim problematiza que, desde o início do século XXI, já morreram mais de 1 bilhão de abelhas apenas no Brasil e dentre as diversas causas, a monocultura e seu uso desenfreado de agrotóxicos são os principais responsáveis. O impacto é preocupante, pois a maior parte de toda polinização vegetal provém delas, além de seu papel no cultivo artificial, como em mamoeiros. Para mediar a quantidade de agrotóxicos encontrados, foram utilizados o mel e a cera como bioindicadores, logo que é muito difícil analisar as "Apis meliferas" (abelha comum) dado tamanho e peso muito pequeno, ademais, os produtos apícolas refletem sua alimentação. Após isso foram contatados os tóxicos acima do recomendável em 15 e 90% respectivamente referido ao mel e cera, que são manipulados desde produtos farmacêuticos e alimentícios à cosméticos. Diante disso, a contaminação humana torna-se consequência. Por fim, a pesquisadora recomenda maior regulamentação das práticas agrícolas para evitar maiores desastres ambientais."
####
Tarefa: Você é um assistente útil responsável pela análise de coerência semântica de textos. Sua tarefa é analisar um texto seguindo os passos abaixo:
Passo 1. Liste a ocorrência dos verbos analisar, informar e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E99" s="70"/>
      <c r="F99" s="64"/>
      <c r="G99" s="70"/>
      <c r="H99" s="64"/>
      <c r="I99" s="70"/>
      <c r="J99" s="64"/>
      <c r="K99" s="70"/>
      <c r="L99" s="64"/>
    </row>
    <row r="100">
      <c r="A100" s="91">
        <v>21.0</v>
      </c>
      <c r="B100" s="66" t="s">
        <v>36</v>
      </c>
      <c r="C100" s="62"/>
      <c r="D100" s="78" t="str">
        <f>IFERROR(__xludf.DUMMYFUNCTION("CONCATENATE(""#"",TO_TEXT(A100),SUBSTITUTE($C$79,""&lt;TEXTO&gt;"",B100))"),"#21
Considerar para a tarefa a seguir somente o texto que está entre #### e ####.
####
""Na notícia “Agrotóxicos são detectados em cera e mel de abelhas”, publicado entre 07 e 20 de agosto de 2023 no jornal da UNICAMP, pela autora Liana Coll, onde abord"&amp;"a a tese de doutorado da química e pesquisadora Ana Paula de Souza. Sua pesquisa foi realizada na Faculdade de Engenharia Alimentar (FEA), onde analisou o mel e cera das abelhas Apis Malifera L, já que analisar as próprias abelhas seria muito difícil devi"&amp;"do ao seu tamanho, das 40 amostras de mel analisadas 6 apresentam mais agrotóxicos do que o permitido e nas ceras 90% das amostras estavam infectadas. Em sua tese a cientista relaciona essa presença a expansão da monocultura e ao uso massivo de agrotóxico"&amp;"s e se deu inicio diante da preocupação com a grande quantidade de morte de abelhas no Brasil, Europa e Estados Unidos, frente aos resultados das pesquisas a cientista recomenda que as praticas agrícolas sejam mais rigorosamente controladas.""
####
Tare"&amp;"fa: Você é um assistente útil responsável pela análise de coerência semântica de textos. Sua tarefa é analisar um texto seguindo os passos abaixo:
Passo 1. Liste a ocorrência dos verbos analisar, informar e alertar ou de seus sinônimos.
Passo 2. Agora, "&amp;"atribua uma nota para os verbos listados no passo 1, considerando a coerência semântica das palavras entre si. Atribua uma nota de 1.0 a 10.0, sendo 1.0(um) para o verbo menos coerente e 10.0(dez) para o mais coerentes.
Passo 3. Considerando as notas dos"&amp;" verbos do passo 2, atribua uma nota ao texto, sendo 1.0 (um)  nota mais baixa e 10.0 (dez) a mais alta. 
Resposta:")</f>
        <v>#21
Considerar para a tarefa a seguir somente o texto que está entre #### e ####.
####
"Na notícia “Agrotóxicos são detectados em cera e mel de abelhas”, publicado entre 07 e 20 de agosto de 2023 no jornal da UNICAMP, pela autora Liana Coll, onde aborda a tese de doutorado da química e pesquisadora Ana Paula de Souza. Sua pesquisa foi realizada na Faculdade de Engenharia Alimentar (FEA), onde analisou o mel e cera das abelhas Apis Malifera L, já que analisar as próprias abelhas seria muito difícil devido ao seu tamanho, das 40 amostras de mel analisadas 6 apresentam mais agrotóxicos do que o permitido e nas ceras 90% das amostras estavam infectadas. Em sua tese a cientista relaciona essa presença a expansão da monocultura e ao uso massivo de agrotóxicos e se deu inicio diante da preocupação com a grande quantidade de morte de abelhas no Brasil, Europa e Estados Unidos, frente aos resultados das pesquisas a cientista recomenda que as praticas agrícolas sejam mais rigorosamente controladas."
####
Tarefa: Você é um assistente útil responsável pela análise de coerência semântica de textos. Sua tarefa é analisar um texto seguindo os passos abaixo:
Passo 1. Liste a ocorrência dos verbos analisar, informar e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E100" s="70"/>
      <c r="F100" s="64"/>
      <c r="G100" s="70"/>
      <c r="H100" s="64"/>
      <c r="I100" s="70"/>
      <c r="J100" s="64"/>
      <c r="K100" s="70"/>
      <c r="L100" s="64"/>
    </row>
    <row r="101">
      <c r="A101" s="88">
        <v>22.0</v>
      </c>
      <c r="B101" s="66" t="s">
        <v>37</v>
      </c>
      <c r="C101" s="62"/>
      <c r="D101" s="78" t="str">
        <f>IFERROR(__xludf.DUMMYFUNCTION("CONCATENATE(""#"",TO_TEXT(A101),SUBSTITUTE($C$79,""&lt;TEXTO&gt;"",B101))"),"#22
Considerar para a tarefa a seguir somente o texto que está entre #### e ####.
####
""A mortandade de abelhas é preocupante pois são necessárias para a polinização de diversas plantas e cultivou, porém este problema está cada vez maior, tanto no Bras"&amp;"il quanto em outros países por conta do alto uso de agrotóxicos. Foram verificados pela pesquisadora Ana Paula de Souza do CPBQA da Unicamp altos índices dessas substâncias, tanto no mel, quanto na cera das abelhas, ela, junto com seus coordenadores prete"&amp;"ndem determinar se há contaminação nesses itens. Para evitar esses problemas, a pesquisadora recomenda que haja o controle dessas práticas para que ocorra o equilíbrio.""
####
Tarefa: Você é um assistente útil responsável pela análise de coerência semân"&amp;"tica de textos. Sua tarefa é analisar um texto seguindo os passos abaixo:
Passo 1. Liste a ocorrência dos verbos analisar, informar e alertar ou de seus sinônimos.
Passo 2. Agora, atribua uma nota para os verbos listados no passo 1, considerando a coerê"&amp;"ncia semântica das palavras entre si. Atribua uma nota de 1.0 a 10.0, sendo 1.0(um) para o verbo menos coerente e 10.0(dez) para o mais coerentes.
Passo 3. Considerando as notas dos verbos do passo 2, atribua uma nota ao texto, sendo 1.0 (um)  nota mais "&amp;"baixa e 10.0 (dez) a mais alta. 
Resposta:")</f>
        <v>#22
Considerar para a tarefa a seguir somente o texto que está entre #### e ####.
####
"A mortandade de abelhas é preocupante pois são necessárias para a polinização de diversas plantas e cultivou, porém este problema está cada vez maior, tanto no Brasil quanto em outros países por conta do alto uso de agrotóxicos. Foram verificados pela pesquisadora Ana Paula de Souza do CPBQA da Unicamp altos índices dessas substâncias, tanto no mel, quanto na cera das abelhas, ela, junto com seus coordenadores pretendem determinar se há contaminação nesses itens. Para evitar esses problemas, a pesquisadora recomenda que haja o controle dessas práticas para que ocorra o equilíbrio."
####
Tarefa: Você é um assistente útil responsável pela análise de coerência semântica de textos. Sua tarefa é analisar um texto seguindo os passos abaixo:
Passo 1. Liste a ocorrência dos verbos analisar, informar e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E101" s="70"/>
      <c r="F101" s="64"/>
      <c r="G101" s="70"/>
      <c r="H101" s="64"/>
      <c r="I101" s="70"/>
      <c r="J101" s="64"/>
      <c r="K101" s="70"/>
      <c r="L101" s="64"/>
    </row>
    <row r="102">
      <c r="A102" s="91">
        <v>23.0</v>
      </c>
      <c r="B102" s="66" t="s">
        <v>38</v>
      </c>
      <c r="C102" s="62"/>
      <c r="D102" s="78" t="str">
        <f>IFERROR(__xludf.DUMMYFUNCTION("CONCATENATE(""#"",TO_TEXT(A102),SUBSTITUTE($C$79,""&lt;TEXTO&gt;"",B102))"),"#23
Considerar para a tarefa a seguir somente o texto que está entre #### e ####.
####
""No texto ""Agrotóxicos são detectados em cera e mel de abelha"", publicado em 2023 no Jornal da Unicamp, Liana Coll expõe o risco da utilização de agrotóxicos para "&amp;"a vida das abelhas. A autora destaca a preocupação com a mortandade das abelhas, contando com mais de um bilhão de mortes desde um pouco antes do início do século XXI. Além desse fato, Coll apresenta uma pesquisa de doutorado feita por Ana Paula de Souza,"&amp;" em que ela encontra agrotóxicos no mel e na cera da abelha em grandes quantidades, o que indica que a qualidade de vida do próprio inseto pode estar em risco. A pesquisadora demonstra, ainda, que as abelhas são polinizadoras indispensáveis, por exemplo, "&amp;"no cultivo de mamão. Portanto, a química explicita que a contaminação por agrotóxicos afeta as abelhas e indica um risco para a biodiversidade. Com isso, ela conclui que o uso desses produtos deve ser contido adequadamente.""
####
Tarefa: Você é um assi"&amp;"stente útil responsável pela análise de coerência semântica de textos. Sua tarefa é analisar um texto seguindo os passos abaixo:
Passo 1. Liste a ocorrência dos verbos analisar, informar e alertar ou de seus sinônimos.
Passo 2. Agora, atribua uma nota p"&amp;"ara os verbos listados no passo 1, considerando a coerência semântica das palavras entre si. Atribua uma nota de 1.0 a 10.0, sendo 1.0(um) para o verbo menos coerente e 10.0(dez) para o mais coerentes.
Passo 3. Considerando as notas dos verbos do passo 2"&amp;", atribua uma nota ao texto, sendo 1.0 (um)  nota mais baixa e 10.0 (dez) a mais alta. 
Resposta:")</f>
        <v>#23
Considerar para a tarefa a seguir somente o texto que está entre #### e ####.
####
"No texto "Agrotóxicos são detectados em cera e mel de abelha", publicado em 2023 no Jornal da Unicamp, Liana Coll expõe o risco da utilização de agrotóxicos para a vida das abelhas. A autora destaca a preocupação com a mortandade das abelhas, contando com mais de um bilhão de mortes desde um pouco antes do início do século XXI. Além desse fato, Coll apresenta uma pesquisa de doutorado feita por Ana Paula de Souza, em que ela encontra agrotóxicos no mel e na cera da abelha em grandes quantidades, o que indica que a qualidade de vida do próprio inseto pode estar em risco. A pesquisadora demonstra, ainda, que as abelhas são polinizadoras indispensáveis, por exemplo, no cultivo de mamão. Portanto, a química explicita que a contaminação por agrotóxicos afeta as abelhas e indica um risco para a biodiversidade. Com isso, ela conclui que o uso desses produtos deve ser contido adequadamente."
####
Tarefa: Você é um assistente útil responsável pela análise de coerência semântica de textos. Sua tarefa é analisar um texto seguindo os passos abaixo:
Passo 1. Liste a ocorrência dos verbos analisar, informar e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E102" s="70"/>
      <c r="F102" s="64"/>
      <c r="G102" s="70"/>
      <c r="H102" s="64"/>
      <c r="I102" s="70"/>
      <c r="J102" s="64"/>
      <c r="K102" s="70"/>
      <c r="L102" s="64"/>
    </row>
    <row r="103">
      <c r="A103" s="88">
        <v>24.0</v>
      </c>
      <c r="B103" s="66" t="s">
        <v>39</v>
      </c>
      <c r="C103" s="62"/>
      <c r="D103" s="78" t="str">
        <f>IFERROR(__xludf.DUMMYFUNCTION("CONCATENATE(""#"",TO_TEXT(A103),SUBSTITUTE($C$79,""&lt;TEXTO&gt;"",B103))"),"#24
Considerar para a tarefa a seguir somente o texto que está entre #### e ####.
####
""No texto escrito por Liana Coll, ""Agrotóxicos  são detectados em cera e mel de abelha"", publicado no Jornal da UNICAMP, explana como o uso intensivo de agrotóxico"&amp;"s está relacionado à contaminação de produtos apícolas. As principais questões ligadas ao tema incluem a saúde das abelhas, a qualidade dos produtos e os impactos na cadeia alimentar. O interesse em pesquisas acadêmicas pelo assunto se deu pela preocupaçã"&amp;"o com a morte massiva de abelhas no Brasil, Europa e Estados Unidos por conta da relevância desses insetos na polinização de plantações. A contaminação do mel e da cera podem prejudicar a saúde humana e comprometer a segurança alimentar, além de afetar a "&amp;"biodiversidade e os ecossistemas.	""
####
Tarefa: Você é um assistente útil responsável pela análise de coerência semântica de textos. Sua tarefa é analisar um texto seguindo os passos abaixo:
Passo 1. Liste a ocorrência dos verbos analisar, informar e"&amp;" alertar ou de seus sinônimos.
Passo 2. Agora, atribua uma nota para os verbos listados no passo 1, considerando a coerência semântica das palavras entre si. Atribua uma nota de 1.0 a 10.0, sendo 1.0(um) para o verbo menos coerente e 10.0(dez) para o mai"&amp;"s coerentes.
Passo 3. Considerando as notas dos verbos do passo 2, atribua uma nota ao texto, sendo 1.0 (um)  nota mais baixa e 10.0 (dez) a mais alta. 
Resposta:")</f>
        <v>#24
Considerar para a tarefa a seguir somente o texto que está entre #### e ####.
####
"No texto escrito por Liana Coll, "Agrotóxicos  são detectados em cera e mel de abelha", publicado no Jornal da UNICAMP, explana como o uso intensivo de agrotóxicos está relacionado à contaminação de produtos apícolas. As principais questões ligadas ao tema incluem a saúde das abelhas, a qualidade dos produtos e os impactos na cadeia alimentar. O interesse em pesquisas acadêmicas pelo assunto se deu pela preocupação com a morte massiva de abelhas no Brasil, Europa e Estados Unidos por conta da relevância desses insetos na polinização de plantações. A contaminação do mel e da cera podem prejudicar a saúde humana e comprometer a segurança alimentar, além de afetar a biodiversidade e os ecossistemas.	"
####
Tarefa: Você é um assistente útil responsável pela análise de coerência semântica de textos. Sua tarefa é analisar um texto seguindo os passos abaixo:
Passo 1. Liste a ocorrência dos verbos analisar, informar e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E103" s="70"/>
      <c r="F103" s="64"/>
      <c r="G103" s="70"/>
      <c r="H103" s="64"/>
      <c r="I103" s="70"/>
      <c r="J103" s="64"/>
      <c r="K103" s="70"/>
      <c r="L103" s="64"/>
    </row>
    <row r="104">
      <c r="A104" s="62"/>
      <c r="B104" s="62"/>
      <c r="C104" s="62"/>
      <c r="D104" s="62"/>
      <c r="E104" s="70"/>
      <c r="F104" s="64"/>
      <c r="G104" s="70"/>
      <c r="H104" s="64"/>
      <c r="I104" s="70"/>
      <c r="J104" s="64"/>
      <c r="K104" s="70"/>
      <c r="L104" s="64"/>
    </row>
    <row r="105">
      <c r="A105" s="62"/>
      <c r="B105" s="62"/>
      <c r="C105" s="62"/>
      <c r="D105" s="62"/>
      <c r="E105" s="70"/>
      <c r="F105" s="64"/>
      <c r="G105" s="70"/>
      <c r="H105" s="64"/>
      <c r="I105" s="70"/>
      <c r="J105" s="64"/>
      <c r="K105" s="70"/>
      <c r="L105" s="64"/>
    </row>
    <row r="106">
      <c r="A106" s="62"/>
      <c r="B106" s="62"/>
      <c r="C106" s="62"/>
      <c r="D106" s="62"/>
      <c r="E106" s="70"/>
      <c r="F106" s="64"/>
      <c r="G106" s="70"/>
      <c r="H106" s="64"/>
      <c r="I106" s="70"/>
      <c r="J106" s="64"/>
      <c r="K106" s="70"/>
      <c r="L106" s="64"/>
    </row>
    <row r="107">
      <c r="A107" s="62"/>
      <c r="B107" s="62"/>
      <c r="C107" s="62"/>
      <c r="D107" s="62"/>
      <c r="E107" s="70"/>
      <c r="F107" s="64"/>
      <c r="G107" s="70"/>
      <c r="H107" s="64"/>
      <c r="I107" s="70"/>
      <c r="J107" s="64"/>
      <c r="K107" s="70"/>
      <c r="L107" s="64"/>
    </row>
    <row r="108">
      <c r="A108" s="62"/>
      <c r="B108" s="62"/>
      <c r="C108" s="62"/>
      <c r="D108" s="62"/>
      <c r="E108" s="70"/>
      <c r="F108" s="64"/>
      <c r="G108" s="70"/>
      <c r="H108" s="64"/>
      <c r="I108" s="70"/>
      <c r="J108" s="64"/>
      <c r="K108" s="70"/>
      <c r="L108" s="64"/>
    </row>
    <row r="109">
      <c r="A109" s="62"/>
      <c r="B109" s="62"/>
      <c r="C109" s="62"/>
      <c r="D109" s="62"/>
      <c r="E109" s="70"/>
      <c r="F109" s="64"/>
      <c r="G109" s="70"/>
      <c r="H109" s="64"/>
      <c r="I109" s="70"/>
      <c r="J109" s="64"/>
      <c r="K109" s="70"/>
      <c r="L109" s="64"/>
    </row>
    <row r="110">
      <c r="A110" s="62"/>
      <c r="B110" s="62"/>
      <c r="C110" s="62"/>
      <c r="D110" s="62"/>
      <c r="E110" s="70"/>
      <c r="F110" s="64"/>
      <c r="G110" s="70"/>
      <c r="H110" s="64"/>
      <c r="I110" s="70"/>
      <c r="J110" s="64"/>
      <c r="K110" s="70"/>
      <c r="L110" s="64"/>
    </row>
    <row r="111">
      <c r="A111" s="62"/>
      <c r="B111" s="62"/>
      <c r="C111" s="62"/>
      <c r="D111" s="62"/>
      <c r="E111" s="70"/>
      <c r="F111" s="64"/>
      <c r="G111" s="70"/>
      <c r="H111" s="64"/>
      <c r="I111" s="70"/>
      <c r="J111" s="64"/>
      <c r="K111" s="70"/>
      <c r="L111" s="64"/>
    </row>
    <row r="112">
      <c r="A112" s="62"/>
      <c r="B112" s="62"/>
      <c r="C112" s="62"/>
      <c r="D112" s="62"/>
      <c r="E112" s="70"/>
      <c r="F112" s="64"/>
      <c r="G112" s="70"/>
      <c r="H112" s="64"/>
      <c r="I112" s="70"/>
      <c r="J112" s="64"/>
      <c r="K112" s="70"/>
      <c r="L112" s="64"/>
    </row>
    <row r="113">
      <c r="A113" s="62"/>
      <c r="B113" s="62"/>
      <c r="C113" s="62"/>
      <c r="D113" s="62"/>
      <c r="E113" s="70"/>
      <c r="F113" s="64"/>
      <c r="G113" s="70"/>
      <c r="H113" s="64"/>
      <c r="I113" s="70"/>
      <c r="J113" s="64"/>
      <c r="K113" s="70"/>
      <c r="L113" s="64"/>
    </row>
    <row r="114">
      <c r="A114" s="62"/>
      <c r="B114" s="62"/>
      <c r="C114" s="62"/>
      <c r="D114" s="62"/>
      <c r="E114" s="70"/>
      <c r="F114" s="64"/>
      <c r="G114" s="70"/>
      <c r="H114" s="64"/>
      <c r="I114" s="70"/>
      <c r="J114" s="64"/>
      <c r="K114" s="70"/>
      <c r="L114" s="64"/>
    </row>
    <row r="115">
      <c r="A115" s="62"/>
      <c r="B115" s="62"/>
      <c r="C115" s="62"/>
      <c r="D115" s="62"/>
      <c r="E115" s="70"/>
      <c r="F115" s="64"/>
      <c r="G115" s="70"/>
      <c r="H115" s="64"/>
      <c r="I115" s="70"/>
      <c r="J115" s="64"/>
      <c r="K115" s="70"/>
      <c r="L115" s="64"/>
    </row>
    <row r="116">
      <c r="E116" s="16"/>
      <c r="F116" s="17"/>
      <c r="G116" s="16"/>
      <c r="H116" s="17"/>
      <c r="I116" s="16"/>
      <c r="J116" s="17"/>
      <c r="K116" s="16"/>
      <c r="L116" s="17"/>
    </row>
    <row r="117">
      <c r="E117" s="16"/>
      <c r="F117" s="17"/>
      <c r="G117" s="16"/>
      <c r="H117" s="17"/>
      <c r="I117" s="16"/>
      <c r="J117" s="17"/>
      <c r="K117" s="16"/>
      <c r="L117" s="17"/>
    </row>
    <row r="118">
      <c r="E118" s="16"/>
      <c r="F118" s="17"/>
      <c r="G118" s="16"/>
      <c r="H118" s="17"/>
      <c r="I118" s="16"/>
      <c r="J118" s="17"/>
      <c r="K118" s="16"/>
      <c r="L118" s="17"/>
    </row>
    <row r="119">
      <c r="E119" s="16"/>
      <c r="F119" s="17"/>
      <c r="G119" s="16"/>
      <c r="H119" s="17"/>
      <c r="I119" s="16"/>
      <c r="J119" s="17"/>
      <c r="K119" s="16"/>
      <c r="L119" s="17"/>
    </row>
    <row r="120">
      <c r="E120" s="16"/>
      <c r="F120" s="17"/>
      <c r="G120" s="16"/>
      <c r="H120" s="17"/>
      <c r="I120" s="16"/>
      <c r="J120" s="17"/>
      <c r="K120" s="16"/>
      <c r="L120" s="17"/>
    </row>
    <row r="121">
      <c r="E121" s="16"/>
      <c r="F121" s="17"/>
      <c r="G121" s="16"/>
      <c r="H121" s="17"/>
      <c r="I121" s="16"/>
      <c r="J121" s="17"/>
      <c r="K121" s="16"/>
      <c r="L121" s="17"/>
    </row>
    <row r="122">
      <c r="E122" s="16"/>
      <c r="F122" s="17"/>
      <c r="G122" s="16"/>
      <c r="H122" s="17"/>
      <c r="I122" s="16"/>
      <c r="J122" s="17"/>
      <c r="K122" s="16"/>
      <c r="L122" s="17"/>
    </row>
    <row r="123">
      <c r="E123" s="16"/>
      <c r="F123" s="17"/>
      <c r="G123" s="16"/>
      <c r="H123" s="17"/>
      <c r="I123" s="16"/>
      <c r="J123" s="17"/>
      <c r="K123" s="16"/>
      <c r="L123" s="17"/>
    </row>
    <row r="124">
      <c r="E124" s="16"/>
      <c r="F124" s="17"/>
      <c r="G124" s="16"/>
      <c r="H124" s="17"/>
      <c r="I124" s="16"/>
      <c r="J124" s="17"/>
      <c r="K124" s="16"/>
      <c r="L124" s="17"/>
    </row>
    <row r="125">
      <c r="E125" s="16"/>
      <c r="F125" s="17"/>
      <c r="G125" s="16"/>
      <c r="H125" s="17"/>
      <c r="I125" s="16"/>
      <c r="J125" s="17"/>
      <c r="K125" s="16"/>
      <c r="L125" s="17"/>
    </row>
    <row r="126">
      <c r="E126" s="16"/>
      <c r="F126" s="17"/>
      <c r="G126" s="16"/>
      <c r="H126" s="17"/>
      <c r="I126" s="16"/>
      <c r="J126" s="17"/>
      <c r="K126" s="16"/>
      <c r="L126" s="17"/>
    </row>
    <row r="127">
      <c r="E127" s="16"/>
      <c r="F127" s="17"/>
      <c r="G127" s="16"/>
      <c r="H127" s="17"/>
      <c r="I127" s="16"/>
      <c r="J127" s="17"/>
      <c r="K127" s="16"/>
      <c r="L127" s="17"/>
    </row>
    <row r="128">
      <c r="E128" s="16"/>
      <c r="F128" s="17"/>
      <c r="G128" s="16"/>
      <c r="H128" s="17"/>
      <c r="I128" s="16"/>
      <c r="J128" s="17"/>
      <c r="K128" s="16"/>
      <c r="L128" s="17"/>
    </row>
    <row r="129">
      <c r="E129" s="16"/>
      <c r="F129" s="17"/>
      <c r="G129" s="16"/>
      <c r="H129" s="17"/>
      <c r="I129" s="16"/>
      <c r="J129" s="17"/>
      <c r="K129" s="16"/>
      <c r="L129" s="17"/>
    </row>
    <row r="130">
      <c r="E130" s="16"/>
      <c r="F130" s="17"/>
      <c r="G130" s="16"/>
      <c r="H130" s="17"/>
      <c r="I130" s="16"/>
      <c r="J130" s="17"/>
      <c r="K130" s="16"/>
      <c r="L130" s="17"/>
    </row>
    <row r="131">
      <c r="E131" s="16"/>
      <c r="F131" s="17"/>
      <c r="G131" s="16"/>
      <c r="H131" s="17"/>
      <c r="I131" s="16"/>
      <c r="J131" s="17"/>
      <c r="K131" s="16"/>
      <c r="L131" s="17"/>
    </row>
    <row r="132">
      <c r="E132" s="16"/>
      <c r="F132" s="17"/>
      <c r="G132" s="16"/>
      <c r="H132" s="17"/>
      <c r="I132" s="16"/>
      <c r="J132" s="17"/>
      <c r="K132" s="16"/>
      <c r="L132" s="17"/>
    </row>
    <row r="133">
      <c r="E133" s="16"/>
      <c r="F133" s="17"/>
      <c r="G133" s="16"/>
      <c r="H133" s="17"/>
      <c r="I133" s="16"/>
      <c r="J133" s="17"/>
      <c r="K133" s="16"/>
      <c r="L133" s="17"/>
    </row>
    <row r="134">
      <c r="E134" s="16"/>
      <c r="F134" s="17"/>
      <c r="G134" s="16"/>
      <c r="H134" s="17"/>
      <c r="I134" s="16"/>
      <c r="J134" s="17"/>
      <c r="K134" s="16"/>
      <c r="L134" s="17"/>
    </row>
    <row r="135">
      <c r="E135" s="16"/>
      <c r="F135" s="17"/>
      <c r="G135" s="16"/>
      <c r="H135" s="17"/>
      <c r="I135" s="16"/>
      <c r="J135" s="17"/>
      <c r="K135" s="16"/>
      <c r="L135" s="17"/>
    </row>
    <row r="136">
      <c r="E136" s="16"/>
      <c r="F136" s="17"/>
      <c r="G136" s="16"/>
      <c r="H136" s="17"/>
      <c r="I136" s="16"/>
      <c r="J136" s="17"/>
      <c r="K136" s="16"/>
      <c r="L136" s="17"/>
    </row>
    <row r="137">
      <c r="E137" s="16"/>
      <c r="F137" s="17"/>
      <c r="G137" s="16"/>
      <c r="H137" s="17"/>
      <c r="I137" s="16"/>
      <c r="J137" s="17"/>
      <c r="K137" s="16"/>
      <c r="L137" s="17"/>
    </row>
    <row r="138">
      <c r="E138" s="16"/>
      <c r="F138" s="17"/>
      <c r="G138" s="16"/>
      <c r="H138" s="17"/>
      <c r="I138" s="16"/>
      <c r="J138" s="17"/>
      <c r="K138" s="16"/>
      <c r="L138" s="17"/>
    </row>
    <row r="139">
      <c r="E139" s="16"/>
      <c r="F139" s="17"/>
      <c r="G139" s="16"/>
      <c r="H139" s="17"/>
      <c r="I139" s="16"/>
      <c r="J139" s="17"/>
      <c r="K139" s="16"/>
      <c r="L139" s="17"/>
    </row>
    <row r="140">
      <c r="E140" s="16"/>
      <c r="F140" s="17"/>
      <c r="G140" s="16"/>
      <c r="H140" s="17"/>
      <c r="I140" s="16"/>
      <c r="J140" s="17"/>
      <c r="K140" s="16"/>
      <c r="L140" s="17"/>
    </row>
    <row r="141">
      <c r="E141" s="16"/>
      <c r="F141" s="17"/>
      <c r="G141" s="16"/>
      <c r="H141" s="17"/>
      <c r="I141" s="16"/>
      <c r="J141" s="17"/>
      <c r="K141" s="16"/>
      <c r="L141" s="17"/>
    </row>
    <row r="142">
      <c r="E142" s="16"/>
      <c r="F142" s="17"/>
      <c r="G142" s="16"/>
      <c r="H142" s="17"/>
      <c r="I142" s="16"/>
      <c r="J142" s="17"/>
      <c r="K142" s="16"/>
      <c r="L142" s="17"/>
    </row>
    <row r="143">
      <c r="E143" s="16"/>
      <c r="F143" s="17"/>
      <c r="G143" s="16"/>
      <c r="H143" s="17"/>
      <c r="I143" s="16"/>
      <c r="J143" s="17"/>
      <c r="K143" s="16"/>
      <c r="L143" s="17"/>
    </row>
    <row r="144">
      <c r="E144" s="16"/>
      <c r="F144" s="17"/>
      <c r="G144" s="16"/>
      <c r="H144" s="17"/>
      <c r="I144" s="16"/>
      <c r="J144" s="17"/>
      <c r="K144" s="16"/>
      <c r="L144" s="17"/>
    </row>
    <row r="145">
      <c r="E145" s="16"/>
      <c r="F145" s="17"/>
      <c r="G145" s="16"/>
      <c r="H145" s="17"/>
      <c r="I145" s="16"/>
      <c r="J145" s="17"/>
      <c r="K145" s="16"/>
      <c r="L145" s="17"/>
    </row>
    <row r="146">
      <c r="E146" s="16"/>
      <c r="F146" s="17"/>
      <c r="G146" s="16"/>
      <c r="H146" s="17"/>
      <c r="I146" s="16"/>
      <c r="J146" s="17"/>
      <c r="K146" s="16"/>
      <c r="L146" s="17"/>
    </row>
    <row r="147">
      <c r="E147" s="16"/>
      <c r="F147" s="17"/>
      <c r="G147" s="16"/>
      <c r="H147" s="17"/>
      <c r="I147" s="16"/>
      <c r="J147" s="17"/>
      <c r="K147" s="16"/>
      <c r="L147" s="17"/>
    </row>
    <row r="148">
      <c r="E148" s="16"/>
      <c r="F148" s="17"/>
      <c r="G148" s="16"/>
      <c r="H148" s="17"/>
      <c r="I148" s="16"/>
      <c r="J148" s="17"/>
      <c r="K148" s="16"/>
      <c r="L148" s="17"/>
    </row>
    <row r="149">
      <c r="E149" s="16"/>
      <c r="F149" s="17"/>
      <c r="G149" s="16"/>
      <c r="H149" s="17"/>
      <c r="I149" s="16"/>
      <c r="J149" s="17"/>
      <c r="K149" s="16"/>
      <c r="L149" s="17"/>
    </row>
    <row r="150">
      <c r="E150" s="16"/>
      <c r="F150" s="17"/>
      <c r="G150" s="16"/>
      <c r="H150" s="17"/>
      <c r="I150" s="16"/>
      <c r="J150" s="17"/>
      <c r="K150" s="16"/>
      <c r="L150" s="17"/>
    </row>
    <row r="151">
      <c r="E151" s="16"/>
      <c r="F151" s="17"/>
      <c r="G151" s="16"/>
      <c r="H151" s="17"/>
      <c r="I151" s="16"/>
      <c r="J151" s="17"/>
      <c r="K151" s="16"/>
      <c r="L151" s="17"/>
    </row>
    <row r="152">
      <c r="E152" s="16"/>
      <c r="F152" s="17"/>
      <c r="G152" s="16"/>
      <c r="H152" s="17"/>
      <c r="I152" s="16"/>
      <c r="J152" s="17"/>
      <c r="K152" s="16"/>
      <c r="L152" s="17"/>
    </row>
    <row r="153">
      <c r="E153" s="16"/>
      <c r="F153" s="17"/>
      <c r="G153" s="16"/>
      <c r="H153" s="17"/>
      <c r="I153" s="16"/>
      <c r="J153" s="17"/>
      <c r="K153" s="16"/>
      <c r="L153" s="17"/>
    </row>
    <row r="154">
      <c r="E154" s="16"/>
      <c r="F154" s="17"/>
      <c r="G154" s="16"/>
      <c r="H154" s="17"/>
      <c r="I154" s="16"/>
      <c r="J154" s="17"/>
      <c r="K154" s="16"/>
      <c r="L154" s="17"/>
    </row>
    <row r="155">
      <c r="E155" s="16"/>
      <c r="F155" s="17"/>
      <c r="G155" s="16"/>
      <c r="H155" s="17"/>
      <c r="I155" s="16"/>
      <c r="J155" s="17"/>
      <c r="K155" s="16"/>
      <c r="L155" s="17"/>
    </row>
    <row r="156">
      <c r="E156" s="16"/>
      <c r="F156" s="17"/>
      <c r="G156" s="16"/>
      <c r="H156" s="17"/>
      <c r="I156" s="16"/>
      <c r="J156" s="17"/>
      <c r="K156" s="16"/>
      <c r="L156" s="17"/>
    </row>
    <row r="157">
      <c r="E157" s="16"/>
      <c r="F157" s="17"/>
      <c r="G157" s="16"/>
      <c r="H157" s="17"/>
      <c r="I157" s="16"/>
      <c r="J157" s="17"/>
      <c r="K157" s="16"/>
      <c r="L157" s="17"/>
    </row>
    <row r="158">
      <c r="E158" s="16"/>
      <c r="F158" s="17"/>
      <c r="G158" s="16"/>
      <c r="H158" s="17"/>
      <c r="I158" s="16"/>
      <c r="J158" s="17"/>
      <c r="K158" s="16"/>
      <c r="L158" s="17"/>
    </row>
    <row r="159">
      <c r="E159" s="16"/>
      <c r="F159" s="17"/>
      <c r="G159" s="16"/>
      <c r="H159" s="17"/>
      <c r="I159" s="16"/>
      <c r="J159" s="17"/>
      <c r="K159" s="16"/>
      <c r="L159" s="17"/>
    </row>
    <row r="160">
      <c r="E160" s="16"/>
      <c r="F160" s="17"/>
      <c r="G160" s="16"/>
      <c r="H160" s="17"/>
      <c r="I160" s="16"/>
      <c r="J160" s="17"/>
      <c r="K160" s="16"/>
      <c r="L160" s="17"/>
    </row>
    <row r="161">
      <c r="E161" s="16"/>
      <c r="F161" s="17"/>
      <c r="G161" s="16"/>
      <c r="H161" s="17"/>
      <c r="I161" s="16"/>
      <c r="J161" s="17"/>
      <c r="K161" s="16"/>
      <c r="L161" s="17"/>
    </row>
    <row r="162">
      <c r="E162" s="16"/>
      <c r="F162" s="17"/>
      <c r="G162" s="16"/>
      <c r="H162" s="17"/>
      <c r="I162" s="16"/>
      <c r="J162" s="17"/>
      <c r="K162" s="16"/>
      <c r="L162" s="17"/>
    </row>
    <row r="163">
      <c r="E163" s="16"/>
      <c r="F163" s="17"/>
      <c r="G163" s="16"/>
      <c r="H163" s="17"/>
      <c r="I163" s="16"/>
      <c r="J163" s="17"/>
      <c r="K163" s="16"/>
      <c r="L163" s="17"/>
    </row>
    <row r="164">
      <c r="E164" s="16"/>
      <c r="F164" s="17"/>
      <c r="G164" s="16"/>
      <c r="H164" s="17"/>
      <c r="I164" s="16"/>
      <c r="J164" s="17"/>
      <c r="K164" s="16"/>
      <c r="L164" s="17"/>
    </row>
    <row r="165">
      <c r="E165" s="16"/>
      <c r="F165" s="17"/>
      <c r="G165" s="16"/>
      <c r="H165" s="17"/>
      <c r="I165" s="16"/>
      <c r="J165" s="17"/>
      <c r="K165" s="16"/>
      <c r="L165" s="17"/>
    </row>
    <row r="166">
      <c r="E166" s="16"/>
      <c r="F166" s="17"/>
      <c r="G166" s="16"/>
      <c r="H166" s="17"/>
      <c r="I166" s="16"/>
      <c r="J166" s="17"/>
      <c r="K166" s="16"/>
      <c r="L166" s="17"/>
    </row>
    <row r="167">
      <c r="E167" s="16"/>
      <c r="F167" s="17"/>
      <c r="G167" s="16"/>
      <c r="H167" s="17"/>
      <c r="I167" s="16"/>
      <c r="J167" s="17"/>
      <c r="K167" s="16"/>
      <c r="L167" s="17"/>
    </row>
    <row r="168">
      <c r="E168" s="16"/>
      <c r="F168" s="17"/>
      <c r="G168" s="16"/>
      <c r="H168" s="17"/>
      <c r="I168" s="16"/>
      <c r="J168" s="17"/>
      <c r="K168" s="16"/>
      <c r="L168" s="17"/>
    </row>
    <row r="169">
      <c r="E169" s="16"/>
      <c r="F169" s="17"/>
      <c r="G169" s="16"/>
      <c r="H169" s="17"/>
      <c r="I169" s="16"/>
      <c r="J169" s="17"/>
      <c r="K169" s="16"/>
      <c r="L169" s="17"/>
    </row>
    <row r="170">
      <c r="E170" s="16"/>
      <c r="F170" s="17"/>
      <c r="G170" s="16"/>
      <c r="H170" s="17"/>
      <c r="I170" s="16"/>
      <c r="J170" s="17"/>
      <c r="K170" s="16"/>
      <c r="L170" s="17"/>
    </row>
    <row r="171">
      <c r="E171" s="16"/>
      <c r="F171" s="17"/>
      <c r="G171" s="16"/>
      <c r="H171" s="17"/>
      <c r="I171" s="16"/>
      <c r="J171" s="17"/>
      <c r="K171" s="16"/>
      <c r="L171" s="17"/>
    </row>
    <row r="172">
      <c r="E172" s="16"/>
      <c r="F172" s="17"/>
      <c r="G172" s="16"/>
      <c r="H172" s="17"/>
      <c r="I172" s="16"/>
      <c r="J172" s="17"/>
      <c r="K172" s="16"/>
      <c r="L172" s="17"/>
    </row>
    <row r="173">
      <c r="E173" s="16"/>
      <c r="F173" s="17"/>
      <c r="G173" s="16"/>
      <c r="H173" s="17"/>
      <c r="I173" s="16"/>
      <c r="J173" s="17"/>
      <c r="K173" s="16"/>
      <c r="L173" s="17"/>
    </row>
    <row r="174">
      <c r="E174" s="16"/>
      <c r="F174" s="17"/>
      <c r="G174" s="16"/>
      <c r="H174" s="17"/>
      <c r="I174" s="16"/>
      <c r="J174" s="17"/>
      <c r="K174" s="16"/>
      <c r="L174" s="17"/>
    </row>
    <row r="175">
      <c r="E175" s="16"/>
      <c r="F175" s="17"/>
      <c r="G175" s="16"/>
      <c r="H175" s="17"/>
      <c r="I175" s="16"/>
      <c r="J175" s="17"/>
      <c r="K175" s="16"/>
      <c r="L175" s="17"/>
    </row>
    <row r="176">
      <c r="E176" s="16"/>
      <c r="F176" s="17"/>
      <c r="G176" s="16"/>
      <c r="H176" s="17"/>
      <c r="I176" s="16"/>
      <c r="J176" s="17"/>
      <c r="K176" s="16"/>
      <c r="L176" s="17"/>
    </row>
    <row r="177">
      <c r="E177" s="16"/>
      <c r="F177" s="17"/>
      <c r="G177" s="16"/>
      <c r="H177" s="17"/>
      <c r="I177" s="16"/>
      <c r="J177" s="17"/>
      <c r="K177" s="16"/>
      <c r="L177" s="17"/>
    </row>
    <row r="178">
      <c r="E178" s="16"/>
      <c r="F178" s="17"/>
      <c r="G178" s="16"/>
      <c r="H178" s="17"/>
      <c r="I178" s="16"/>
      <c r="J178" s="17"/>
      <c r="K178" s="16"/>
      <c r="L178" s="17"/>
    </row>
    <row r="179">
      <c r="E179" s="16"/>
      <c r="F179" s="17"/>
      <c r="G179" s="16"/>
      <c r="H179" s="17"/>
      <c r="I179" s="16"/>
      <c r="J179" s="17"/>
      <c r="K179" s="16"/>
      <c r="L179" s="17"/>
    </row>
    <row r="180">
      <c r="E180" s="16"/>
      <c r="F180" s="17"/>
      <c r="G180" s="16"/>
      <c r="H180" s="17"/>
      <c r="I180" s="16"/>
      <c r="J180" s="17"/>
      <c r="K180" s="16"/>
      <c r="L180" s="17"/>
    </row>
    <row r="181">
      <c r="E181" s="16"/>
      <c r="F181" s="17"/>
      <c r="G181" s="16"/>
      <c r="H181" s="17"/>
      <c r="I181" s="16"/>
      <c r="J181" s="17"/>
      <c r="K181" s="16"/>
      <c r="L181" s="17"/>
    </row>
    <row r="182">
      <c r="E182" s="16"/>
      <c r="F182" s="17"/>
      <c r="G182" s="16"/>
      <c r="H182" s="17"/>
      <c r="I182" s="16"/>
      <c r="J182" s="17"/>
      <c r="K182" s="16"/>
      <c r="L182" s="17"/>
    </row>
    <row r="183">
      <c r="E183" s="16"/>
      <c r="F183" s="17"/>
      <c r="G183" s="16"/>
      <c r="H183" s="17"/>
      <c r="I183" s="16"/>
      <c r="J183" s="17"/>
      <c r="K183" s="16"/>
      <c r="L183" s="17"/>
    </row>
    <row r="184">
      <c r="E184" s="16"/>
      <c r="F184" s="17"/>
      <c r="G184" s="16"/>
      <c r="H184" s="17"/>
      <c r="I184" s="16"/>
      <c r="J184" s="17"/>
      <c r="K184" s="16"/>
      <c r="L184" s="17"/>
    </row>
    <row r="185">
      <c r="E185" s="16"/>
      <c r="F185" s="17"/>
      <c r="G185" s="16"/>
      <c r="H185" s="17"/>
      <c r="I185" s="16"/>
      <c r="J185" s="17"/>
      <c r="K185" s="16"/>
      <c r="L185" s="17"/>
    </row>
    <row r="186">
      <c r="E186" s="16"/>
      <c r="F186" s="17"/>
      <c r="G186" s="16"/>
      <c r="H186" s="17"/>
      <c r="I186" s="16"/>
      <c r="J186" s="17"/>
      <c r="K186" s="16"/>
      <c r="L186" s="17"/>
    </row>
    <row r="187">
      <c r="E187" s="16"/>
      <c r="F187" s="17"/>
      <c r="G187" s="16"/>
      <c r="H187" s="17"/>
      <c r="I187" s="16"/>
      <c r="J187" s="17"/>
      <c r="K187" s="16"/>
      <c r="L187" s="17"/>
    </row>
    <row r="188">
      <c r="E188" s="16"/>
      <c r="F188" s="17"/>
      <c r="G188" s="16"/>
      <c r="H188" s="17"/>
      <c r="I188" s="16"/>
      <c r="J188" s="17"/>
      <c r="K188" s="16"/>
      <c r="L188" s="17"/>
    </row>
    <row r="189">
      <c r="E189" s="16"/>
      <c r="F189" s="17"/>
      <c r="G189" s="16"/>
      <c r="H189" s="17"/>
      <c r="I189" s="16"/>
      <c r="J189" s="17"/>
      <c r="K189" s="16"/>
      <c r="L189" s="17"/>
    </row>
    <row r="190">
      <c r="E190" s="16"/>
      <c r="F190" s="17"/>
      <c r="G190" s="16"/>
      <c r="H190" s="17"/>
      <c r="I190" s="16"/>
      <c r="J190" s="17"/>
      <c r="K190" s="16"/>
      <c r="L190" s="17"/>
    </row>
    <row r="191">
      <c r="E191" s="16"/>
      <c r="F191" s="17"/>
      <c r="G191" s="16"/>
      <c r="H191" s="17"/>
      <c r="I191" s="16"/>
      <c r="J191" s="17"/>
      <c r="K191" s="16"/>
      <c r="L191" s="17"/>
    </row>
    <row r="192">
      <c r="E192" s="16"/>
      <c r="F192" s="17"/>
      <c r="G192" s="16"/>
      <c r="H192" s="17"/>
      <c r="I192" s="16"/>
      <c r="J192" s="17"/>
      <c r="K192" s="16"/>
      <c r="L192" s="17"/>
    </row>
    <row r="193">
      <c r="E193" s="16"/>
      <c r="F193" s="17"/>
      <c r="G193" s="16"/>
      <c r="H193" s="17"/>
      <c r="I193" s="16"/>
      <c r="J193" s="17"/>
      <c r="K193" s="16"/>
      <c r="L193" s="17"/>
    </row>
    <row r="194">
      <c r="E194" s="16"/>
      <c r="F194" s="17"/>
      <c r="G194" s="16"/>
      <c r="H194" s="17"/>
      <c r="I194" s="16"/>
      <c r="J194" s="17"/>
      <c r="K194" s="16"/>
      <c r="L194" s="17"/>
    </row>
    <row r="195">
      <c r="E195" s="16"/>
      <c r="F195" s="17"/>
      <c r="G195" s="16"/>
      <c r="H195" s="17"/>
      <c r="I195" s="16"/>
      <c r="J195" s="17"/>
      <c r="K195" s="16"/>
      <c r="L195" s="17"/>
    </row>
    <row r="196">
      <c r="E196" s="16"/>
      <c r="F196" s="17"/>
      <c r="G196" s="16"/>
      <c r="H196" s="17"/>
      <c r="I196" s="16"/>
      <c r="J196" s="17"/>
      <c r="K196" s="16"/>
      <c r="L196" s="17"/>
    </row>
    <row r="197">
      <c r="E197" s="16"/>
      <c r="F197" s="17"/>
      <c r="G197" s="16"/>
      <c r="H197" s="17"/>
      <c r="I197" s="16"/>
      <c r="J197" s="17"/>
      <c r="K197" s="16"/>
      <c r="L197" s="17"/>
    </row>
    <row r="198">
      <c r="E198" s="16"/>
      <c r="F198" s="17"/>
      <c r="G198" s="16"/>
      <c r="H198" s="17"/>
      <c r="I198" s="16"/>
      <c r="J198" s="17"/>
      <c r="K198" s="16"/>
      <c r="L198" s="17"/>
    </row>
    <row r="199">
      <c r="E199" s="16"/>
      <c r="F199" s="17"/>
      <c r="G199" s="16"/>
      <c r="H199" s="17"/>
      <c r="I199" s="16"/>
      <c r="J199" s="17"/>
      <c r="K199" s="16"/>
      <c r="L199" s="17"/>
    </row>
    <row r="200">
      <c r="E200" s="16"/>
      <c r="F200" s="17"/>
      <c r="G200" s="16"/>
      <c r="H200" s="17"/>
      <c r="I200" s="16"/>
      <c r="J200" s="17"/>
      <c r="K200" s="16"/>
      <c r="L200" s="17"/>
    </row>
    <row r="201">
      <c r="E201" s="16"/>
      <c r="F201" s="17"/>
      <c r="G201" s="16"/>
      <c r="H201" s="17"/>
      <c r="I201" s="16"/>
      <c r="J201" s="17"/>
      <c r="K201" s="16"/>
      <c r="L201" s="17"/>
    </row>
    <row r="202">
      <c r="E202" s="16"/>
      <c r="F202" s="17"/>
      <c r="G202" s="16"/>
      <c r="H202" s="17"/>
      <c r="I202" s="16"/>
      <c r="J202" s="17"/>
      <c r="K202" s="16"/>
      <c r="L202" s="17"/>
    </row>
    <row r="203">
      <c r="E203" s="16"/>
      <c r="F203" s="17"/>
      <c r="G203" s="16"/>
      <c r="H203" s="17"/>
      <c r="I203" s="16"/>
      <c r="J203" s="17"/>
      <c r="K203" s="16"/>
      <c r="L203" s="17"/>
    </row>
    <row r="204">
      <c r="E204" s="16"/>
      <c r="F204" s="17"/>
      <c r="G204" s="16"/>
      <c r="H204" s="17"/>
      <c r="I204" s="16"/>
      <c r="J204" s="17"/>
      <c r="K204" s="16"/>
      <c r="L204" s="17"/>
    </row>
    <row r="205">
      <c r="E205" s="16"/>
      <c r="F205" s="17"/>
      <c r="G205" s="16"/>
      <c r="H205" s="17"/>
      <c r="I205" s="16"/>
      <c r="J205" s="17"/>
      <c r="K205" s="16"/>
      <c r="L205" s="17"/>
    </row>
    <row r="206">
      <c r="E206" s="16"/>
      <c r="F206" s="17"/>
      <c r="G206" s="16"/>
      <c r="H206" s="17"/>
      <c r="I206" s="16"/>
      <c r="J206" s="17"/>
      <c r="K206" s="16"/>
      <c r="L206" s="17"/>
    </row>
    <row r="207">
      <c r="E207" s="16"/>
      <c r="F207" s="17"/>
      <c r="G207" s="16"/>
      <c r="H207" s="17"/>
      <c r="I207" s="16"/>
      <c r="J207" s="17"/>
      <c r="K207" s="16"/>
      <c r="L207" s="17"/>
    </row>
    <row r="208">
      <c r="E208" s="16"/>
      <c r="F208" s="17"/>
      <c r="G208" s="16"/>
      <c r="H208" s="17"/>
      <c r="I208" s="16"/>
      <c r="J208" s="17"/>
      <c r="K208" s="16"/>
      <c r="L208" s="17"/>
    </row>
    <row r="209">
      <c r="E209" s="16"/>
      <c r="F209" s="17"/>
      <c r="G209" s="16"/>
      <c r="H209" s="17"/>
      <c r="I209" s="16"/>
      <c r="J209" s="17"/>
      <c r="K209" s="16"/>
      <c r="L209" s="17"/>
    </row>
    <row r="210">
      <c r="E210" s="16"/>
      <c r="F210" s="17"/>
      <c r="G210" s="16"/>
      <c r="H210" s="17"/>
      <c r="I210" s="16"/>
      <c r="J210" s="17"/>
      <c r="K210" s="16"/>
      <c r="L210" s="17"/>
    </row>
    <row r="211">
      <c r="E211" s="16"/>
      <c r="F211" s="17"/>
      <c r="G211" s="16"/>
      <c r="H211" s="17"/>
      <c r="I211" s="16"/>
      <c r="J211" s="17"/>
      <c r="K211" s="16"/>
      <c r="L211" s="17"/>
    </row>
    <row r="212">
      <c r="E212" s="16"/>
      <c r="F212" s="17"/>
      <c r="G212" s="16"/>
      <c r="H212" s="17"/>
      <c r="I212" s="16"/>
      <c r="J212" s="17"/>
      <c r="K212" s="16"/>
      <c r="L212" s="17"/>
    </row>
    <row r="213">
      <c r="E213" s="16"/>
      <c r="F213" s="17"/>
      <c r="G213" s="16"/>
      <c r="H213" s="17"/>
      <c r="I213" s="16"/>
      <c r="J213" s="17"/>
      <c r="K213" s="16"/>
      <c r="L213" s="17"/>
    </row>
    <row r="214">
      <c r="E214" s="16"/>
      <c r="F214" s="17"/>
      <c r="G214" s="16"/>
      <c r="H214" s="17"/>
      <c r="I214" s="16"/>
      <c r="J214" s="17"/>
      <c r="K214" s="16"/>
      <c r="L214" s="17"/>
    </row>
    <row r="215">
      <c r="E215" s="16"/>
      <c r="F215" s="17"/>
      <c r="G215" s="16"/>
      <c r="H215" s="17"/>
      <c r="I215" s="16"/>
      <c r="J215" s="17"/>
      <c r="K215" s="16"/>
      <c r="L215" s="17"/>
    </row>
    <row r="216">
      <c r="E216" s="16"/>
      <c r="F216" s="17"/>
      <c r="G216" s="16"/>
      <c r="H216" s="17"/>
      <c r="I216" s="16"/>
      <c r="J216" s="17"/>
      <c r="K216" s="16"/>
      <c r="L216" s="17"/>
    </row>
    <row r="217">
      <c r="E217" s="16"/>
      <c r="F217" s="17"/>
      <c r="G217" s="16"/>
      <c r="H217" s="17"/>
      <c r="I217" s="16"/>
      <c r="J217" s="17"/>
      <c r="K217" s="16"/>
      <c r="L217" s="17"/>
    </row>
    <row r="218">
      <c r="E218" s="16"/>
      <c r="F218" s="17"/>
      <c r="G218" s="16"/>
      <c r="H218" s="17"/>
      <c r="I218" s="16"/>
      <c r="J218" s="17"/>
      <c r="K218" s="16"/>
      <c r="L218" s="17"/>
    </row>
    <row r="219">
      <c r="E219" s="16"/>
      <c r="F219" s="17"/>
      <c r="G219" s="16"/>
      <c r="H219" s="17"/>
      <c r="I219" s="16"/>
      <c r="J219" s="17"/>
      <c r="K219" s="16"/>
      <c r="L219" s="17"/>
    </row>
    <row r="220">
      <c r="E220" s="16"/>
      <c r="F220" s="17"/>
      <c r="G220" s="16"/>
      <c r="H220" s="17"/>
      <c r="I220" s="16"/>
      <c r="J220" s="17"/>
      <c r="K220" s="16"/>
      <c r="L220" s="17"/>
    </row>
    <row r="221">
      <c r="E221" s="16"/>
      <c r="F221" s="17"/>
      <c r="G221" s="16"/>
      <c r="H221" s="17"/>
      <c r="I221" s="16"/>
      <c r="J221" s="17"/>
      <c r="K221" s="16"/>
      <c r="L221" s="17"/>
    </row>
    <row r="222">
      <c r="E222" s="16"/>
      <c r="F222" s="17"/>
      <c r="G222" s="16"/>
      <c r="H222" s="17"/>
      <c r="I222" s="16"/>
      <c r="J222" s="17"/>
      <c r="K222" s="16"/>
      <c r="L222" s="17"/>
    </row>
    <row r="223">
      <c r="E223" s="16"/>
      <c r="F223" s="17"/>
      <c r="G223" s="16"/>
      <c r="H223" s="17"/>
      <c r="I223" s="16"/>
      <c r="J223" s="17"/>
      <c r="K223" s="16"/>
      <c r="L223" s="17"/>
    </row>
    <row r="224">
      <c r="E224" s="16"/>
      <c r="F224" s="17"/>
      <c r="G224" s="16"/>
      <c r="H224" s="17"/>
      <c r="I224" s="16"/>
      <c r="J224" s="17"/>
      <c r="K224" s="16"/>
      <c r="L224" s="17"/>
    </row>
    <row r="225">
      <c r="E225" s="16"/>
      <c r="F225" s="17"/>
      <c r="G225" s="16"/>
      <c r="H225" s="17"/>
      <c r="I225" s="16"/>
      <c r="J225" s="17"/>
      <c r="K225" s="16"/>
      <c r="L225" s="17"/>
    </row>
    <row r="226">
      <c r="E226" s="16"/>
      <c r="F226" s="17"/>
      <c r="G226" s="16"/>
      <c r="H226" s="17"/>
      <c r="I226" s="16"/>
      <c r="J226" s="17"/>
      <c r="K226" s="16"/>
      <c r="L226" s="17"/>
    </row>
    <row r="227">
      <c r="E227" s="16"/>
      <c r="F227" s="17"/>
      <c r="G227" s="16"/>
      <c r="H227" s="17"/>
      <c r="I227" s="16"/>
      <c r="J227" s="17"/>
      <c r="K227" s="16"/>
      <c r="L227" s="17"/>
    </row>
    <row r="228">
      <c r="E228" s="16"/>
      <c r="F228" s="17"/>
      <c r="G228" s="16"/>
      <c r="H228" s="17"/>
      <c r="I228" s="16"/>
      <c r="J228" s="17"/>
      <c r="K228" s="16"/>
      <c r="L228" s="17"/>
    </row>
    <row r="229">
      <c r="E229" s="16"/>
      <c r="F229" s="17"/>
      <c r="G229" s="16"/>
      <c r="H229" s="17"/>
      <c r="I229" s="16"/>
      <c r="J229" s="17"/>
      <c r="K229" s="16"/>
      <c r="L229" s="17"/>
    </row>
    <row r="230">
      <c r="E230" s="16"/>
      <c r="F230" s="17"/>
      <c r="G230" s="16"/>
      <c r="H230" s="17"/>
      <c r="I230" s="16"/>
      <c r="J230" s="17"/>
      <c r="K230" s="16"/>
      <c r="L230" s="17"/>
    </row>
    <row r="231">
      <c r="E231" s="16"/>
      <c r="F231" s="17"/>
      <c r="G231" s="16"/>
      <c r="H231" s="17"/>
      <c r="I231" s="16"/>
      <c r="J231" s="17"/>
      <c r="K231" s="16"/>
      <c r="L231" s="17"/>
    </row>
    <row r="232">
      <c r="E232" s="16"/>
      <c r="F232" s="17"/>
      <c r="G232" s="16"/>
      <c r="H232" s="17"/>
      <c r="I232" s="16"/>
      <c r="J232" s="17"/>
      <c r="K232" s="16"/>
      <c r="L232" s="17"/>
    </row>
    <row r="233">
      <c r="E233" s="16"/>
      <c r="F233" s="17"/>
      <c r="G233" s="16"/>
      <c r="H233" s="17"/>
      <c r="I233" s="16"/>
      <c r="J233" s="17"/>
      <c r="K233" s="16"/>
      <c r="L233" s="17"/>
    </row>
    <row r="234">
      <c r="E234" s="16"/>
      <c r="F234" s="17"/>
      <c r="G234" s="16"/>
      <c r="H234" s="17"/>
      <c r="I234" s="16"/>
      <c r="J234" s="17"/>
      <c r="K234" s="16"/>
      <c r="L234" s="17"/>
    </row>
    <row r="235">
      <c r="E235" s="16"/>
      <c r="F235" s="17"/>
      <c r="G235" s="16"/>
      <c r="H235" s="17"/>
      <c r="I235" s="16"/>
      <c r="J235" s="17"/>
      <c r="K235" s="16"/>
      <c r="L235" s="17"/>
    </row>
    <row r="236">
      <c r="E236" s="16"/>
      <c r="F236" s="17"/>
      <c r="G236" s="16"/>
      <c r="H236" s="17"/>
      <c r="I236" s="16"/>
      <c r="J236" s="17"/>
      <c r="K236" s="16"/>
      <c r="L236" s="17"/>
    </row>
    <row r="237">
      <c r="E237" s="16"/>
      <c r="F237" s="17"/>
      <c r="G237" s="16"/>
      <c r="H237" s="17"/>
      <c r="I237" s="16"/>
      <c r="J237" s="17"/>
      <c r="K237" s="16"/>
      <c r="L237" s="17"/>
    </row>
    <row r="238">
      <c r="E238" s="16"/>
      <c r="F238" s="17"/>
      <c r="G238" s="16"/>
      <c r="H238" s="17"/>
      <c r="I238" s="16"/>
      <c r="J238" s="17"/>
      <c r="K238" s="16"/>
      <c r="L238" s="17"/>
    </row>
    <row r="239">
      <c r="E239" s="16"/>
      <c r="F239" s="17"/>
      <c r="G239" s="16"/>
      <c r="H239" s="17"/>
      <c r="I239" s="16"/>
      <c r="J239" s="17"/>
      <c r="K239" s="16"/>
      <c r="L239" s="17"/>
    </row>
    <row r="240">
      <c r="E240" s="16"/>
      <c r="F240" s="17"/>
      <c r="G240" s="16"/>
      <c r="H240" s="17"/>
      <c r="I240" s="16"/>
      <c r="J240" s="17"/>
      <c r="K240" s="16"/>
      <c r="L240" s="17"/>
    </row>
    <row r="241">
      <c r="E241" s="16"/>
      <c r="F241" s="17"/>
      <c r="G241" s="16"/>
      <c r="H241" s="17"/>
      <c r="I241" s="16"/>
      <c r="J241" s="17"/>
      <c r="K241" s="16"/>
      <c r="L241" s="17"/>
    </row>
    <row r="242">
      <c r="E242" s="16"/>
      <c r="F242" s="17"/>
      <c r="G242" s="16"/>
      <c r="H242" s="17"/>
      <c r="I242" s="16"/>
      <c r="J242" s="17"/>
      <c r="K242" s="16"/>
      <c r="L242" s="17"/>
    </row>
    <row r="243">
      <c r="E243" s="16"/>
      <c r="F243" s="17"/>
      <c r="G243" s="16"/>
      <c r="H243" s="17"/>
      <c r="I243" s="16"/>
      <c r="J243" s="17"/>
      <c r="K243" s="16"/>
      <c r="L243" s="17"/>
    </row>
    <row r="244">
      <c r="E244" s="16"/>
      <c r="F244" s="17"/>
      <c r="G244" s="16"/>
      <c r="H244" s="17"/>
      <c r="I244" s="16"/>
      <c r="J244" s="17"/>
      <c r="K244" s="16"/>
      <c r="L244" s="17"/>
    </row>
    <row r="245">
      <c r="E245" s="16"/>
      <c r="F245" s="17"/>
      <c r="G245" s="16"/>
      <c r="H245" s="17"/>
      <c r="I245" s="16"/>
      <c r="J245" s="17"/>
      <c r="K245" s="16"/>
      <c r="L245" s="17"/>
    </row>
    <row r="246">
      <c r="E246" s="16"/>
      <c r="F246" s="17"/>
      <c r="G246" s="16"/>
      <c r="H246" s="17"/>
      <c r="I246" s="16"/>
      <c r="J246" s="17"/>
      <c r="K246" s="16"/>
      <c r="L246" s="17"/>
    </row>
    <row r="247">
      <c r="E247" s="16"/>
      <c r="F247" s="17"/>
      <c r="G247" s="16"/>
      <c r="H247" s="17"/>
      <c r="I247" s="16"/>
      <c r="J247" s="17"/>
      <c r="K247" s="16"/>
      <c r="L247" s="17"/>
    </row>
    <row r="248">
      <c r="E248" s="16"/>
      <c r="F248" s="17"/>
      <c r="G248" s="16"/>
      <c r="H248" s="17"/>
      <c r="I248" s="16"/>
      <c r="J248" s="17"/>
      <c r="K248" s="16"/>
      <c r="L248" s="17"/>
    </row>
    <row r="249">
      <c r="E249" s="16"/>
      <c r="F249" s="17"/>
      <c r="G249" s="16"/>
      <c r="H249" s="17"/>
      <c r="I249" s="16"/>
      <c r="J249" s="17"/>
      <c r="K249" s="16"/>
      <c r="L249" s="17"/>
    </row>
    <row r="250">
      <c r="E250" s="16"/>
      <c r="F250" s="17"/>
      <c r="G250" s="16"/>
      <c r="H250" s="17"/>
      <c r="I250" s="16"/>
      <c r="J250" s="17"/>
      <c r="K250" s="16"/>
      <c r="L250" s="17"/>
    </row>
    <row r="251">
      <c r="E251" s="16"/>
      <c r="F251" s="17"/>
      <c r="G251" s="16"/>
      <c r="H251" s="17"/>
      <c r="I251" s="16"/>
      <c r="J251" s="17"/>
      <c r="K251" s="16"/>
      <c r="L251" s="17"/>
    </row>
    <row r="252">
      <c r="E252" s="16"/>
      <c r="F252" s="17"/>
      <c r="G252" s="16"/>
      <c r="H252" s="17"/>
      <c r="I252" s="16"/>
      <c r="J252" s="17"/>
      <c r="K252" s="16"/>
      <c r="L252" s="17"/>
    </row>
    <row r="253">
      <c r="E253" s="16"/>
      <c r="F253" s="17"/>
      <c r="G253" s="16"/>
      <c r="H253" s="17"/>
      <c r="I253" s="16"/>
      <c r="J253" s="17"/>
      <c r="K253" s="16"/>
      <c r="L253" s="17"/>
    </row>
    <row r="254">
      <c r="E254" s="16"/>
      <c r="F254" s="17"/>
      <c r="G254" s="16"/>
      <c r="H254" s="17"/>
      <c r="I254" s="16"/>
      <c r="J254" s="17"/>
      <c r="K254" s="16"/>
      <c r="L254" s="17"/>
    </row>
    <row r="255">
      <c r="E255" s="16"/>
      <c r="F255" s="17"/>
      <c r="G255" s="16"/>
      <c r="H255" s="17"/>
      <c r="I255" s="16"/>
      <c r="J255" s="17"/>
      <c r="K255" s="16"/>
      <c r="L255" s="17"/>
    </row>
    <row r="256">
      <c r="E256" s="16"/>
      <c r="F256" s="17"/>
      <c r="G256" s="16"/>
      <c r="H256" s="17"/>
      <c r="I256" s="16"/>
      <c r="J256" s="17"/>
      <c r="K256" s="16"/>
      <c r="L256" s="17"/>
    </row>
    <row r="257">
      <c r="E257" s="16"/>
      <c r="F257" s="17"/>
      <c r="G257" s="16"/>
      <c r="H257" s="17"/>
      <c r="I257" s="16"/>
      <c r="J257" s="17"/>
      <c r="K257" s="16"/>
      <c r="L257" s="17"/>
    </row>
    <row r="258">
      <c r="E258" s="16"/>
      <c r="F258" s="17"/>
      <c r="G258" s="16"/>
      <c r="H258" s="17"/>
      <c r="I258" s="16"/>
      <c r="J258" s="17"/>
      <c r="K258" s="16"/>
      <c r="L258" s="17"/>
    </row>
    <row r="259">
      <c r="E259" s="16"/>
      <c r="F259" s="17"/>
      <c r="G259" s="16"/>
      <c r="H259" s="17"/>
      <c r="I259" s="16"/>
      <c r="J259" s="17"/>
      <c r="K259" s="16"/>
      <c r="L259" s="17"/>
    </row>
    <row r="260">
      <c r="E260" s="16"/>
      <c r="F260" s="17"/>
      <c r="G260" s="16"/>
      <c r="H260" s="17"/>
      <c r="I260" s="16"/>
      <c r="J260" s="17"/>
      <c r="K260" s="16"/>
      <c r="L260" s="17"/>
    </row>
    <row r="261">
      <c r="E261" s="16"/>
      <c r="F261" s="17"/>
      <c r="G261" s="16"/>
      <c r="H261" s="17"/>
      <c r="I261" s="16"/>
      <c r="J261" s="17"/>
      <c r="K261" s="16"/>
      <c r="L261" s="17"/>
    </row>
    <row r="262">
      <c r="E262" s="16"/>
      <c r="F262" s="17"/>
      <c r="G262" s="16"/>
      <c r="H262" s="17"/>
      <c r="I262" s="16"/>
      <c r="J262" s="17"/>
      <c r="K262" s="16"/>
      <c r="L262" s="17"/>
    </row>
    <row r="263">
      <c r="E263" s="16"/>
      <c r="F263" s="17"/>
      <c r="G263" s="16"/>
      <c r="H263" s="17"/>
      <c r="I263" s="16"/>
      <c r="J263" s="17"/>
      <c r="K263" s="16"/>
      <c r="L263" s="17"/>
    </row>
    <row r="264">
      <c r="E264" s="16"/>
      <c r="F264" s="17"/>
      <c r="G264" s="16"/>
      <c r="H264" s="17"/>
      <c r="I264" s="16"/>
      <c r="J264" s="17"/>
      <c r="K264" s="16"/>
      <c r="L264" s="17"/>
    </row>
    <row r="265">
      <c r="E265" s="16"/>
      <c r="F265" s="17"/>
      <c r="G265" s="16"/>
      <c r="H265" s="17"/>
      <c r="I265" s="16"/>
      <c r="J265" s="17"/>
      <c r="K265" s="16"/>
      <c r="L265" s="17"/>
    </row>
    <row r="266">
      <c r="E266" s="16"/>
      <c r="F266" s="17"/>
      <c r="G266" s="16"/>
      <c r="H266" s="17"/>
      <c r="I266" s="16"/>
      <c r="J266" s="17"/>
      <c r="K266" s="16"/>
      <c r="L266" s="17"/>
    </row>
    <row r="267">
      <c r="E267" s="16"/>
      <c r="F267" s="17"/>
      <c r="G267" s="16"/>
      <c r="H267" s="17"/>
      <c r="I267" s="16"/>
      <c r="J267" s="17"/>
      <c r="K267" s="16"/>
      <c r="L267" s="17"/>
    </row>
    <row r="268">
      <c r="E268" s="16"/>
      <c r="F268" s="17"/>
      <c r="G268" s="16"/>
      <c r="H268" s="17"/>
      <c r="I268" s="16"/>
      <c r="J268" s="17"/>
      <c r="K268" s="16"/>
      <c r="L268" s="17"/>
    </row>
    <row r="269">
      <c r="E269" s="16"/>
      <c r="F269" s="17"/>
      <c r="G269" s="16"/>
      <c r="H269" s="17"/>
      <c r="I269" s="16"/>
      <c r="J269" s="17"/>
      <c r="K269" s="16"/>
      <c r="L269" s="17"/>
    </row>
    <row r="270">
      <c r="E270" s="16"/>
      <c r="F270" s="17"/>
      <c r="G270" s="16"/>
      <c r="H270" s="17"/>
      <c r="I270" s="16"/>
      <c r="J270" s="17"/>
      <c r="K270" s="16"/>
      <c r="L270" s="17"/>
    </row>
    <row r="271">
      <c r="E271" s="16"/>
      <c r="F271" s="17"/>
      <c r="G271" s="16"/>
      <c r="H271" s="17"/>
      <c r="I271" s="16"/>
      <c r="J271" s="17"/>
      <c r="K271" s="16"/>
      <c r="L271" s="17"/>
    </row>
    <row r="272">
      <c r="E272" s="16"/>
      <c r="F272" s="17"/>
      <c r="G272" s="16"/>
      <c r="H272" s="17"/>
      <c r="I272" s="16"/>
      <c r="J272" s="17"/>
      <c r="K272" s="16"/>
      <c r="L272" s="17"/>
    </row>
    <row r="273">
      <c r="E273" s="16"/>
      <c r="F273" s="17"/>
      <c r="G273" s="16"/>
      <c r="H273" s="17"/>
      <c r="I273" s="16"/>
      <c r="J273" s="17"/>
      <c r="K273" s="16"/>
      <c r="L273" s="17"/>
    </row>
    <row r="274">
      <c r="E274" s="16"/>
      <c r="F274" s="17"/>
      <c r="G274" s="16"/>
      <c r="H274" s="17"/>
      <c r="I274" s="16"/>
      <c r="J274" s="17"/>
      <c r="K274" s="16"/>
      <c r="L274" s="17"/>
    </row>
    <row r="275">
      <c r="E275" s="16"/>
      <c r="F275" s="17"/>
      <c r="G275" s="16"/>
      <c r="H275" s="17"/>
      <c r="I275" s="16"/>
      <c r="J275" s="17"/>
      <c r="K275" s="16"/>
      <c r="L275" s="17"/>
    </row>
    <row r="276">
      <c r="E276" s="16"/>
      <c r="F276" s="17"/>
      <c r="G276" s="16"/>
      <c r="H276" s="17"/>
      <c r="I276" s="16"/>
      <c r="J276" s="17"/>
      <c r="K276" s="16"/>
      <c r="L276" s="17"/>
    </row>
    <row r="277">
      <c r="E277" s="16"/>
      <c r="F277" s="17"/>
      <c r="G277" s="16"/>
      <c r="H277" s="17"/>
      <c r="I277" s="16"/>
      <c r="J277" s="17"/>
      <c r="K277" s="16"/>
      <c r="L277" s="17"/>
    </row>
    <row r="278">
      <c r="E278" s="16"/>
      <c r="F278" s="17"/>
      <c r="G278" s="16"/>
      <c r="H278" s="17"/>
      <c r="I278" s="16"/>
      <c r="J278" s="17"/>
      <c r="K278" s="16"/>
      <c r="L278" s="17"/>
    </row>
    <row r="279">
      <c r="E279" s="16"/>
      <c r="F279" s="17"/>
      <c r="G279" s="16"/>
      <c r="H279" s="17"/>
      <c r="I279" s="16"/>
      <c r="J279" s="17"/>
      <c r="K279" s="16"/>
      <c r="L279" s="17"/>
    </row>
    <row r="280">
      <c r="E280" s="16"/>
      <c r="F280" s="17"/>
      <c r="G280" s="16"/>
      <c r="H280" s="17"/>
      <c r="I280" s="16"/>
      <c r="J280" s="17"/>
      <c r="K280" s="16"/>
      <c r="L280" s="17"/>
    </row>
    <row r="281">
      <c r="E281" s="16"/>
      <c r="F281" s="17"/>
      <c r="G281" s="16"/>
      <c r="H281" s="17"/>
      <c r="I281" s="16"/>
      <c r="J281" s="17"/>
      <c r="K281" s="16"/>
      <c r="L281" s="17"/>
    </row>
    <row r="282">
      <c r="E282" s="16"/>
      <c r="F282" s="17"/>
      <c r="G282" s="16"/>
      <c r="H282" s="17"/>
      <c r="I282" s="16"/>
      <c r="J282" s="17"/>
      <c r="K282" s="16"/>
      <c r="L282" s="17"/>
    </row>
    <row r="283">
      <c r="E283" s="16"/>
      <c r="F283" s="17"/>
      <c r="G283" s="16"/>
      <c r="H283" s="17"/>
      <c r="I283" s="16"/>
      <c r="J283" s="17"/>
      <c r="K283" s="16"/>
      <c r="L283" s="17"/>
    </row>
    <row r="284">
      <c r="E284" s="16"/>
      <c r="F284" s="17"/>
      <c r="G284" s="16"/>
      <c r="H284" s="17"/>
      <c r="I284" s="16"/>
      <c r="J284" s="17"/>
      <c r="K284" s="16"/>
      <c r="L284" s="17"/>
    </row>
    <row r="285">
      <c r="E285" s="16"/>
      <c r="F285" s="17"/>
      <c r="G285" s="16"/>
      <c r="H285" s="17"/>
      <c r="I285" s="16"/>
      <c r="J285" s="17"/>
      <c r="K285" s="16"/>
      <c r="L285" s="17"/>
    </row>
    <row r="286">
      <c r="E286" s="16"/>
      <c r="F286" s="17"/>
      <c r="G286" s="16"/>
      <c r="H286" s="17"/>
      <c r="I286" s="16"/>
      <c r="J286" s="17"/>
      <c r="K286" s="16"/>
      <c r="L286" s="17"/>
    </row>
    <row r="287">
      <c r="E287" s="16"/>
      <c r="F287" s="17"/>
      <c r="G287" s="16"/>
      <c r="H287" s="17"/>
      <c r="I287" s="16"/>
      <c r="J287" s="17"/>
      <c r="K287" s="16"/>
      <c r="L287" s="17"/>
    </row>
    <row r="288">
      <c r="E288" s="16"/>
      <c r="F288" s="17"/>
      <c r="G288" s="16"/>
      <c r="H288" s="17"/>
      <c r="I288" s="16"/>
      <c r="J288" s="17"/>
      <c r="K288" s="16"/>
      <c r="L288" s="17"/>
    </row>
    <row r="289">
      <c r="E289" s="16"/>
      <c r="F289" s="17"/>
      <c r="G289" s="16"/>
      <c r="H289" s="17"/>
      <c r="I289" s="16"/>
      <c r="J289" s="17"/>
      <c r="K289" s="16"/>
      <c r="L289" s="17"/>
    </row>
    <row r="290">
      <c r="E290" s="16"/>
      <c r="F290" s="17"/>
      <c r="G290" s="16"/>
      <c r="H290" s="17"/>
      <c r="I290" s="16"/>
      <c r="J290" s="17"/>
      <c r="K290" s="16"/>
      <c r="L290" s="17"/>
    </row>
    <row r="291">
      <c r="E291" s="16"/>
      <c r="F291" s="17"/>
      <c r="G291" s="16"/>
      <c r="H291" s="17"/>
      <c r="I291" s="16"/>
      <c r="J291" s="17"/>
      <c r="K291" s="16"/>
      <c r="L291" s="17"/>
    </row>
    <row r="292">
      <c r="E292" s="16"/>
      <c r="F292" s="17"/>
      <c r="G292" s="16"/>
      <c r="H292" s="17"/>
      <c r="I292" s="16"/>
      <c r="J292" s="17"/>
      <c r="K292" s="16"/>
      <c r="L292" s="17"/>
    </row>
    <row r="293">
      <c r="E293" s="16"/>
      <c r="F293" s="17"/>
      <c r="G293" s="16"/>
      <c r="H293" s="17"/>
      <c r="I293" s="16"/>
      <c r="J293" s="17"/>
      <c r="K293" s="16"/>
      <c r="L293" s="17"/>
    </row>
    <row r="294">
      <c r="E294" s="16"/>
      <c r="F294" s="17"/>
      <c r="G294" s="16"/>
      <c r="H294" s="17"/>
      <c r="I294" s="16"/>
      <c r="J294" s="17"/>
      <c r="K294" s="16"/>
      <c r="L294" s="17"/>
    </row>
    <row r="295">
      <c r="E295" s="16"/>
      <c r="F295" s="17"/>
      <c r="G295" s="16"/>
      <c r="H295" s="17"/>
      <c r="I295" s="16"/>
      <c r="J295" s="17"/>
      <c r="K295" s="16"/>
      <c r="L295" s="17"/>
    </row>
    <row r="296">
      <c r="E296" s="16"/>
      <c r="F296" s="17"/>
      <c r="G296" s="16"/>
      <c r="H296" s="17"/>
      <c r="I296" s="16"/>
      <c r="J296" s="17"/>
      <c r="K296" s="16"/>
      <c r="L296" s="17"/>
    </row>
    <row r="297">
      <c r="E297" s="16"/>
      <c r="F297" s="17"/>
      <c r="G297" s="16"/>
      <c r="H297" s="17"/>
      <c r="I297" s="16"/>
      <c r="J297" s="17"/>
      <c r="K297" s="16"/>
      <c r="L297" s="17"/>
    </row>
    <row r="298">
      <c r="E298" s="16"/>
      <c r="F298" s="17"/>
      <c r="G298" s="16"/>
      <c r="H298" s="17"/>
      <c r="I298" s="16"/>
      <c r="J298" s="17"/>
      <c r="K298" s="16"/>
      <c r="L298" s="17"/>
    </row>
    <row r="299">
      <c r="E299" s="16"/>
      <c r="F299" s="17"/>
      <c r="G299" s="16"/>
      <c r="H299" s="17"/>
      <c r="I299" s="16"/>
      <c r="J299" s="17"/>
      <c r="K299" s="16"/>
      <c r="L299" s="17"/>
    </row>
    <row r="300">
      <c r="E300" s="16"/>
      <c r="F300" s="17"/>
      <c r="G300" s="16"/>
      <c r="H300" s="17"/>
      <c r="I300" s="16"/>
      <c r="J300" s="17"/>
      <c r="K300" s="16"/>
      <c r="L300" s="17"/>
    </row>
    <row r="301">
      <c r="E301" s="16"/>
      <c r="F301" s="17"/>
      <c r="G301" s="16"/>
      <c r="H301" s="17"/>
      <c r="I301" s="16"/>
      <c r="J301" s="17"/>
      <c r="K301" s="16"/>
      <c r="L301" s="17"/>
    </row>
    <row r="302">
      <c r="E302" s="16"/>
      <c r="F302" s="17"/>
      <c r="G302" s="16"/>
      <c r="H302" s="17"/>
      <c r="I302" s="16"/>
      <c r="J302" s="17"/>
      <c r="K302" s="16"/>
      <c r="L302" s="17"/>
    </row>
    <row r="303">
      <c r="E303" s="16"/>
      <c r="F303" s="17"/>
      <c r="G303" s="16"/>
      <c r="H303" s="17"/>
      <c r="I303" s="16"/>
      <c r="J303" s="17"/>
      <c r="K303" s="16"/>
      <c r="L303" s="17"/>
    </row>
    <row r="304">
      <c r="E304" s="16"/>
      <c r="F304" s="17"/>
      <c r="G304" s="16"/>
      <c r="H304" s="17"/>
      <c r="I304" s="16"/>
      <c r="J304" s="17"/>
      <c r="K304" s="16"/>
      <c r="L304" s="17"/>
    </row>
    <row r="305">
      <c r="E305" s="16"/>
      <c r="F305" s="17"/>
      <c r="G305" s="16"/>
      <c r="H305" s="17"/>
      <c r="I305" s="16"/>
      <c r="J305" s="17"/>
      <c r="K305" s="16"/>
      <c r="L305" s="17"/>
    </row>
    <row r="306">
      <c r="E306" s="16"/>
      <c r="F306" s="17"/>
      <c r="G306" s="16"/>
      <c r="H306" s="17"/>
      <c r="I306" s="16"/>
      <c r="J306" s="17"/>
      <c r="K306" s="16"/>
      <c r="L306" s="17"/>
    </row>
    <row r="307">
      <c r="E307" s="16"/>
      <c r="F307" s="17"/>
      <c r="G307" s="16"/>
      <c r="H307" s="17"/>
      <c r="I307" s="16"/>
      <c r="J307" s="17"/>
      <c r="K307" s="16"/>
      <c r="L307" s="17"/>
    </row>
    <row r="308">
      <c r="E308" s="16"/>
      <c r="F308" s="17"/>
      <c r="G308" s="16"/>
      <c r="H308" s="17"/>
      <c r="I308" s="16"/>
      <c r="J308" s="17"/>
      <c r="K308" s="16"/>
      <c r="L308" s="17"/>
    </row>
    <row r="309">
      <c r="E309" s="16"/>
      <c r="F309" s="17"/>
      <c r="G309" s="16"/>
      <c r="H309" s="17"/>
      <c r="I309" s="16"/>
      <c r="J309" s="17"/>
      <c r="K309" s="16"/>
      <c r="L309" s="17"/>
    </row>
    <row r="310">
      <c r="E310" s="16"/>
      <c r="F310" s="17"/>
      <c r="G310" s="16"/>
      <c r="H310" s="17"/>
      <c r="I310" s="16"/>
      <c r="J310" s="17"/>
      <c r="K310" s="16"/>
      <c r="L310" s="17"/>
    </row>
    <row r="311">
      <c r="E311" s="16"/>
      <c r="F311" s="17"/>
      <c r="G311" s="16"/>
      <c r="H311" s="17"/>
      <c r="I311" s="16"/>
      <c r="J311" s="17"/>
      <c r="K311" s="16"/>
      <c r="L311" s="17"/>
    </row>
    <row r="312">
      <c r="E312" s="16"/>
      <c r="F312" s="17"/>
      <c r="G312" s="16"/>
      <c r="H312" s="17"/>
      <c r="I312" s="16"/>
      <c r="J312" s="17"/>
      <c r="K312" s="16"/>
      <c r="L312" s="17"/>
    </row>
    <row r="313">
      <c r="E313" s="16"/>
      <c r="F313" s="17"/>
      <c r="G313" s="16"/>
      <c r="H313" s="17"/>
      <c r="I313" s="16"/>
      <c r="J313" s="17"/>
      <c r="K313" s="16"/>
      <c r="L313" s="17"/>
    </row>
    <row r="314">
      <c r="E314" s="16"/>
      <c r="F314" s="17"/>
      <c r="G314" s="16"/>
      <c r="H314" s="17"/>
      <c r="I314" s="16"/>
      <c r="J314" s="17"/>
      <c r="K314" s="16"/>
      <c r="L314" s="17"/>
    </row>
    <row r="315">
      <c r="E315" s="16"/>
      <c r="F315" s="17"/>
      <c r="G315" s="16"/>
      <c r="H315" s="17"/>
      <c r="I315" s="16"/>
      <c r="J315" s="17"/>
      <c r="K315" s="16"/>
      <c r="L315" s="17"/>
    </row>
    <row r="316">
      <c r="E316" s="16"/>
      <c r="F316" s="17"/>
      <c r="G316" s="16"/>
      <c r="H316" s="17"/>
      <c r="I316" s="16"/>
      <c r="J316" s="17"/>
      <c r="K316" s="16"/>
      <c r="L316" s="17"/>
    </row>
    <row r="317">
      <c r="E317" s="16"/>
      <c r="F317" s="17"/>
      <c r="G317" s="16"/>
      <c r="H317" s="17"/>
      <c r="I317" s="16"/>
      <c r="J317" s="17"/>
      <c r="K317" s="16"/>
      <c r="L317" s="17"/>
    </row>
    <row r="318">
      <c r="E318" s="16"/>
      <c r="F318" s="17"/>
      <c r="G318" s="16"/>
      <c r="H318" s="17"/>
      <c r="I318" s="16"/>
      <c r="J318" s="17"/>
      <c r="K318" s="16"/>
      <c r="L318" s="17"/>
    </row>
    <row r="319">
      <c r="E319" s="16"/>
      <c r="F319" s="17"/>
      <c r="G319" s="16"/>
      <c r="H319" s="17"/>
      <c r="I319" s="16"/>
      <c r="J319" s="17"/>
      <c r="K319" s="16"/>
      <c r="L319" s="17"/>
    </row>
    <row r="320">
      <c r="E320" s="16"/>
      <c r="F320" s="17"/>
      <c r="G320" s="16"/>
      <c r="H320" s="17"/>
      <c r="I320" s="16"/>
      <c r="J320" s="17"/>
      <c r="K320" s="16"/>
      <c r="L320" s="17"/>
    </row>
    <row r="321">
      <c r="E321" s="16"/>
      <c r="F321" s="17"/>
      <c r="G321" s="16"/>
      <c r="H321" s="17"/>
      <c r="I321" s="16"/>
      <c r="J321" s="17"/>
      <c r="K321" s="16"/>
      <c r="L321" s="17"/>
    </row>
    <row r="322">
      <c r="E322" s="16"/>
      <c r="F322" s="17"/>
      <c r="G322" s="16"/>
      <c r="H322" s="17"/>
      <c r="I322" s="16"/>
      <c r="J322" s="17"/>
      <c r="K322" s="16"/>
      <c r="L322" s="17"/>
    </row>
    <row r="323">
      <c r="E323" s="16"/>
      <c r="F323" s="17"/>
      <c r="G323" s="16"/>
      <c r="H323" s="17"/>
      <c r="I323" s="16"/>
      <c r="J323" s="17"/>
      <c r="K323" s="16"/>
      <c r="L323" s="17"/>
    </row>
    <row r="324">
      <c r="E324" s="16"/>
      <c r="F324" s="17"/>
      <c r="G324" s="16"/>
      <c r="H324" s="17"/>
      <c r="I324" s="16"/>
      <c r="J324" s="17"/>
      <c r="K324" s="16"/>
      <c r="L324" s="17"/>
    </row>
    <row r="325">
      <c r="E325" s="16"/>
      <c r="F325" s="17"/>
      <c r="G325" s="16"/>
      <c r="H325" s="17"/>
      <c r="I325" s="16"/>
      <c r="J325" s="17"/>
      <c r="K325" s="16"/>
      <c r="L325" s="17"/>
    </row>
    <row r="326">
      <c r="E326" s="16"/>
      <c r="F326" s="17"/>
      <c r="G326" s="16"/>
      <c r="H326" s="17"/>
      <c r="I326" s="16"/>
      <c r="J326" s="17"/>
      <c r="K326" s="16"/>
      <c r="L326" s="17"/>
    </row>
    <row r="327">
      <c r="E327" s="16"/>
      <c r="F327" s="17"/>
      <c r="G327" s="16"/>
      <c r="H327" s="17"/>
      <c r="I327" s="16"/>
      <c r="J327" s="17"/>
      <c r="K327" s="16"/>
      <c r="L327" s="17"/>
    </row>
    <row r="328">
      <c r="E328" s="16"/>
      <c r="F328" s="17"/>
      <c r="G328" s="16"/>
      <c r="H328" s="17"/>
      <c r="I328" s="16"/>
      <c r="J328" s="17"/>
      <c r="K328" s="16"/>
      <c r="L328" s="17"/>
    </row>
    <row r="329">
      <c r="E329" s="16"/>
      <c r="F329" s="17"/>
      <c r="G329" s="16"/>
      <c r="H329" s="17"/>
      <c r="I329" s="16"/>
      <c r="J329" s="17"/>
      <c r="K329" s="16"/>
      <c r="L329" s="17"/>
    </row>
    <row r="330">
      <c r="E330" s="16"/>
      <c r="F330" s="17"/>
      <c r="G330" s="16"/>
      <c r="H330" s="17"/>
      <c r="I330" s="16"/>
      <c r="J330" s="17"/>
      <c r="K330" s="16"/>
      <c r="L330" s="17"/>
    </row>
    <row r="331">
      <c r="E331" s="16"/>
      <c r="F331" s="17"/>
      <c r="G331" s="16"/>
      <c r="H331" s="17"/>
      <c r="I331" s="16"/>
      <c r="J331" s="17"/>
      <c r="K331" s="16"/>
      <c r="L331" s="17"/>
    </row>
    <row r="332">
      <c r="E332" s="16"/>
      <c r="F332" s="17"/>
      <c r="G332" s="16"/>
      <c r="H332" s="17"/>
      <c r="I332" s="16"/>
      <c r="J332" s="17"/>
      <c r="K332" s="16"/>
      <c r="L332" s="17"/>
    </row>
    <row r="333">
      <c r="E333" s="16"/>
      <c r="F333" s="17"/>
      <c r="G333" s="16"/>
      <c r="H333" s="17"/>
      <c r="I333" s="16"/>
      <c r="J333" s="17"/>
      <c r="K333" s="16"/>
      <c r="L333" s="17"/>
    </row>
    <row r="334">
      <c r="E334" s="16"/>
      <c r="F334" s="17"/>
      <c r="G334" s="16"/>
      <c r="H334" s="17"/>
      <c r="I334" s="16"/>
      <c r="J334" s="17"/>
      <c r="K334" s="16"/>
      <c r="L334" s="17"/>
    </row>
    <row r="335">
      <c r="E335" s="16"/>
      <c r="F335" s="17"/>
      <c r="G335" s="16"/>
      <c r="H335" s="17"/>
      <c r="I335" s="16"/>
      <c r="J335" s="17"/>
      <c r="K335" s="16"/>
      <c r="L335" s="17"/>
    </row>
    <row r="336">
      <c r="E336" s="16"/>
      <c r="F336" s="17"/>
      <c r="G336" s="16"/>
      <c r="H336" s="17"/>
      <c r="I336" s="16"/>
      <c r="J336" s="17"/>
      <c r="K336" s="16"/>
      <c r="L336" s="17"/>
    </row>
    <row r="337">
      <c r="E337" s="16"/>
      <c r="F337" s="17"/>
      <c r="G337" s="16"/>
      <c r="H337" s="17"/>
      <c r="I337" s="16"/>
      <c r="J337" s="17"/>
      <c r="K337" s="16"/>
      <c r="L337" s="17"/>
    </row>
    <row r="338">
      <c r="E338" s="16"/>
      <c r="F338" s="17"/>
      <c r="G338" s="16"/>
      <c r="H338" s="17"/>
      <c r="I338" s="16"/>
      <c r="J338" s="17"/>
      <c r="K338" s="16"/>
      <c r="L338" s="17"/>
    </row>
    <row r="339">
      <c r="E339" s="16"/>
      <c r="F339" s="17"/>
      <c r="G339" s="16"/>
      <c r="H339" s="17"/>
      <c r="I339" s="16"/>
      <c r="J339" s="17"/>
      <c r="K339" s="16"/>
      <c r="L339" s="17"/>
    </row>
    <row r="340">
      <c r="E340" s="16"/>
      <c r="F340" s="17"/>
      <c r="G340" s="16"/>
      <c r="H340" s="17"/>
      <c r="I340" s="16"/>
      <c r="J340" s="17"/>
      <c r="K340" s="16"/>
      <c r="L340" s="17"/>
    </row>
    <row r="341">
      <c r="E341" s="16"/>
      <c r="F341" s="17"/>
      <c r="G341" s="16"/>
      <c r="H341" s="17"/>
      <c r="I341" s="16"/>
      <c r="J341" s="17"/>
      <c r="K341" s="16"/>
      <c r="L341" s="17"/>
    </row>
    <row r="342">
      <c r="E342" s="16"/>
      <c r="F342" s="17"/>
      <c r="G342" s="16"/>
      <c r="H342" s="17"/>
      <c r="I342" s="16"/>
      <c r="J342" s="17"/>
      <c r="K342" s="16"/>
      <c r="L342" s="17"/>
    </row>
    <row r="343">
      <c r="E343" s="16"/>
      <c r="F343" s="17"/>
      <c r="G343" s="16"/>
      <c r="H343" s="17"/>
      <c r="I343" s="16"/>
      <c r="J343" s="17"/>
      <c r="K343" s="16"/>
      <c r="L343" s="17"/>
    </row>
    <row r="344">
      <c r="E344" s="16"/>
      <c r="F344" s="17"/>
      <c r="G344" s="16"/>
      <c r="H344" s="17"/>
      <c r="I344" s="16"/>
      <c r="J344" s="17"/>
      <c r="K344" s="16"/>
      <c r="L344" s="17"/>
    </row>
    <row r="345">
      <c r="E345" s="16"/>
      <c r="F345" s="17"/>
      <c r="G345" s="16"/>
      <c r="H345" s="17"/>
      <c r="I345" s="16"/>
      <c r="J345" s="17"/>
      <c r="K345" s="16"/>
      <c r="L345" s="17"/>
    </row>
    <row r="346">
      <c r="E346" s="16"/>
      <c r="F346" s="17"/>
      <c r="G346" s="16"/>
      <c r="H346" s="17"/>
      <c r="I346" s="16"/>
      <c r="J346" s="17"/>
      <c r="K346" s="16"/>
      <c r="L346" s="17"/>
    </row>
    <row r="347">
      <c r="E347" s="16"/>
      <c r="F347" s="17"/>
      <c r="G347" s="16"/>
      <c r="H347" s="17"/>
      <c r="I347" s="16"/>
      <c r="J347" s="17"/>
      <c r="K347" s="16"/>
      <c r="L347" s="17"/>
    </row>
    <row r="348">
      <c r="E348" s="16"/>
      <c r="F348" s="17"/>
      <c r="G348" s="16"/>
      <c r="H348" s="17"/>
      <c r="I348" s="16"/>
      <c r="J348" s="17"/>
      <c r="K348" s="16"/>
      <c r="L348" s="17"/>
    </row>
    <row r="349">
      <c r="E349" s="16"/>
      <c r="F349" s="17"/>
      <c r="G349" s="16"/>
      <c r="H349" s="17"/>
      <c r="I349" s="16"/>
      <c r="J349" s="17"/>
      <c r="K349" s="16"/>
      <c r="L349" s="17"/>
    </row>
    <row r="350">
      <c r="E350" s="16"/>
      <c r="F350" s="17"/>
      <c r="G350" s="16"/>
      <c r="H350" s="17"/>
      <c r="I350" s="16"/>
      <c r="J350" s="17"/>
      <c r="K350" s="16"/>
      <c r="L350" s="17"/>
    </row>
    <row r="351">
      <c r="E351" s="16"/>
      <c r="F351" s="17"/>
      <c r="G351" s="16"/>
      <c r="H351" s="17"/>
      <c r="I351" s="16"/>
      <c r="J351" s="17"/>
      <c r="K351" s="16"/>
      <c r="L351" s="17"/>
    </row>
    <row r="352">
      <c r="E352" s="16"/>
      <c r="F352" s="17"/>
      <c r="G352" s="16"/>
      <c r="H352" s="17"/>
      <c r="I352" s="16"/>
      <c r="J352" s="17"/>
      <c r="K352" s="16"/>
      <c r="L352" s="17"/>
    </row>
    <row r="353">
      <c r="E353" s="16"/>
      <c r="F353" s="17"/>
      <c r="G353" s="16"/>
      <c r="H353" s="17"/>
      <c r="I353" s="16"/>
      <c r="J353" s="17"/>
      <c r="K353" s="16"/>
      <c r="L353" s="17"/>
    </row>
    <row r="354">
      <c r="E354" s="16"/>
      <c r="F354" s="17"/>
      <c r="G354" s="16"/>
      <c r="H354" s="17"/>
      <c r="I354" s="16"/>
      <c r="J354" s="17"/>
      <c r="K354" s="16"/>
      <c r="L354" s="17"/>
    </row>
    <row r="355">
      <c r="E355" s="16"/>
      <c r="F355" s="17"/>
      <c r="G355" s="16"/>
      <c r="H355" s="17"/>
      <c r="I355" s="16"/>
      <c r="J355" s="17"/>
      <c r="K355" s="16"/>
      <c r="L355" s="17"/>
    </row>
    <row r="356">
      <c r="E356" s="16"/>
      <c r="F356" s="17"/>
      <c r="G356" s="16"/>
      <c r="H356" s="17"/>
      <c r="I356" s="16"/>
      <c r="J356" s="17"/>
      <c r="K356" s="16"/>
      <c r="L356" s="17"/>
    </row>
    <row r="357">
      <c r="E357" s="16"/>
      <c r="F357" s="17"/>
      <c r="G357" s="16"/>
      <c r="H357" s="17"/>
      <c r="I357" s="16"/>
      <c r="J357" s="17"/>
      <c r="K357" s="16"/>
      <c r="L357" s="17"/>
    </row>
    <row r="358">
      <c r="E358" s="16"/>
      <c r="F358" s="17"/>
      <c r="G358" s="16"/>
      <c r="H358" s="17"/>
      <c r="I358" s="16"/>
      <c r="J358" s="17"/>
      <c r="K358" s="16"/>
      <c r="L358" s="17"/>
    </row>
    <row r="359">
      <c r="E359" s="16"/>
      <c r="F359" s="17"/>
      <c r="G359" s="16"/>
      <c r="H359" s="17"/>
      <c r="I359" s="16"/>
      <c r="J359" s="17"/>
      <c r="K359" s="16"/>
      <c r="L359" s="17"/>
    </row>
    <row r="360">
      <c r="E360" s="16"/>
      <c r="F360" s="17"/>
      <c r="G360" s="16"/>
      <c r="H360" s="17"/>
      <c r="I360" s="16"/>
      <c r="J360" s="17"/>
      <c r="K360" s="16"/>
      <c r="L360" s="17"/>
    </row>
    <row r="361">
      <c r="E361" s="16"/>
      <c r="F361" s="17"/>
      <c r="G361" s="16"/>
      <c r="H361" s="17"/>
      <c r="I361" s="16"/>
      <c r="J361" s="17"/>
      <c r="K361" s="16"/>
      <c r="L361" s="17"/>
    </row>
    <row r="362">
      <c r="E362" s="16"/>
      <c r="F362" s="17"/>
      <c r="G362" s="16"/>
      <c r="H362" s="17"/>
      <c r="I362" s="16"/>
      <c r="J362" s="17"/>
      <c r="K362" s="16"/>
      <c r="L362" s="17"/>
    </row>
    <row r="363">
      <c r="E363" s="16"/>
      <c r="F363" s="17"/>
      <c r="G363" s="16"/>
      <c r="H363" s="17"/>
      <c r="I363" s="16"/>
      <c r="J363" s="17"/>
      <c r="K363" s="16"/>
      <c r="L363" s="17"/>
    </row>
    <row r="364">
      <c r="E364" s="16"/>
      <c r="F364" s="17"/>
      <c r="G364" s="16"/>
      <c r="H364" s="17"/>
      <c r="I364" s="16"/>
      <c r="J364" s="17"/>
      <c r="K364" s="16"/>
      <c r="L364" s="17"/>
    </row>
    <row r="365">
      <c r="E365" s="16"/>
      <c r="F365" s="17"/>
      <c r="G365" s="16"/>
      <c r="H365" s="17"/>
      <c r="I365" s="16"/>
      <c r="J365" s="17"/>
      <c r="K365" s="16"/>
      <c r="L365" s="17"/>
    </row>
    <row r="366">
      <c r="E366" s="16"/>
      <c r="F366" s="17"/>
      <c r="G366" s="16"/>
      <c r="H366" s="17"/>
      <c r="I366" s="16"/>
      <c r="J366" s="17"/>
      <c r="K366" s="16"/>
      <c r="L366" s="17"/>
    </row>
    <row r="367">
      <c r="E367" s="16"/>
      <c r="F367" s="17"/>
      <c r="G367" s="16"/>
      <c r="H367" s="17"/>
      <c r="I367" s="16"/>
      <c r="J367" s="17"/>
      <c r="K367" s="16"/>
      <c r="L367" s="17"/>
    </row>
    <row r="368">
      <c r="E368" s="16"/>
      <c r="F368" s="17"/>
      <c r="G368" s="16"/>
      <c r="H368" s="17"/>
      <c r="I368" s="16"/>
      <c r="J368" s="17"/>
      <c r="K368" s="16"/>
      <c r="L368" s="17"/>
    </row>
    <row r="369">
      <c r="E369" s="16"/>
      <c r="F369" s="17"/>
      <c r="G369" s="16"/>
      <c r="H369" s="17"/>
      <c r="I369" s="16"/>
      <c r="J369" s="17"/>
      <c r="K369" s="16"/>
      <c r="L369" s="17"/>
    </row>
    <row r="370">
      <c r="E370" s="16"/>
      <c r="F370" s="17"/>
      <c r="G370" s="16"/>
      <c r="H370" s="17"/>
      <c r="I370" s="16"/>
      <c r="J370" s="17"/>
      <c r="K370" s="16"/>
      <c r="L370" s="17"/>
    </row>
    <row r="371">
      <c r="E371" s="16"/>
      <c r="F371" s="17"/>
      <c r="G371" s="16"/>
      <c r="H371" s="17"/>
      <c r="I371" s="16"/>
      <c r="J371" s="17"/>
      <c r="K371" s="16"/>
      <c r="L371" s="17"/>
    </row>
    <row r="372">
      <c r="E372" s="16"/>
      <c r="F372" s="17"/>
      <c r="G372" s="16"/>
      <c r="H372" s="17"/>
      <c r="I372" s="16"/>
      <c r="J372" s="17"/>
      <c r="K372" s="16"/>
      <c r="L372" s="17"/>
    </row>
    <row r="373">
      <c r="E373" s="16"/>
      <c r="F373" s="17"/>
      <c r="G373" s="16"/>
      <c r="H373" s="17"/>
      <c r="I373" s="16"/>
      <c r="J373" s="17"/>
      <c r="K373" s="16"/>
      <c r="L373" s="17"/>
    </row>
    <row r="374">
      <c r="E374" s="16"/>
      <c r="F374" s="17"/>
      <c r="G374" s="16"/>
      <c r="H374" s="17"/>
      <c r="I374" s="16"/>
      <c r="J374" s="17"/>
      <c r="K374" s="16"/>
      <c r="L374" s="17"/>
    </row>
    <row r="375">
      <c r="E375" s="16"/>
      <c r="F375" s="17"/>
      <c r="G375" s="16"/>
      <c r="H375" s="17"/>
      <c r="I375" s="16"/>
      <c r="J375" s="17"/>
      <c r="K375" s="16"/>
      <c r="L375" s="17"/>
    </row>
    <row r="376">
      <c r="E376" s="16"/>
      <c r="F376" s="17"/>
      <c r="G376" s="16"/>
      <c r="H376" s="17"/>
      <c r="I376" s="16"/>
      <c r="J376" s="17"/>
      <c r="K376" s="16"/>
      <c r="L376" s="17"/>
    </row>
    <row r="377">
      <c r="E377" s="16"/>
      <c r="F377" s="17"/>
      <c r="G377" s="16"/>
      <c r="H377" s="17"/>
      <c r="I377" s="16"/>
      <c r="J377" s="17"/>
      <c r="K377" s="16"/>
      <c r="L377" s="17"/>
    </row>
    <row r="378">
      <c r="E378" s="16"/>
      <c r="F378" s="17"/>
      <c r="G378" s="16"/>
      <c r="H378" s="17"/>
      <c r="I378" s="16"/>
      <c r="J378" s="17"/>
      <c r="K378" s="16"/>
      <c r="L378" s="17"/>
    </row>
    <row r="379">
      <c r="E379" s="16"/>
      <c r="F379" s="17"/>
      <c r="G379" s="16"/>
      <c r="H379" s="17"/>
      <c r="I379" s="16"/>
      <c r="J379" s="17"/>
      <c r="K379" s="16"/>
      <c r="L379" s="17"/>
    </row>
    <row r="380">
      <c r="E380" s="16"/>
      <c r="F380" s="17"/>
      <c r="G380" s="16"/>
      <c r="H380" s="17"/>
      <c r="I380" s="16"/>
      <c r="J380" s="17"/>
      <c r="K380" s="16"/>
      <c r="L380" s="17"/>
    </row>
    <row r="381">
      <c r="E381" s="16"/>
      <c r="F381" s="17"/>
      <c r="G381" s="16"/>
      <c r="H381" s="17"/>
      <c r="I381" s="16"/>
      <c r="J381" s="17"/>
      <c r="K381" s="16"/>
      <c r="L381" s="17"/>
    </row>
    <row r="382">
      <c r="E382" s="16"/>
      <c r="F382" s="17"/>
      <c r="G382" s="16"/>
      <c r="H382" s="17"/>
      <c r="I382" s="16"/>
      <c r="J382" s="17"/>
      <c r="K382" s="16"/>
      <c r="L382" s="17"/>
    </row>
    <row r="383">
      <c r="E383" s="16"/>
      <c r="F383" s="17"/>
      <c r="G383" s="16"/>
      <c r="H383" s="17"/>
      <c r="I383" s="16"/>
      <c r="J383" s="17"/>
      <c r="K383" s="16"/>
      <c r="L383" s="17"/>
    </row>
    <row r="384">
      <c r="E384" s="16"/>
      <c r="F384" s="17"/>
      <c r="G384" s="16"/>
      <c r="H384" s="17"/>
      <c r="I384" s="16"/>
      <c r="J384" s="17"/>
      <c r="K384" s="16"/>
      <c r="L384" s="17"/>
    </row>
    <row r="385">
      <c r="E385" s="16"/>
      <c r="F385" s="17"/>
      <c r="G385" s="16"/>
      <c r="H385" s="17"/>
      <c r="I385" s="16"/>
      <c r="J385" s="17"/>
      <c r="K385" s="16"/>
      <c r="L385" s="17"/>
    </row>
    <row r="386">
      <c r="E386" s="16"/>
      <c r="F386" s="17"/>
      <c r="G386" s="16"/>
      <c r="H386" s="17"/>
      <c r="I386" s="16"/>
      <c r="J386" s="17"/>
      <c r="K386" s="16"/>
      <c r="L386" s="17"/>
    </row>
    <row r="387">
      <c r="E387" s="16"/>
      <c r="F387" s="17"/>
      <c r="G387" s="16"/>
      <c r="H387" s="17"/>
      <c r="I387" s="16"/>
      <c r="J387" s="17"/>
      <c r="K387" s="16"/>
      <c r="L387" s="17"/>
    </row>
    <row r="388">
      <c r="E388" s="16"/>
      <c r="F388" s="17"/>
      <c r="G388" s="16"/>
      <c r="H388" s="17"/>
      <c r="I388" s="16"/>
      <c r="J388" s="17"/>
      <c r="K388" s="16"/>
      <c r="L388" s="17"/>
    </row>
    <row r="389">
      <c r="E389" s="16"/>
      <c r="F389" s="17"/>
      <c r="G389" s="16"/>
      <c r="H389" s="17"/>
      <c r="I389" s="16"/>
      <c r="J389" s="17"/>
      <c r="K389" s="16"/>
      <c r="L389" s="17"/>
    </row>
    <row r="390">
      <c r="E390" s="16"/>
      <c r="F390" s="17"/>
      <c r="G390" s="16"/>
      <c r="H390" s="17"/>
      <c r="I390" s="16"/>
      <c r="J390" s="17"/>
      <c r="K390" s="16"/>
      <c r="L390" s="17"/>
    </row>
    <row r="391">
      <c r="E391" s="16"/>
      <c r="F391" s="17"/>
      <c r="G391" s="16"/>
      <c r="H391" s="17"/>
      <c r="I391" s="16"/>
      <c r="J391" s="17"/>
      <c r="K391" s="16"/>
      <c r="L391" s="17"/>
    </row>
    <row r="392">
      <c r="E392" s="16"/>
      <c r="F392" s="17"/>
      <c r="G392" s="16"/>
      <c r="H392" s="17"/>
      <c r="I392" s="16"/>
      <c r="J392" s="17"/>
      <c r="K392" s="16"/>
      <c r="L392" s="17"/>
    </row>
    <row r="393">
      <c r="E393" s="16"/>
      <c r="F393" s="17"/>
      <c r="G393" s="16"/>
      <c r="H393" s="17"/>
      <c r="I393" s="16"/>
      <c r="J393" s="17"/>
      <c r="K393" s="16"/>
      <c r="L393" s="17"/>
    </row>
    <row r="394">
      <c r="E394" s="16"/>
      <c r="F394" s="17"/>
      <c r="G394" s="16"/>
      <c r="H394" s="17"/>
      <c r="I394" s="16"/>
      <c r="J394" s="17"/>
      <c r="K394" s="16"/>
      <c r="L394" s="17"/>
    </row>
    <row r="395">
      <c r="E395" s="16"/>
      <c r="F395" s="17"/>
      <c r="G395" s="16"/>
      <c r="H395" s="17"/>
      <c r="I395" s="16"/>
      <c r="J395" s="17"/>
      <c r="K395" s="16"/>
      <c r="L395" s="17"/>
    </row>
    <row r="396">
      <c r="E396" s="16"/>
      <c r="F396" s="17"/>
      <c r="G396" s="16"/>
      <c r="H396" s="17"/>
      <c r="I396" s="16"/>
      <c r="J396" s="17"/>
      <c r="K396" s="16"/>
      <c r="L396" s="17"/>
    </row>
    <row r="397">
      <c r="E397" s="16"/>
      <c r="F397" s="17"/>
      <c r="G397" s="16"/>
      <c r="H397" s="17"/>
      <c r="I397" s="16"/>
      <c r="J397" s="17"/>
      <c r="K397" s="16"/>
      <c r="L397" s="17"/>
    </row>
    <row r="398">
      <c r="E398" s="16"/>
      <c r="F398" s="17"/>
      <c r="G398" s="16"/>
      <c r="H398" s="17"/>
      <c r="I398" s="16"/>
      <c r="J398" s="17"/>
      <c r="K398" s="16"/>
      <c r="L398" s="17"/>
    </row>
    <row r="399">
      <c r="E399" s="16"/>
      <c r="F399" s="17"/>
      <c r="G399" s="16"/>
      <c r="H399" s="17"/>
      <c r="I399" s="16"/>
      <c r="J399" s="17"/>
      <c r="K399" s="16"/>
      <c r="L399" s="17"/>
    </row>
    <row r="400">
      <c r="E400" s="16"/>
      <c r="F400" s="17"/>
      <c r="G400" s="16"/>
      <c r="H400" s="17"/>
      <c r="I400" s="16"/>
      <c r="J400" s="17"/>
      <c r="K400" s="16"/>
      <c r="L400" s="17"/>
    </row>
    <row r="401">
      <c r="E401" s="16"/>
      <c r="F401" s="17"/>
      <c r="G401" s="16"/>
      <c r="H401" s="17"/>
      <c r="I401" s="16"/>
      <c r="J401" s="17"/>
      <c r="K401" s="16"/>
      <c r="L401" s="17"/>
    </row>
    <row r="402">
      <c r="E402" s="16"/>
      <c r="F402" s="17"/>
      <c r="G402" s="16"/>
      <c r="H402" s="17"/>
      <c r="I402" s="16"/>
      <c r="J402" s="17"/>
      <c r="K402" s="16"/>
      <c r="L402" s="17"/>
    </row>
    <row r="403">
      <c r="E403" s="16"/>
      <c r="F403" s="17"/>
      <c r="G403" s="16"/>
      <c r="H403" s="17"/>
      <c r="I403" s="16"/>
      <c r="J403" s="17"/>
      <c r="K403" s="16"/>
      <c r="L403" s="17"/>
    </row>
    <row r="404">
      <c r="E404" s="16"/>
      <c r="F404" s="17"/>
      <c r="G404" s="16"/>
      <c r="H404" s="17"/>
      <c r="I404" s="16"/>
      <c r="J404" s="17"/>
      <c r="K404" s="16"/>
      <c r="L404" s="17"/>
    </row>
    <row r="405">
      <c r="E405" s="16"/>
      <c r="F405" s="17"/>
      <c r="G405" s="16"/>
      <c r="H405" s="17"/>
      <c r="I405" s="16"/>
      <c r="J405" s="17"/>
      <c r="K405" s="16"/>
      <c r="L405" s="17"/>
    </row>
    <row r="406">
      <c r="E406" s="16"/>
      <c r="F406" s="17"/>
      <c r="G406" s="16"/>
      <c r="H406" s="17"/>
      <c r="I406" s="16"/>
      <c r="J406" s="17"/>
      <c r="K406" s="16"/>
      <c r="L406" s="17"/>
    </row>
    <row r="407">
      <c r="E407" s="16"/>
      <c r="F407" s="17"/>
      <c r="G407" s="16"/>
      <c r="H407" s="17"/>
      <c r="I407" s="16"/>
      <c r="J407" s="17"/>
      <c r="K407" s="16"/>
      <c r="L407" s="17"/>
    </row>
    <row r="408">
      <c r="E408" s="16"/>
      <c r="F408" s="17"/>
      <c r="G408" s="16"/>
      <c r="H408" s="17"/>
      <c r="I408" s="16"/>
      <c r="J408" s="17"/>
      <c r="K408" s="16"/>
      <c r="L408" s="17"/>
    </row>
    <row r="409">
      <c r="E409" s="16"/>
      <c r="F409" s="17"/>
      <c r="G409" s="16"/>
      <c r="H409" s="17"/>
      <c r="I409" s="16"/>
      <c r="J409" s="17"/>
      <c r="K409" s="16"/>
      <c r="L409" s="17"/>
    </row>
    <row r="410">
      <c r="E410" s="16"/>
      <c r="F410" s="17"/>
      <c r="G410" s="16"/>
      <c r="H410" s="17"/>
      <c r="I410" s="16"/>
      <c r="J410" s="17"/>
      <c r="K410" s="16"/>
      <c r="L410" s="17"/>
    </row>
    <row r="411">
      <c r="E411" s="16"/>
      <c r="F411" s="17"/>
      <c r="G411" s="16"/>
      <c r="H411" s="17"/>
      <c r="I411" s="16"/>
      <c r="J411" s="17"/>
      <c r="K411" s="16"/>
      <c r="L411" s="17"/>
    </row>
    <row r="412">
      <c r="E412" s="16"/>
      <c r="F412" s="17"/>
      <c r="G412" s="16"/>
      <c r="H412" s="17"/>
      <c r="I412" s="16"/>
      <c r="J412" s="17"/>
      <c r="K412" s="16"/>
      <c r="L412" s="17"/>
    </row>
    <row r="413">
      <c r="E413" s="16"/>
      <c r="F413" s="17"/>
      <c r="G413" s="16"/>
      <c r="H413" s="17"/>
      <c r="I413" s="16"/>
      <c r="J413" s="17"/>
      <c r="K413" s="16"/>
      <c r="L413" s="17"/>
    </row>
    <row r="414">
      <c r="E414" s="16"/>
      <c r="F414" s="17"/>
      <c r="G414" s="16"/>
      <c r="H414" s="17"/>
      <c r="I414" s="16"/>
      <c r="J414" s="17"/>
      <c r="K414" s="16"/>
      <c r="L414" s="17"/>
    </row>
    <row r="415">
      <c r="E415" s="16"/>
      <c r="F415" s="17"/>
      <c r="G415" s="16"/>
      <c r="H415" s="17"/>
      <c r="I415" s="16"/>
      <c r="J415" s="17"/>
      <c r="K415" s="16"/>
      <c r="L415" s="17"/>
    </row>
    <row r="416">
      <c r="E416" s="16"/>
      <c r="F416" s="17"/>
      <c r="G416" s="16"/>
      <c r="H416" s="17"/>
      <c r="I416" s="16"/>
      <c r="J416" s="17"/>
      <c r="K416" s="16"/>
      <c r="L416" s="17"/>
    </row>
    <row r="417">
      <c r="E417" s="16"/>
      <c r="F417" s="17"/>
      <c r="G417" s="16"/>
      <c r="H417" s="17"/>
      <c r="I417" s="16"/>
      <c r="J417" s="17"/>
      <c r="K417" s="16"/>
      <c r="L417" s="17"/>
    </row>
    <row r="418">
      <c r="E418" s="16"/>
      <c r="F418" s="17"/>
      <c r="G418" s="16"/>
      <c r="H418" s="17"/>
      <c r="I418" s="16"/>
      <c r="J418" s="17"/>
      <c r="K418" s="16"/>
      <c r="L418" s="17"/>
    </row>
    <row r="419">
      <c r="E419" s="16"/>
      <c r="F419" s="17"/>
      <c r="G419" s="16"/>
      <c r="H419" s="17"/>
      <c r="I419" s="16"/>
      <c r="J419" s="17"/>
      <c r="K419" s="16"/>
      <c r="L419" s="17"/>
    </row>
    <row r="420">
      <c r="E420" s="16"/>
      <c r="F420" s="17"/>
      <c r="G420" s="16"/>
      <c r="H420" s="17"/>
      <c r="I420" s="16"/>
      <c r="J420" s="17"/>
      <c r="K420" s="16"/>
      <c r="L420" s="17"/>
    </row>
    <row r="421">
      <c r="E421" s="16"/>
      <c r="F421" s="17"/>
      <c r="G421" s="16"/>
      <c r="H421" s="17"/>
      <c r="I421" s="16"/>
      <c r="J421" s="17"/>
      <c r="K421" s="16"/>
      <c r="L421" s="17"/>
    </row>
    <row r="422">
      <c r="E422" s="16"/>
      <c r="F422" s="17"/>
      <c r="G422" s="16"/>
      <c r="H422" s="17"/>
      <c r="I422" s="16"/>
      <c r="J422" s="17"/>
      <c r="K422" s="16"/>
      <c r="L422" s="17"/>
    </row>
    <row r="423">
      <c r="E423" s="16"/>
      <c r="F423" s="17"/>
      <c r="G423" s="16"/>
      <c r="H423" s="17"/>
      <c r="I423" s="16"/>
      <c r="J423" s="17"/>
      <c r="K423" s="16"/>
      <c r="L423" s="17"/>
    </row>
    <row r="424">
      <c r="E424" s="16"/>
      <c r="F424" s="17"/>
      <c r="G424" s="16"/>
      <c r="H424" s="17"/>
      <c r="I424" s="16"/>
      <c r="J424" s="17"/>
      <c r="K424" s="16"/>
      <c r="L424" s="17"/>
    </row>
    <row r="425">
      <c r="E425" s="16"/>
      <c r="F425" s="17"/>
      <c r="G425" s="16"/>
      <c r="H425" s="17"/>
      <c r="I425" s="16"/>
      <c r="J425" s="17"/>
      <c r="K425" s="16"/>
      <c r="L425" s="17"/>
    </row>
    <row r="426">
      <c r="E426" s="16"/>
      <c r="F426" s="17"/>
      <c r="G426" s="16"/>
      <c r="H426" s="17"/>
      <c r="I426" s="16"/>
      <c r="J426" s="17"/>
      <c r="K426" s="16"/>
      <c r="L426" s="17"/>
    </row>
    <row r="427">
      <c r="E427" s="16"/>
      <c r="F427" s="17"/>
      <c r="G427" s="16"/>
      <c r="H427" s="17"/>
      <c r="I427" s="16"/>
      <c r="J427" s="17"/>
      <c r="K427" s="16"/>
      <c r="L427" s="17"/>
    </row>
    <row r="428">
      <c r="E428" s="16"/>
      <c r="F428" s="17"/>
      <c r="G428" s="16"/>
      <c r="H428" s="17"/>
      <c r="I428" s="16"/>
      <c r="J428" s="17"/>
      <c r="K428" s="16"/>
      <c r="L428" s="17"/>
    </row>
    <row r="429">
      <c r="E429" s="16"/>
      <c r="F429" s="17"/>
      <c r="G429" s="16"/>
      <c r="H429" s="17"/>
      <c r="I429" s="16"/>
      <c r="J429" s="17"/>
      <c r="K429" s="16"/>
      <c r="L429" s="17"/>
    </row>
    <row r="430">
      <c r="E430" s="16"/>
      <c r="F430" s="17"/>
      <c r="G430" s="16"/>
      <c r="H430" s="17"/>
      <c r="I430" s="16"/>
      <c r="J430" s="17"/>
      <c r="K430" s="16"/>
      <c r="L430" s="17"/>
    </row>
    <row r="431">
      <c r="E431" s="16"/>
      <c r="F431" s="17"/>
      <c r="G431" s="16"/>
      <c r="H431" s="17"/>
      <c r="I431" s="16"/>
      <c r="J431" s="17"/>
      <c r="K431" s="16"/>
      <c r="L431" s="17"/>
    </row>
    <row r="432">
      <c r="E432" s="16"/>
      <c r="F432" s="17"/>
      <c r="G432" s="16"/>
      <c r="H432" s="17"/>
      <c r="I432" s="16"/>
      <c r="J432" s="17"/>
      <c r="K432" s="16"/>
      <c r="L432" s="17"/>
    </row>
    <row r="433">
      <c r="E433" s="16"/>
      <c r="F433" s="17"/>
      <c r="G433" s="16"/>
      <c r="H433" s="17"/>
      <c r="I433" s="16"/>
      <c r="J433" s="17"/>
      <c r="K433" s="16"/>
      <c r="L433" s="17"/>
    </row>
    <row r="434">
      <c r="E434" s="16"/>
      <c r="F434" s="17"/>
      <c r="G434" s="16"/>
      <c r="H434" s="17"/>
      <c r="I434" s="16"/>
      <c r="J434" s="17"/>
      <c r="K434" s="16"/>
      <c r="L434" s="17"/>
    </row>
    <row r="435">
      <c r="E435" s="16"/>
      <c r="F435" s="17"/>
      <c r="G435" s="16"/>
      <c r="H435" s="17"/>
      <c r="I435" s="16"/>
      <c r="J435" s="17"/>
      <c r="K435" s="16"/>
      <c r="L435" s="17"/>
    </row>
    <row r="436">
      <c r="E436" s="16"/>
      <c r="F436" s="17"/>
      <c r="G436" s="16"/>
      <c r="H436" s="17"/>
      <c r="I436" s="16"/>
      <c r="J436" s="17"/>
      <c r="K436" s="16"/>
      <c r="L436" s="17"/>
    </row>
    <row r="437">
      <c r="E437" s="16"/>
      <c r="F437" s="17"/>
      <c r="G437" s="16"/>
      <c r="H437" s="17"/>
      <c r="I437" s="16"/>
      <c r="J437" s="17"/>
      <c r="K437" s="16"/>
      <c r="L437" s="17"/>
    </row>
    <row r="438">
      <c r="E438" s="16"/>
      <c r="F438" s="17"/>
      <c r="G438" s="16"/>
      <c r="H438" s="17"/>
      <c r="I438" s="16"/>
      <c r="J438" s="17"/>
      <c r="K438" s="16"/>
      <c r="L438" s="17"/>
    </row>
    <row r="439">
      <c r="E439" s="16"/>
      <c r="F439" s="17"/>
      <c r="G439" s="16"/>
      <c r="H439" s="17"/>
      <c r="I439" s="16"/>
      <c r="J439" s="17"/>
      <c r="K439" s="16"/>
      <c r="L439" s="17"/>
    </row>
    <row r="440">
      <c r="E440" s="16"/>
      <c r="F440" s="17"/>
      <c r="G440" s="16"/>
      <c r="H440" s="17"/>
      <c r="I440" s="16"/>
      <c r="J440" s="17"/>
      <c r="K440" s="16"/>
      <c r="L440" s="17"/>
    </row>
    <row r="441">
      <c r="E441" s="16"/>
      <c r="F441" s="17"/>
      <c r="G441" s="16"/>
      <c r="H441" s="17"/>
      <c r="I441" s="16"/>
      <c r="J441" s="17"/>
      <c r="K441" s="16"/>
      <c r="L441" s="17"/>
    </row>
    <row r="442">
      <c r="E442" s="16"/>
      <c r="F442" s="17"/>
      <c r="G442" s="16"/>
      <c r="H442" s="17"/>
      <c r="I442" s="16"/>
      <c r="J442" s="17"/>
      <c r="K442" s="16"/>
      <c r="L442" s="17"/>
    </row>
    <row r="443">
      <c r="E443" s="16"/>
      <c r="F443" s="17"/>
      <c r="G443" s="16"/>
      <c r="H443" s="17"/>
      <c r="I443" s="16"/>
      <c r="J443" s="17"/>
      <c r="K443" s="16"/>
      <c r="L443" s="17"/>
    </row>
    <row r="444">
      <c r="E444" s="16"/>
      <c r="F444" s="17"/>
      <c r="G444" s="16"/>
      <c r="H444" s="17"/>
      <c r="I444" s="16"/>
      <c r="J444" s="17"/>
      <c r="K444" s="16"/>
      <c r="L444" s="17"/>
    </row>
    <row r="445">
      <c r="E445" s="16"/>
      <c r="F445" s="17"/>
      <c r="G445" s="16"/>
      <c r="H445" s="17"/>
      <c r="I445" s="16"/>
      <c r="J445" s="17"/>
      <c r="K445" s="16"/>
      <c r="L445" s="17"/>
    </row>
    <row r="446">
      <c r="E446" s="16"/>
      <c r="F446" s="17"/>
      <c r="G446" s="16"/>
      <c r="H446" s="17"/>
      <c r="I446" s="16"/>
      <c r="J446" s="17"/>
      <c r="K446" s="16"/>
      <c r="L446" s="17"/>
    </row>
    <row r="447">
      <c r="E447" s="16"/>
      <c r="F447" s="17"/>
      <c r="G447" s="16"/>
      <c r="H447" s="17"/>
      <c r="I447" s="16"/>
      <c r="J447" s="17"/>
      <c r="K447" s="16"/>
      <c r="L447" s="17"/>
    </row>
    <row r="448">
      <c r="E448" s="16"/>
      <c r="F448" s="17"/>
      <c r="G448" s="16"/>
      <c r="H448" s="17"/>
      <c r="I448" s="16"/>
      <c r="J448" s="17"/>
      <c r="K448" s="16"/>
      <c r="L448" s="17"/>
    </row>
    <row r="449">
      <c r="E449" s="16"/>
      <c r="F449" s="17"/>
      <c r="G449" s="16"/>
      <c r="H449" s="17"/>
      <c r="I449" s="16"/>
      <c r="J449" s="17"/>
      <c r="K449" s="16"/>
      <c r="L449" s="17"/>
    </row>
    <row r="450">
      <c r="E450" s="16"/>
      <c r="F450" s="17"/>
      <c r="G450" s="16"/>
      <c r="H450" s="17"/>
      <c r="I450" s="16"/>
      <c r="J450" s="17"/>
      <c r="K450" s="16"/>
      <c r="L450" s="17"/>
    </row>
    <row r="451">
      <c r="E451" s="16"/>
      <c r="F451" s="17"/>
      <c r="G451" s="16"/>
      <c r="H451" s="17"/>
      <c r="I451" s="16"/>
      <c r="J451" s="17"/>
      <c r="K451" s="16"/>
      <c r="L451" s="17"/>
    </row>
    <row r="452">
      <c r="E452" s="16"/>
      <c r="F452" s="17"/>
      <c r="G452" s="16"/>
      <c r="H452" s="17"/>
      <c r="I452" s="16"/>
      <c r="J452" s="17"/>
      <c r="K452" s="16"/>
      <c r="L452" s="17"/>
    </row>
    <row r="453">
      <c r="E453" s="16"/>
      <c r="F453" s="17"/>
      <c r="G453" s="16"/>
      <c r="H453" s="17"/>
      <c r="I453" s="16"/>
      <c r="J453" s="17"/>
      <c r="K453" s="16"/>
      <c r="L453" s="17"/>
    </row>
    <row r="454">
      <c r="E454" s="16"/>
      <c r="F454" s="17"/>
      <c r="G454" s="16"/>
      <c r="H454" s="17"/>
      <c r="I454" s="16"/>
      <c r="J454" s="17"/>
      <c r="K454" s="16"/>
      <c r="L454" s="17"/>
    </row>
    <row r="455">
      <c r="E455" s="16"/>
      <c r="F455" s="17"/>
      <c r="G455" s="16"/>
      <c r="H455" s="17"/>
      <c r="I455" s="16"/>
      <c r="J455" s="17"/>
      <c r="K455" s="16"/>
      <c r="L455" s="17"/>
    </row>
    <row r="456">
      <c r="E456" s="16"/>
      <c r="F456" s="17"/>
      <c r="G456" s="16"/>
      <c r="H456" s="17"/>
      <c r="I456" s="16"/>
      <c r="J456" s="17"/>
      <c r="K456" s="16"/>
      <c r="L456" s="17"/>
    </row>
    <row r="457">
      <c r="E457" s="16"/>
      <c r="F457" s="17"/>
      <c r="G457" s="16"/>
      <c r="H457" s="17"/>
      <c r="I457" s="16"/>
      <c r="J457" s="17"/>
      <c r="K457" s="16"/>
      <c r="L457" s="17"/>
    </row>
    <row r="458">
      <c r="E458" s="16"/>
      <c r="F458" s="17"/>
      <c r="G458" s="16"/>
      <c r="H458" s="17"/>
      <c r="I458" s="16"/>
      <c r="J458" s="17"/>
      <c r="K458" s="16"/>
      <c r="L458" s="17"/>
    </row>
    <row r="459">
      <c r="E459" s="16"/>
      <c r="F459" s="17"/>
      <c r="G459" s="16"/>
      <c r="H459" s="17"/>
      <c r="I459" s="16"/>
      <c r="J459" s="17"/>
      <c r="K459" s="16"/>
      <c r="L459" s="17"/>
    </row>
    <row r="460">
      <c r="E460" s="16"/>
      <c r="F460" s="17"/>
      <c r="G460" s="16"/>
      <c r="H460" s="17"/>
      <c r="I460" s="16"/>
      <c r="J460" s="17"/>
      <c r="K460" s="16"/>
      <c r="L460" s="17"/>
    </row>
    <row r="461">
      <c r="E461" s="16"/>
      <c r="F461" s="17"/>
      <c r="G461" s="16"/>
      <c r="H461" s="17"/>
      <c r="I461" s="16"/>
      <c r="J461" s="17"/>
      <c r="K461" s="16"/>
      <c r="L461" s="17"/>
    </row>
    <row r="462">
      <c r="E462" s="16"/>
      <c r="F462" s="17"/>
      <c r="G462" s="16"/>
      <c r="H462" s="17"/>
      <c r="I462" s="16"/>
      <c r="J462" s="17"/>
      <c r="K462" s="16"/>
      <c r="L462" s="17"/>
    </row>
    <row r="463">
      <c r="E463" s="16"/>
      <c r="F463" s="17"/>
      <c r="G463" s="16"/>
      <c r="H463" s="17"/>
      <c r="I463" s="16"/>
      <c r="J463" s="17"/>
      <c r="K463" s="16"/>
      <c r="L463" s="17"/>
    </row>
    <row r="464">
      <c r="E464" s="16"/>
      <c r="F464" s="17"/>
      <c r="G464" s="16"/>
      <c r="H464" s="17"/>
      <c r="I464" s="16"/>
      <c r="J464" s="17"/>
      <c r="K464" s="16"/>
      <c r="L464" s="17"/>
    </row>
    <row r="465">
      <c r="E465" s="16"/>
      <c r="F465" s="17"/>
      <c r="G465" s="16"/>
      <c r="H465" s="17"/>
      <c r="I465" s="16"/>
      <c r="J465" s="17"/>
      <c r="K465" s="16"/>
      <c r="L465" s="17"/>
    </row>
    <row r="466">
      <c r="E466" s="16"/>
      <c r="F466" s="17"/>
      <c r="G466" s="16"/>
      <c r="H466" s="17"/>
      <c r="I466" s="16"/>
      <c r="J466" s="17"/>
      <c r="K466" s="16"/>
      <c r="L466" s="17"/>
    </row>
    <row r="467">
      <c r="E467" s="16"/>
      <c r="F467" s="17"/>
      <c r="G467" s="16"/>
      <c r="H467" s="17"/>
      <c r="I467" s="16"/>
      <c r="J467" s="17"/>
      <c r="K467" s="16"/>
      <c r="L467" s="17"/>
    </row>
    <row r="468">
      <c r="E468" s="16"/>
      <c r="F468" s="17"/>
      <c r="G468" s="16"/>
      <c r="H468" s="17"/>
      <c r="I468" s="16"/>
      <c r="J468" s="17"/>
      <c r="K468" s="16"/>
      <c r="L468" s="17"/>
    </row>
    <row r="469">
      <c r="E469" s="16"/>
      <c r="F469" s="17"/>
      <c r="G469" s="16"/>
      <c r="H469" s="17"/>
      <c r="I469" s="16"/>
      <c r="J469" s="17"/>
      <c r="K469" s="16"/>
      <c r="L469" s="17"/>
    </row>
    <row r="470">
      <c r="E470" s="16"/>
      <c r="F470" s="17"/>
      <c r="G470" s="16"/>
      <c r="H470" s="17"/>
      <c r="I470" s="16"/>
      <c r="J470" s="17"/>
      <c r="K470" s="16"/>
      <c r="L470" s="17"/>
    </row>
    <row r="471">
      <c r="E471" s="16"/>
      <c r="F471" s="17"/>
      <c r="G471" s="16"/>
      <c r="H471" s="17"/>
      <c r="I471" s="16"/>
      <c r="J471" s="17"/>
      <c r="K471" s="16"/>
      <c r="L471" s="17"/>
    </row>
    <row r="472">
      <c r="E472" s="16"/>
      <c r="F472" s="17"/>
      <c r="G472" s="16"/>
      <c r="H472" s="17"/>
      <c r="I472" s="16"/>
      <c r="J472" s="17"/>
      <c r="K472" s="16"/>
      <c r="L472" s="17"/>
    </row>
    <row r="473">
      <c r="E473" s="16"/>
      <c r="F473" s="17"/>
      <c r="G473" s="16"/>
      <c r="H473" s="17"/>
      <c r="I473" s="16"/>
      <c r="J473" s="17"/>
      <c r="K473" s="16"/>
      <c r="L473" s="17"/>
    </row>
    <row r="474">
      <c r="E474" s="16"/>
      <c r="F474" s="17"/>
      <c r="G474" s="16"/>
      <c r="H474" s="17"/>
      <c r="I474" s="16"/>
      <c r="J474" s="17"/>
      <c r="K474" s="16"/>
      <c r="L474" s="17"/>
    </row>
    <row r="475">
      <c r="E475" s="16"/>
      <c r="F475" s="17"/>
      <c r="G475" s="16"/>
      <c r="H475" s="17"/>
      <c r="I475" s="16"/>
      <c r="J475" s="17"/>
      <c r="K475" s="16"/>
      <c r="L475" s="17"/>
    </row>
    <row r="476">
      <c r="E476" s="16"/>
      <c r="F476" s="17"/>
      <c r="G476" s="16"/>
      <c r="H476" s="17"/>
      <c r="I476" s="16"/>
      <c r="J476" s="17"/>
      <c r="K476" s="16"/>
      <c r="L476" s="17"/>
    </row>
    <row r="477">
      <c r="E477" s="16"/>
      <c r="F477" s="17"/>
      <c r="G477" s="16"/>
      <c r="H477" s="17"/>
      <c r="I477" s="16"/>
      <c r="J477" s="17"/>
      <c r="K477" s="16"/>
      <c r="L477" s="17"/>
    </row>
    <row r="478">
      <c r="E478" s="16"/>
      <c r="F478" s="17"/>
      <c r="G478" s="16"/>
      <c r="H478" s="17"/>
      <c r="I478" s="16"/>
      <c r="J478" s="17"/>
      <c r="K478" s="16"/>
      <c r="L478" s="17"/>
    </row>
    <row r="479">
      <c r="E479" s="16"/>
      <c r="F479" s="17"/>
      <c r="G479" s="16"/>
      <c r="H479" s="17"/>
      <c r="I479" s="16"/>
      <c r="J479" s="17"/>
      <c r="K479" s="16"/>
      <c r="L479" s="17"/>
    </row>
    <row r="480">
      <c r="E480" s="16"/>
      <c r="F480" s="17"/>
      <c r="G480" s="16"/>
      <c r="H480" s="17"/>
      <c r="I480" s="16"/>
      <c r="J480" s="17"/>
      <c r="K480" s="16"/>
      <c r="L480" s="17"/>
    </row>
    <row r="481">
      <c r="E481" s="16"/>
      <c r="F481" s="17"/>
      <c r="G481" s="16"/>
      <c r="H481" s="17"/>
      <c r="I481" s="16"/>
      <c r="J481" s="17"/>
      <c r="K481" s="16"/>
      <c r="L481" s="17"/>
    </row>
    <row r="482">
      <c r="E482" s="16"/>
      <c r="F482" s="17"/>
      <c r="G482" s="16"/>
      <c r="H482" s="17"/>
      <c r="I482" s="16"/>
      <c r="J482" s="17"/>
      <c r="K482" s="16"/>
      <c r="L482" s="17"/>
    </row>
    <row r="483">
      <c r="E483" s="16"/>
      <c r="F483" s="17"/>
      <c r="G483" s="16"/>
      <c r="H483" s="17"/>
      <c r="I483" s="16"/>
      <c r="J483" s="17"/>
      <c r="K483" s="16"/>
      <c r="L483" s="17"/>
    </row>
    <row r="484">
      <c r="E484" s="16"/>
      <c r="F484" s="17"/>
      <c r="G484" s="16"/>
      <c r="H484" s="17"/>
      <c r="I484" s="16"/>
      <c r="J484" s="17"/>
      <c r="K484" s="16"/>
      <c r="L484" s="17"/>
    </row>
    <row r="485">
      <c r="E485" s="16"/>
      <c r="F485" s="17"/>
      <c r="G485" s="16"/>
      <c r="H485" s="17"/>
      <c r="I485" s="16"/>
      <c r="J485" s="17"/>
      <c r="K485" s="16"/>
      <c r="L485" s="17"/>
    </row>
    <row r="486">
      <c r="E486" s="16"/>
      <c r="F486" s="17"/>
      <c r="G486" s="16"/>
      <c r="H486" s="17"/>
      <c r="I486" s="16"/>
      <c r="J486" s="17"/>
      <c r="K486" s="16"/>
      <c r="L486" s="17"/>
    </row>
    <row r="487">
      <c r="E487" s="16"/>
      <c r="F487" s="17"/>
      <c r="G487" s="16"/>
      <c r="H487" s="17"/>
      <c r="I487" s="16"/>
      <c r="J487" s="17"/>
      <c r="K487" s="16"/>
      <c r="L487" s="17"/>
    </row>
    <row r="488">
      <c r="E488" s="16"/>
      <c r="F488" s="17"/>
      <c r="G488" s="16"/>
      <c r="H488" s="17"/>
      <c r="I488" s="16"/>
      <c r="J488" s="17"/>
      <c r="K488" s="16"/>
      <c r="L488" s="17"/>
    </row>
    <row r="489">
      <c r="E489" s="16"/>
      <c r="F489" s="17"/>
      <c r="G489" s="16"/>
      <c r="H489" s="17"/>
      <c r="I489" s="16"/>
      <c r="J489" s="17"/>
      <c r="K489" s="16"/>
      <c r="L489" s="17"/>
    </row>
    <row r="490">
      <c r="E490" s="16"/>
      <c r="F490" s="17"/>
      <c r="G490" s="16"/>
      <c r="H490" s="17"/>
      <c r="I490" s="16"/>
      <c r="J490" s="17"/>
      <c r="K490" s="16"/>
      <c r="L490" s="17"/>
    </row>
    <row r="491">
      <c r="E491" s="16"/>
      <c r="F491" s="17"/>
      <c r="G491" s="16"/>
      <c r="H491" s="17"/>
      <c r="I491" s="16"/>
      <c r="J491" s="17"/>
      <c r="K491" s="16"/>
      <c r="L491" s="17"/>
    </row>
    <row r="492">
      <c r="E492" s="16"/>
      <c r="F492" s="17"/>
      <c r="G492" s="16"/>
      <c r="H492" s="17"/>
      <c r="I492" s="16"/>
      <c r="J492" s="17"/>
      <c r="K492" s="16"/>
      <c r="L492" s="17"/>
    </row>
    <row r="493">
      <c r="E493" s="16"/>
      <c r="F493" s="17"/>
      <c r="G493" s="16"/>
      <c r="H493" s="17"/>
      <c r="I493" s="16"/>
      <c r="J493" s="17"/>
      <c r="K493" s="16"/>
      <c r="L493" s="17"/>
    </row>
    <row r="494">
      <c r="E494" s="16"/>
      <c r="F494" s="17"/>
      <c r="G494" s="16"/>
      <c r="H494" s="17"/>
      <c r="I494" s="16"/>
      <c r="J494" s="17"/>
      <c r="K494" s="16"/>
      <c r="L494" s="17"/>
    </row>
    <row r="495">
      <c r="E495" s="16"/>
      <c r="F495" s="17"/>
      <c r="G495" s="16"/>
      <c r="H495" s="17"/>
      <c r="I495" s="16"/>
      <c r="J495" s="17"/>
      <c r="K495" s="16"/>
      <c r="L495" s="17"/>
    </row>
    <row r="496">
      <c r="E496" s="16"/>
      <c r="F496" s="17"/>
      <c r="G496" s="16"/>
      <c r="H496" s="17"/>
      <c r="I496" s="16"/>
      <c r="J496" s="17"/>
      <c r="K496" s="16"/>
      <c r="L496" s="17"/>
    </row>
    <row r="497">
      <c r="E497" s="16"/>
      <c r="F497" s="17"/>
      <c r="G497" s="16"/>
      <c r="H497" s="17"/>
      <c r="I497" s="16"/>
      <c r="J497" s="17"/>
      <c r="K497" s="16"/>
      <c r="L497" s="17"/>
    </row>
    <row r="498">
      <c r="E498" s="16"/>
      <c r="F498" s="17"/>
      <c r="G498" s="16"/>
      <c r="H498" s="17"/>
      <c r="I498" s="16"/>
      <c r="J498" s="17"/>
      <c r="K498" s="16"/>
      <c r="L498" s="17"/>
    </row>
    <row r="499">
      <c r="E499" s="16"/>
      <c r="F499" s="17"/>
      <c r="G499" s="16"/>
      <c r="H499" s="17"/>
      <c r="I499" s="16"/>
      <c r="J499" s="17"/>
      <c r="K499" s="16"/>
      <c r="L499" s="17"/>
    </row>
    <row r="500">
      <c r="E500" s="16"/>
      <c r="F500" s="17"/>
      <c r="G500" s="16"/>
      <c r="H500" s="17"/>
      <c r="I500" s="16"/>
      <c r="J500" s="17"/>
      <c r="K500" s="16"/>
      <c r="L500" s="17"/>
    </row>
    <row r="501">
      <c r="E501" s="16"/>
      <c r="F501" s="17"/>
      <c r="G501" s="16"/>
      <c r="H501" s="17"/>
      <c r="I501" s="16"/>
      <c r="J501" s="17"/>
      <c r="K501" s="16"/>
      <c r="L501" s="17"/>
    </row>
    <row r="502">
      <c r="E502" s="16"/>
      <c r="F502" s="17"/>
      <c r="G502" s="16"/>
      <c r="H502" s="17"/>
      <c r="I502" s="16"/>
      <c r="J502" s="17"/>
      <c r="K502" s="16"/>
      <c r="L502" s="17"/>
    </row>
    <row r="503">
      <c r="E503" s="16"/>
      <c r="F503" s="17"/>
      <c r="G503" s="16"/>
      <c r="H503" s="17"/>
      <c r="I503" s="16"/>
      <c r="J503" s="17"/>
      <c r="K503" s="16"/>
      <c r="L503" s="17"/>
    </row>
    <row r="504">
      <c r="E504" s="16"/>
      <c r="F504" s="17"/>
      <c r="G504" s="16"/>
      <c r="H504" s="17"/>
      <c r="I504" s="16"/>
      <c r="J504" s="17"/>
      <c r="K504" s="16"/>
      <c r="L504" s="17"/>
    </row>
    <row r="505">
      <c r="E505" s="16"/>
      <c r="F505" s="17"/>
      <c r="G505" s="16"/>
      <c r="H505" s="17"/>
      <c r="I505" s="16"/>
      <c r="J505" s="17"/>
      <c r="K505" s="16"/>
      <c r="L505" s="17"/>
    </row>
    <row r="506">
      <c r="E506" s="16"/>
      <c r="F506" s="17"/>
      <c r="G506" s="16"/>
      <c r="H506" s="17"/>
      <c r="I506" s="16"/>
      <c r="J506" s="17"/>
      <c r="K506" s="16"/>
      <c r="L506" s="17"/>
    </row>
    <row r="507">
      <c r="E507" s="16"/>
      <c r="F507" s="17"/>
      <c r="G507" s="16"/>
      <c r="H507" s="17"/>
      <c r="I507" s="16"/>
      <c r="J507" s="17"/>
      <c r="K507" s="16"/>
      <c r="L507" s="17"/>
    </row>
    <row r="508">
      <c r="E508" s="16"/>
      <c r="F508" s="17"/>
      <c r="G508" s="16"/>
      <c r="H508" s="17"/>
      <c r="I508" s="16"/>
      <c r="J508" s="17"/>
      <c r="K508" s="16"/>
      <c r="L508" s="17"/>
    </row>
    <row r="509">
      <c r="E509" s="16"/>
      <c r="F509" s="17"/>
      <c r="G509" s="16"/>
      <c r="H509" s="17"/>
      <c r="I509" s="16"/>
      <c r="J509" s="17"/>
      <c r="K509" s="16"/>
      <c r="L509" s="17"/>
    </row>
    <row r="510">
      <c r="E510" s="16"/>
      <c r="F510" s="17"/>
      <c r="G510" s="16"/>
      <c r="H510" s="17"/>
      <c r="I510" s="16"/>
      <c r="J510" s="17"/>
      <c r="K510" s="16"/>
      <c r="L510" s="17"/>
    </row>
    <row r="511">
      <c r="E511" s="16"/>
      <c r="F511" s="17"/>
      <c r="G511" s="16"/>
      <c r="H511" s="17"/>
      <c r="I511" s="16"/>
      <c r="J511" s="17"/>
      <c r="K511" s="16"/>
      <c r="L511" s="17"/>
    </row>
    <row r="512">
      <c r="E512" s="16"/>
      <c r="F512" s="17"/>
      <c r="G512" s="16"/>
      <c r="H512" s="17"/>
      <c r="I512" s="16"/>
      <c r="J512" s="17"/>
      <c r="K512" s="16"/>
      <c r="L512" s="17"/>
    </row>
    <row r="513">
      <c r="E513" s="16"/>
      <c r="F513" s="17"/>
      <c r="G513" s="16"/>
      <c r="H513" s="17"/>
      <c r="I513" s="16"/>
      <c r="J513" s="17"/>
      <c r="K513" s="16"/>
      <c r="L513" s="17"/>
    </row>
    <row r="514">
      <c r="E514" s="16"/>
      <c r="F514" s="17"/>
      <c r="G514" s="16"/>
      <c r="H514" s="17"/>
      <c r="I514" s="16"/>
      <c r="J514" s="17"/>
      <c r="K514" s="16"/>
      <c r="L514" s="17"/>
    </row>
    <row r="515">
      <c r="E515" s="16"/>
      <c r="F515" s="17"/>
      <c r="G515" s="16"/>
      <c r="H515" s="17"/>
      <c r="I515" s="16"/>
      <c r="J515" s="17"/>
      <c r="K515" s="16"/>
      <c r="L515" s="17"/>
    </row>
    <row r="516">
      <c r="E516" s="16"/>
      <c r="F516" s="17"/>
      <c r="G516" s="16"/>
      <c r="H516" s="17"/>
      <c r="I516" s="16"/>
      <c r="J516" s="17"/>
      <c r="K516" s="16"/>
      <c r="L516" s="17"/>
    </row>
    <row r="517">
      <c r="E517" s="16"/>
      <c r="F517" s="17"/>
      <c r="G517" s="16"/>
      <c r="H517" s="17"/>
      <c r="I517" s="16"/>
      <c r="J517" s="17"/>
      <c r="K517" s="16"/>
      <c r="L517" s="17"/>
    </row>
    <row r="518">
      <c r="E518" s="16"/>
      <c r="F518" s="17"/>
      <c r="G518" s="16"/>
      <c r="H518" s="17"/>
      <c r="I518" s="16"/>
      <c r="J518" s="17"/>
      <c r="K518" s="16"/>
      <c r="L518" s="17"/>
    </row>
    <row r="519">
      <c r="E519" s="16"/>
      <c r="F519" s="17"/>
      <c r="G519" s="16"/>
      <c r="H519" s="17"/>
      <c r="I519" s="16"/>
      <c r="J519" s="17"/>
      <c r="K519" s="16"/>
      <c r="L519" s="17"/>
    </row>
    <row r="520">
      <c r="E520" s="16"/>
      <c r="F520" s="17"/>
      <c r="G520" s="16"/>
      <c r="H520" s="17"/>
      <c r="I520" s="16"/>
      <c r="J520" s="17"/>
      <c r="K520" s="16"/>
      <c r="L520" s="17"/>
    </row>
    <row r="521">
      <c r="E521" s="16"/>
      <c r="F521" s="17"/>
      <c r="G521" s="16"/>
      <c r="H521" s="17"/>
      <c r="I521" s="16"/>
      <c r="J521" s="17"/>
      <c r="K521" s="16"/>
      <c r="L521" s="17"/>
    </row>
    <row r="522">
      <c r="E522" s="16"/>
      <c r="F522" s="17"/>
      <c r="G522" s="16"/>
      <c r="H522" s="17"/>
      <c r="I522" s="16"/>
      <c r="J522" s="17"/>
      <c r="K522" s="16"/>
      <c r="L522" s="17"/>
    </row>
    <row r="523">
      <c r="E523" s="16"/>
      <c r="F523" s="17"/>
      <c r="G523" s="16"/>
      <c r="H523" s="17"/>
      <c r="I523" s="16"/>
      <c r="J523" s="17"/>
      <c r="K523" s="16"/>
      <c r="L523" s="17"/>
    </row>
    <row r="524">
      <c r="E524" s="16"/>
      <c r="F524" s="17"/>
      <c r="G524" s="16"/>
      <c r="H524" s="17"/>
      <c r="I524" s="16"/>
      <c r="J524" s="17"/>
      <c r="K524" s="16"/>
      <c r="L524" s="17"/>
    </row>
    <row r="525">
      <c r="E525" s="16"/>
      <c r="F525" s="17"/>
      <c r="G525" s="16"/>
      <c r="H525" s="17"/>
      <c r="I525" s="16"/>
      <c r="J525" s="17"/>
      <c r="K525" s="16"/>
      <c r="L525" s="17"/>
    </row>
    <row r="526">
      <c r="E526" s="16"/>
      <c r="F526" s="17"/>
      <c r="G526" s="16"/>
      <c r="H526" s="17"/>
      <c r="I526" s="16"/>
      <c r="J526" s="17"/>
      <c r="K526" s="16"/>
      <c r="L526" s="17"/>
    </row>
    <row r="527">
      <c r="E527" s="16"/>
      <c r="F527" s="17"/>
      <c r="G527" s="16"/>
      <c r="H527" s="17"/>
      <c r="I527" s="16"/>
      <c r="J527" s="17"/>
      <c r="K527" s="16"/>
      <c r="L527" s="17"/>
    </row>
    <row r="528">
      <c r="E528" s="16"/>
      <c r="F528" s="17"/>
      <c r="G528" s="16"/>
      <c r="H528" s="17"/>
      <c r="I528" s="16"/>
      <c r="J528" s="17"/>
      <c r="K528" s="16"/>
      <c r="L528" s="17"/>
    </row>
    <row r="529">
      <c r="E529" s="16"/>
      <c r="F529" s="17"/>
      <c r="G529" s="16"/>
      <c r="H529" s="17"/>
      <c r="I529" s="16"/>
      <c r="J529" s="17"/>
      <c r="K529" s="16"/>
      <c r="L529" s="17"/>
    </row>
    <row r="530">
      <c r="E530" s="16"/>
      <c r="F530" s="17"/>
      <c r="G530" s="16"/>
      <c r="H530" s="17"/>
      <c r="I530" s="16"/>
      <c r="J530" s="17"/>
      <c r="K530" s="16"/>
      <c r="L530" s="17"/>
    </row>
    <row r="531">
      <c r="E531" s="16"/>
      <c r="F531" s="17"/>
      <c r="G531" s="16"/>
      <c r="H531" s="17"/>
      <c r="I531" s="16"/>
      <c r="J531" s="17"/>
      <c r="K531" s="16"/>
      <c r="L531" s="17"/>
    </row>
    <row r="532">
      <c r="E532" s="16"/>
      <c r="F532" s="17"/>
      <c r="G532" s="16"/>
      <c r="H532" s="17"/>
      <c r="I532" s="16"/>
      <c r="J532" s="17"/>
      <c r="K532" s="16"/>
      <c r="L532" s="17"/>
    </row>
    <row r="533">
      <c r="E533" s="16"/>
      <c r="F533" s="17"/>
      <c r="G533" s="16"/>
      <c r="H533" s="17"/>
      <c r="I533" s="16"/>
      <c r="J533" s="17"/>
      <c r="K533" s="16"/>
      <c r="L533" s="17"/>
    </row>
    <row r="534">
      <c r="E534" s="16"/>
      <c r="F534" s="17"/>
      <c r="G534" s="16"/>
      <c r="H534" s="17"/>
      <c r="I534" s="16"/>
      <c r="J534" s="17"/>
      <c r="K534" s="16"/>
      <c r="L534" s="17"/>
    </row>
    <row r="535">
      <c r="E535" s="16"/>
      <c r="F535" s="17"/>
      <c r="G535" s="16"/>
      <c r="H535" s="17"/>
      <c r="I535" s="16"/>
      <c r="J535" s="17"/>
      <c r="K535" s="16"/>
      <c r="L535" s="17"/>
    </row>
    <row r="536">
      <c r="E536" s="16"/>
      <c r="F536" s="17"/>
      <c r="G536" s="16"/>
      <c r="H536" s="17"/>
      <c r="I536" s="16"/>
      <c r="J536" s="17"/>
      <c r="K536" s="16"/>
      <c r="L536" s="17"/>
    </row>
    <row r="537">
      <c r="E537" s="16"/>
      <c r="F537" s="17"/>
      <c r="G537" s="16"/>
      <c r="H537" s="17"/>
      <c r="I537" s="16"/>
      <c r="J537" s="17"/>
      <c r="K537" s="16"/>
      <c r="L537" s="17"/>
    </row>
    <row r="538">
      <c r="E538" s="16"/>
      <c r="F538" s="17"/>
      <c r="G538" s="16"/>
      <c r="H538" s="17"/>
      <c r="I538" s="16"/>
      <c r="J538" s="17"/>
      <c r="K538" s="16"/>
      <c r="L538" s="17"/>
    </row>
    <row r="539">
      <c r="E539" s="16"/>
      <c r="F539" s="17"/>
      <c r="G539" s="16"/>
      <c r="H539" s="17"/>
      <c r="I539" s="16"/>
      <c r="J539" s="17"/>
      <c r="K539" s="16"/>
      <c r="L539" s="17"/>
    </row>
    <row r="540">
      <c r="E540" s="16"/>
      <c r="F540" s="17"/>
      <c r="G540" s="16"/>
      <c r="H540" s="17"/>
      <c r="I540" s="16"/>
      <c r="J540" s="17"/>
      <c r="K540" s="16"/>
      <c r="L540" s="17"/>
    </row>
    <row r="541">
      <c r="E541" s="16"/>
      <c r="F541" s="17"/>
      <c r="G541" s="16"/>
      <c r="H541" s="17"/>
      <c r="I541" s="16"/>
      <c r="J541" s="17"/>
      <c r="K541" s="16"/>
      <c r="L541" s="17"/>
    </row>
    <row r="542">
      <c r="E542" s="16"/>
      <c r="F542" s="17"/>
      <c r="G542" s="16"/>
      <c r="H542" s="17"/>
      <c r="I542" s="16"/>
      <c r="J542" s="17"/>
      <c r="K542" s="16"/>
      <c r="L542" s="17"/>
    </row>
    <row r="543">
      <c r="E543" s="16"/>
      <c r="F543" s="17"/>
      <c r="G543" s="16"/>
      <c r="H543" s="17"/>
      <c r="I543" s="16"/>
      <c r="J543" s="17"/>
      <c r="K543" s="16"/>
      <c r="L543" s="17"/>
    </row>
    <row r="544">
      <c r="E544" s="16"/>
      <c r="F544" s="17"/>
      <c r="G544" s="16"/>
      <c r="H544" s="17"/>
      <c r="I544" s="16"/>
      <c r="J544" s="17"/>
      <c r="K544" s="16"/>
      <c r="L544" s="17"/>
    </row>
    <row r="545">
      <c r="E545" s="16"/>
      <c r="F545" s="17"/>
      <c r="G545" s="16"/>
      <c r="H545" s="17"/>
      <c r="I545" s="16"/>
      <c r="J545" s="17"/>
      <c r="K545" s="16"/>
      <c r="L545" s="17"/>
    </row>
    <row r="546">
      <c r="E546" s="16"/>
      <c r="F546" s="17"/>
      <c r="G546" s="16"/>
      <c r="H546" s="17"/>
      <c r="I546" s="16"/>
      <c r="J546" s="17"/>
      <c r="K546" s="16"/>
      <c r="L546" s="17"/>
    </row>
    <row r="547">
      <c r="E547" s="16"/>
      <c r="F547" s="17"/>
      <c r="G547" s="16"/>
      <c r="H547" s="17"/>
      <c r="I547" s="16"/>
      <c r="J547" s="17"/>
      <c r="K547" s="16"/>
      <c r="L547" s="17"/>
    </row>
    <row r="548">
      <c r="E548" s="16"/>
      <c r="F548" s="17"/>
      <c r="G548" s="16"/>
      <c r="H548" s="17"/>
      <c r="I548" s="16"/>
      <c r="J548" s="17"/>
      <c r="K548" s="16"/>
      <c r="L548" s="17"/>
    </row>
    <row r="549">
      <c r="E549" s="16"/>
      <c r="F549" s="17"/>
      <c r="G549" s="16"/>
      <c r="H549" s="17"/>
      <c r="I549" s="16"/>
      <c r="J549" s="17"/>
      <c r="K549" s="16"/>
      <c r="L549" s="17"/>
    </row>
    <row r="550">
      <c r="E550" s="16"/>
      <c r="F550" s="17"/>
      <c r="G550" s="16"/>
      <c r="H550" s="17"/>
      <c r="I550" s="16"/>
      <c r="J550" s="17"/>
      <c r="K550" s="16"/>
      <c r="L550" s="17"/>
    </row>
    <row r="551">
      <c r="E551" s="16"/>
      <c r="F551" s="17"/>
      <c r="G551" s="16"/>
      <c r="H551" s="17"/>
      <c r="I551" s="16"/>
      <c r="J551" s="17"/>
      <c r="K551" s="16"/>
      <c r="L551" s="17"/>
    </row>
    <row r="552">
      <c r="E552" s="16"/>
      <c r="F552" s="17"/>
      <c r="G552" s="16"/>
      <c r="H552" s="17"/>
      <c r="I552" s="16"/>
      <c r="J552" s="17"/>
      <c r="K552" s="16"/>
      <c r="L552" s="17"/>
    </row>
    <row r="553">
      <c r="E553" s="16"/>
      <c r="F553" s="17"/>
      <c r="G553" s="16"/>
      <c r="H553" s="17"/>
      <c r="I553" s="16"/>
      <c r="J553" s="17"/>
      <c r="K553" s="16"/>
      <c r="L553" s="17"/>
    </row>
    <row r="554">
      <c r="E554" s="16"/>
      <c r="F554" s="17"/>
      <c r="G554" s="16"/>
      <c r="H554" s="17"/>
      <c r="I554" s="16"/>
      <c r="J554" s="17"/>
      <c r="K554" s="16"/>
      <c r="L554" s="17"/>
    </row>
    <row r="555">
      <c r="E555" s="16"/>
      <c r="F555" s="17"/>
      <c r="G555" s="16"/>
      <c r="H555" s="17"/>
      <c r="I555" s="16"/>
      <c r="J555" s="17"/>
      <c r="K555" s="16"/>
      <c r="L555" s="17"/>
    </row>
    <row r="556">
      <c r="E556" s="16"/>
      <c r="F556" s="17"/>
      <c r="G556" s="16"/>
      <c r="H556" s="17"/>
      <c r="I556" s="16"/>
      <c r="J556" s="17"/>
      <c r="K556" s="16"/>
      <c r="L556" s="17"/>
    </row>
    <row r="557">
      <c r="E557" s="16"/>
      <c r="F557" s="17"/>
      <c r="G557" s="16"/>
      <c r="H557" s="17"/>
      <c r="I557" s="16"/>
      <c r="J557" s="17"/>
      <c r="K557" s="16"/>
      <c r="L557" s="17"/>
    </row>
    <row r="558">
      <c r="E558" s="16"/>
      <c r="F558" s="17"/>
      <c r="G558" s="16"/>
      <c r="H558" s="17"/>
      <c r="I558" s="16"/>
      <c r="J558" s="17"/>
      <c r="K558" s="16"/>
      <c r="L558" s="17"/>
    </row>
    <row r="559">
      <c r="E559" s="16"/>
      <c r="F559" s="17"/>
      <c r="G559" s="16"/>
      <c r="H559" s="17"/>
      <c r="I559" s="16"/>
      <c r="J559" s="17"/>
      <c r="K559" s="16"/>
      <c r="L559" s="17"/>
    </row>
    <row r="560">
      <c r="E560" s="16"/>
      <c r="F560" s="17"/>
      <c r="G560" s="16"/>
      <c r="H560" s="17"/>
      <c r="I560" s="16"/>
      <c r="J560" s="17"/>
      <c r="K560" s="16"/>
      <c r="L560" s="17"/>
    </row>
    <row r="561">
      <c r="E561" s="16"/>
      <c r="F561" s="17"/>
      <c r="G561" s="16"/>
      <c r="H561" s="17"/>
      <c r="I561" s="16"/>
      <c r="J561" s="17"/>
      <c r="K561" s="16"/>
      <c r="L561" s="17"/>
    </row>
    <row r="562">
      <c r="E562" s="16"/>
      <c r="F562" s="17"/>
      <c r="G562" s="16"/>
      <c r="H562" s="17"/>
      <c r="I562" s="16"/>
      <c r="J562" s="17"/>
      <c r="K562" s="16"/>
      <c r="L562" s="17"/>
    </row>
    <row r="563">
      <c r="E563" s="16"/>
      <c r="F563" s="17"/>
      <c r="G563" s="16"/>
      <c r="H563" s="17"/>
      <c r="I563" s="16"/>
      <c r="J563" s="17"/>
      <c r="K563" s="16"/>
      <c r="L563" s="17"/>
    </row>
    <row r="564">
      <c r="E564" s="16"/>
      <c r="F564" s="17"/>
      <c r="G564" s="16"/>
      <c r="H564" s="17"/>
      <c r="I564" s="16"/>
      <c r="J564" s="17"/>
      <c r="K564" s="16"/>
      <c r="L564" s="17"/>
    </row>
    <row r="565">
      <c r="E565" s="16"/>
      <c r="F565" s="17"/>
      <c r="G565" s="16"/>
      <c r="H565" s="17"/>
      <c r="I565" s="16"/>
      <c r="J565" s="17"/>
      <c r="K565" s="16"/>
      <c r="L565" s="17"/>
    </row>
    <row r="566">
      <c r="E566" s="16"/>
      <c r="F566" s="17"/>
      <c r="G566" s="16"/>
      <c r="H566" s="17"/>
      <c r="I566" s="16"/>
      <c r="J566" s="17"/>
      <c r="K566" s="16"/>
      <c r="L566" s="17"/>
    </row>
    <row r="567">
      <c r="E567" s="16"/>
      <c r="F567" s="17"/>
      <c r="G567" s="16"/>
      <c r="H567" s="17"/>
      <c r="I567" s="16"/>
      <c r="J567" s="17"/>
      <c r="K567" s="16"/>
      <c r="L567" s="17"/>
    </row>
    <row r="568">
      <c r="E568" s="16"/>
      <c r="F568" s="17"/>
      <c r="G568" s="16"/>
      <c r="H568" s="17"/>
      <c r="I568" s="16"/>
      <c r="J568" s="17"/>
      <c r="K568" s="16"/>
      <c r="L568" s="17"/>
    </row>
    <row r="569">
      <c r="E569" s="16"/>
      <c r="F569" s="17"/>
      <c r="G569" s="16"/>
      <c r="H569" s="17"/>
      <c r="I569" s="16"/>
      <c r="J569" s="17"/>
      <c r="K569" s="16"/>
      <c r="L569" s="17"/>
    </row>
    <row r="570">
      <c r="E570" s="16"/>
      <c r="F570" s="17"/>
      <c r="G570" s="16"/>
      <c r="H570" s="17"/>
      <c r="I570" s="16"/>
      <c r="J570" s="17"/>
      <c r="K570" s="16"/>
      <c r="L570" s="17"/>
    </row>
    <row r="571">
      <c r="E571" s="16"/>
      <c r="F571" s="17"/>
      <c r="G571" s="16"/>
      <c r="H571" s="17"/>
      <c r="I571" s="16"/>
      <c r="J571" s="17"/>
      <c r="K571" s="16"/>
      <c r="L571" s="17"/>
    </row>
    <row r="572">
      <c r="E572" s="16"/>
      <c r="F572" s="17"/>
      <c r="G572" s="16"/>
      <c r="H572" s="17"/>
      <c r="I572" s="16"/>
      <c r="J572" s="17"/>
      <c r="K572" s="16"/>
      <c r="L572" s="17"/>
    </row>
    <row r="573">
      <c r="E573" s="16"/>
      <c r="F573" s="17"/>
      <c r="G573" s="16"/>
      <c r="H573" s="17"/>
      <c r="I573" s="16"/>
      <c r="J573" s="17"/>
      <c r="K573" s="16"/>
      <c r="L573" s="17"/>
    </row>
    <row r="574">
      <c r="E574" s="16"/>
      <c r="F574" s="17"/>
      <c r="G574" s="16"/>
      <c r="H574" s="17"/>
      <c r="I574" s="16"/>
      <c r="J574" s="17"/>
      <c r="K574" s="16"/>
      <c r="L574" s="17"/>
    </row>
    <row r="575">
      <c r="E575" s="16"/>
      <c r="F575" s="17"/>
      <c r="G575" s="16"/>
      <c r="H575" s="17"/>
      <c r="I575" s="16"/>
      <c r="J575" s="17"/>
      <c r="K575" s="16"/>
      <c r="L575" s="17"/>
    </row>
    <row r="576">
      <c r="E576" s="16"/>
      <c r="F576" s="17"/>
      <c r="G576" s="16"/>
      <c r="H576" s="17"/>
      <c r="I576" s="16"/>
      <c r="J576" s="17"/>
      <c r="K576" s="16"/>
      <c r="L576" s="17"/>
    </row>
    <row r="577">
      <c r="E577" s="16"/>
      <c r="F577" s="17"/>
      <c r="G577" s="16"/>
      <c r="H577" s="17"/>
      <c r="I577" s="16"/>
      <c r="J577" s="17"/>
      <c r="K577" s="16"/>
      <c r="L577" s="17"/>
    </row>
    <row r="578">
      <c r="E578" s="16"/>
      <c r="F578" s="17"/>
      <c r="G578" s="16"/>
      <c r="H578" s="17"/>
      <c r="I578" s="16"/>
      <c r="J578" s="17"/>
      <c r="K578" s="16"/>
      <c r="L578" s="17"/>
    </row>
    <row r="579">
      <c r="E579" s="16"/>
      <c r="F579" s="17"/>
      <c r="G579" s="16"/>
      <c r="H579" s="17"/>
      <c r="I579" s="16"/>
      <c r="J579" s="17"/>
      <c r="K579" s="16"/>
      <c r="L579" s="17"/>
    </row>
    <row r="580">
      <c r="E580" s="16"/>
      <c r="F580" s="17"/>
      <c r="G580" s="16"/>
      <c r="H580" s="17"/>
      <c r="I580" s="16"/>
      <c r="J580" s="17"/>
      <c r="K580" s="16"/>
      <c r="L580" s="17"/>
    </row>
    <row r="581">
      <c r="E581" s="16"/>
      <c r="F581" s="17"/>
      <c r="G581" s="16"/>
      <c r="H581" s="17"/>
      <c r="I581" s="16"/>
      <c r="J581" s="17"/>
      <c r="K581" s="16"/>
      <c r="L581" s="17"/>
    </row>
    <row r="582">
      <c r="E582" s="16"/>
      <c r="F582" s="17"/>
      <c r="G582" s="16"/>
      <c r="H582" s="17"/>
      <c r="I582" s="16"/>
      <c r="J582" s="17"/>
      <c r="K582" s="16"/>
      <c r="L582" s="17"/>
    </row>
    <row r="583">
      <c r="E583" s="16"/>
      <c r="F583" s="17"/>
      <c r="G583" s="16"/>
      <c r="H583" s="17"/>
      <c r="I583" s="16"/>
      <c r="J583" s="17"/>
      <c r="K583" s="16"/>
      <c r="L583" s="17"/>
    </row>
    <row r="584">
      <c r="E584" s="16"/>
      <c r="F584" s="17"/>
      <c r="G584" s="16"/>
      <c r="H584" s="17"/>
      <c r="I584" s="16"/>
      <c r="J584" s="17"/>
      <c r="K584" s="16"/>
      <c r="L584" s="17"/>
    </row>
    <row r="585">
      <c r="E585" s="16"/>
      <c r="F585" s="17"/>
      <c r="G585" s="16"/>
      <c r="H585" s="17"/>
      <c r="I585" s="16"/>
      <c r="J585" s="17"/>
      <c r="K585" s="16"/>
      <c r="L585" s="17"/>
    </row>
    <row r="586">
      <c r="E586" s="16"/>
      <c r="F586" s="17"/>
      <c r="G586" s="16"/>
      <c r="H586" s="17"/>
      <c r="I586" s="16"/>
      <c r="J586" s="17"/>
      <c r="K586" s="16"/>
      <c r="L586" s="17"/>
    </row>
    <row r="587">
      <c r="E587" s="16"/>
      <c r="F587" s="17"/>
      <c r="G587" s="16"/>
      <c r="H587" s="17"/>
      <c r="I587" s="16"/>
      <c r="J587" s="17"/>
      <c r="K587" s="16"/>
      <c r="L587" s="17"/>
    </row>
    <row r="588">
      <c r="E588" s="16"/>
      <c r="F588" s="17"/>
      <c r="G588" s="16"/>
      <c r="H588" s="17"/>
      <c r="I588" s="16"/>
      <c r="J588" s="17"/>
      <c r="K588" s="16"/>
      <c r="L588" s="17"/>
    </row>
    <row r="589">
      <c r="E589" s="16"/>
      <c r="F589" s="17"/>
      <c r="G589" s="16"/>
      <c r="H589" s="17"/>
      <c r="I589" s="16"/>
      <c r="J589" s="17"/>
      <c r="K589" s="16"/>
      <c r="L589" s="17"/>
    </row>
    <row r="590">
      <c r="E590" s="16"/>
      <c r="F590" s="17"/>
      <c r="G590" s="16"/>
      <c r="H590" s="17"/>
      <c r="I590" s="16"/>
      <c r="J590" s="17"/>
      <c r="K590" s="16"/>
      <c r="L590" s="17"/>
    </row>
    <row r="591">
      <c r="E591" s="16"/>
      <c r="F591" s="17"/>
      <c r="G591" s="16"/>
      <c r="H591" s="17"/>
      <c r="I591" s="16"/>
      <c r="J591" s="17"/>
      <c r="K591" s="16"/>
      <c r="L591" s="17"/>
    </row>
    <row r="592">
      <c r="E592" s="16"/>
      <c r="F592" s="17"/>
      <c r="G592" s="16"/>
      <c r="H592" s="17"/>
      <c r="I592" s="16"/>
      <c r="J592" s="17"/>
      <c r="K592" s="16"/>
      <c r="L592" s="17"/>
    </row>
    <row r="593">
      <c r="E593" s="16"/>
      <c r="F593" s="17"/>
      <c r="G593" s="16"/>
      <c r="H593" s="17"/>
      <c r="I593" s="16"/>
      <c r="J593" s="17"/>
      <c r="K593" s="16"/>
      <c r="L593" s="17"/>
    </row>
    <row r="594">
      <c r="E594" s="16"/>
      <c r="F594" s="17"/>
      <c r="G594" s="16"/>
      <c r="H594" s="17"/>
      <c r="I594" s="16"/>
      <c r="J594" s="17"/>
      <c r="K594" s="16"/>
      <c r="L594" s="17"/>
    </row>
    <row r="595">
      <c r="E595" s="16"/>
      <c r="F595" s="17"/>
      <c r="G595" s="16"/>
      <c r="H595" s="17"/>
      <c r="I595" s="16"/>
      <c r="J595" s="17"/>
      <c r="K595" s="16"/>
      <c r="L595" s="17"/>
    </row>
    <row r="596">
      <c r="E596" s="16"/>
      <c r="F596" s="17"/>
      <c r="G596" s="16"/>
      <c r="H596" s="17"/>
      <c r="I596" s="16"/>
      <c r="J596" s="17"/>
      <c r="K596" s="16"/>
      <c r="L596" s="17"/>
    </row>
    <row r="597">
      <c r="E597" s="16"/>
      <c r="F597" s="17"/>
      <c r="G597" s="16"/>
      <c r="H597" s="17"/>
      <c r="I597" s="16"/>
      <c r="J597" s="17"/>
      <c r="K597" s="16"/>
      <c r="L597" s="17"/>
    </row>
    <row r="598">
      <c r="E598" s="16"/>
      <c r="F598" s="17"/>
      <c r="G598" s="16"/>
      <c r="H598" s="17"/>
      <c r="I598" s="16"/>
      <c r="J598" s="17"/>
      <c r="K598" s="16"/>
      <c r="L598" s="17"/>
    </row>
    <row r="599">
      <c r="E599" s="16"/>
      <c r="F599" s="17"/>
      <c r="G599" s="16"/>
      <c r="H599" s="17"/>
      <c r="I599" s="16"/>
      <c r="J599" s="17"/>
      <c r="K599" s="16"/>
      <c r="L599" s="17"/>
    </row>
    <row r="600">
      <c r="E600" s="16"/>
      <c r="F600" s="17"/>
      <c r="G600" s="16"/>
      <c r="H600" s="17"/>
      <c r="I600" s="16"/>
      <c r="J600" s="17"/>
      <c r="K600" s="16"/>
      <c r="L600" s="17"/>
    </row>
    <row r="601">
      <c r="E601" s="16"/>
      <c r="F601" s="17"/>
      <c r="G601" s="16"/>
      <c r="H601" s="17"/>
      <c r="I601" s="16"/>
      <c r="J601" s="17"/>
      <c r="K601" s="16"/>
      <c r="L601" s="17"/>
    </row>
    <row r="602">
      <c r="E602" s="16"/>
      <c r="F602" s="17"/>
      <c r="G602" s="16"/>
      <c r="H602" s="17"/>
      <c r="I602" s="16"/>
      <c r="J602" s="17"/>
      <c r="K602" s="16"/>
      <c r="L602" s="17"/>
    </row>
    <row r="603">
      <c r="E603" s="16"/>
      <c r="F603" s="17"/>
      <c r="G603" s="16"/>
      <c r="H603" s="17"/>
      <c r="I603" s="16"/>
      <c r="J603" s="17"/>
      <c r="K603" s="16"/>
      <c r="L603" s="17"/>
    </row>
    <row r="604">
      <c r="E604" s="16"/>
      <c r="F604" s="17"/>
      <c r="G604" s="16"/>
      <c r="H604" s="17"/>
      <c r="I604" s="16"/>
      <c r="J604" s="17"/>
      <c r="K604" s="16"/>
      <c r="L604" s="17"/>
    </row>
    <row r="605">
      <c r="E605" s="16"/>
      <c r="F605" s="17"/>
      <c r="G605" s="16"/>
      <c r="H605" s="17"/>
      <c r="I605" s="16"/>
      <c r="J605" s="17"/>
      <c r="K605" s="16"/>
      <c r="L605" s="17"/>
    </row>
    <row r="606">
      <c r="E606" s="16"/>
      <c r="F606" s="17"/>
      <c r="G606" s="16"/>
      <c r="H606" s="17"/>
      <c r="I606" s="16"/>
      <c r="J606" s="17"/>
      <c r="K606" s="16"/>
      <c r="L606" s="17"/>
    </row>
    <row r="607">
      <c r="E607" s="16"/>
      <c r="F607" s="17"/>
      <c r="G607" s="16"/>
      <c r="H607" s="17"/>
      <c r="I607" s="16"/>
      <c r="J607" s="17"/>
      <c r="K607" s="16"/>
      <c r="L607" s="17"/>
    </row>
    <row r="608">
      <c r="E608" s="16"/>
      <c r="F608" s="17"/>
      <c r="G608" s="16"/>
      <c r="H608" s="17"/>
      <c r="I608" s="16"/>
      <c r="J608" s="17"/>
      <c r="K608" s="16"/>
      <c r="L608" s="17"/>
    </row>
    <row r="609">
      <c r="E609" s="16"/>
      <c r="F609" s="17"/>
      <c r="G609" s="16"/>
      <c r="H609" s="17"/>
      <c r="I609" s="16"/>
      <c r="J609" s="17"/>
      <c r="K609" s="16"/>
      <c r="L609" s="17"/>
    </row>
    <row r="610">
      <c r="E610" s="16"/>
      <c r="F610" s="17"/>
      <c r="G610" s="16"/>
      <c r="H610" s="17"/>
      <c r="I610" s="16"/>
      <c r="J610" s="17"/>
      <c r="K610" s="16"/>
      <c r="L610" s="17"/>
    </row>
    <row r="611">
      <c r="E611" s="16"/>
      <c r="F611" s="17"/>
      <c r="G611" s="16"/>
      <c r="H611" s="17"/>
      <c r="I611" s="16"/>
      <c r="J611" s="17"/>
      <c r="K611" s="16"/>
      <c r="L611" s="17"/>
    </row>
    <row r="612">
      <c r="E612" s="16"/>
      <c r="F612" s="17"/>
      <c r="G612" s="16"/>
      <c r="H612" s="17"/>
      <c r="I612" s="16"/>
      <c r="J612" s="17"/>
      <c r="K612" s="16"/>
      <c r="L612" s="17"/>
    </row>
    <row r="613">
      <c r="E613" s="16"/>
      <c r="F613" s="17"/>
      <c r="G613" s="16"/>
      <c r="H613" s="17"/>
      <c r="I613" s="16"/>
      <c r="J613" s="17"/>
      <c r="K613" s="16"/>
      <c r="L613" s="17"/>
    </row>
    <row r="614">
      <c r="E614" s="16"/>
      <c r="F614" s="17"/>
      <c r="G614" s="16"/>
      <c r="H614" s="17"/>
      <c r="I614" s="16"/>
      <c r="J614" s="17"/>
      <c r="K614" s="16"/>
      <c r="L614" s="17"/>
    </row>
    <row r="615">
      <c r="E615" s="16"/>
      <c r="F615" s="17"/>
      <c r="G615" s="16"/>
      <c r="H615" s="17"/>
      <c r="I615" s="16"/>
      <c r="J615" s="17"/>
      <c r="K615" s="16"/>
      <c r="L615" s="17"/>
    </row>
    <row r="616">
      <c r="E616" s="16"/>
      <c r="F616" s="17"/>
      <c r="G616" s="16"/>
      <c r="H616" s="17"/>
      <c r="I616" s="16"/>
      <c r="J616" s="17"/>
      <c r="K616" s="16"/>
      <c r="L616" s="17"/>
    </row>
    <row r="617">
      <c r="E617" s="16"/>
      <c r="F617" s="17"/>
      <c r="G617" s="16"/>
      <c r="H617" s="17"/>
      <c r="I617" s="16"/>
      <c r="J617" s="17"/>
      <c r="K617" s="16"/>
      <c r="L617" s="17"/>
    </row>
    <row r="618">
      <c r="E618" s="16"/>
      <c r="F618" s="17"/>
      <c r="G618" s="16"/>
      <c r="H618" s="17"/>
      <c r="I618" s="16"/>
      <c r="J618" s="17"/>
      <c r="K618" s="16"/>
      <c r="L618" s="17"/>
    </row>
    <row r="619">
      <c r="E619" s="16"/>
      <c r="F619" s="17"/>
      <c r="G619" s="16"/>
      <c r="H619" s="17"/>
      <c r="I619" s="16"/>
      <c r="J619" s="17"/>
      <c r="K619" s="16"/>
      <c r="L619" s="17"/>
    </row>
    <row r="620">
      <c r="E620" s="16"/>
      <c r="F620" s="17"/>
      <c r="G620" s="16"/>
      <c r="H620" s="17"/>
      <c r="I620" s="16"/>
      <c r="J620" s="17"/>
      <c r="K620" s="16"/>
      <c r="L620" s="17"/>
    </row>
    <row r="621">
      <c r="E621" s="16"/>
      <c r="F621" s="17"/>
      <c r="G621" s="16"/>
      <c r="H621" s="17"/>
      <c r="I621" s="16"/>
      <c r="J621" s="17"/>
      <c r="K621" s="16"/>
      <c r="L621" s="17"/>
    </row>
    <row r="622">
      <c r="E622" s="16"/>
      <c r="F622" s="17"/>
      <c r="G622" s="16"/>
      <c r="H622" s="17"/>
      <c r="I622" s="16"/>
      <c r="J622" s="17"/>
      <c r="K622" s="16"/>
      <c r="L622" s="17"/>
    </row>
    <row r="623">
      <c r="E623" s="16"/>
      <c r="F623" s="17"/>
      <c r="G623" s="16"/>
      <c r="H623" s="17"/>
      <c r="I623" s="16"/>
      <c r="J623" s="17"/>
      <c r="K623" s="16"/>
      <c r="L623" s="17"/>
    </row>
    <row r="624">
      <c r="E624" s="16"/>
      <c r="F624" s="17"/>
      <c r="G624" s="16"/>
      <c r="H624" s="17"/>
      <c r="I624" s="16"/>
      <c r="J624" s="17"/>
      <c r="K624" s="16"/>
      <c r="L624" s="17"/>
    </row>
    <row r="625">
      <c r="E625" s="16"/>
      <c r="F625" s="17"/>
      <c r="G625" s="16"/>
      <c r="H625" s="17"/>
      <c r="I625" s="16"/>
      <c r="J625" s="17"/>
      <c r="K625" s="16"/>
      <c r="L625" s="17"/>
    </row>
    <row r="626">
      <c r="E626" s="16"/>
      <c r="F626" s="17"/>
      <c r="G626" s="16"/>
      <c r="H626" s="17"/>
      <c r="I626" s="16"/>
      <c r="J626" s="17"/>
      <c r="K626" s="16"/>
      <c r="L626" s="17"/>
    </row>
    <row r="627">
      <c r="E627" s="16"/>
      <c r="F627" s="17"/>
      <c r="G627" s="16"/>
      <c r="H627" s="17"/>
      <c r="I627" s="16"/>
      <c r="J627" s="17"/>
      <c r="K627" s="16"/>
      <c r="L627" s="17"/>
    </row>
    <row r="628">
      <c r="E628" s="16"/>
      <c r="F628" s="17"/>
      <c r="G628" s="16"/>
      <c r="H628" s="17"/>
      <c r="I628" s="16"/>
      <c r="J628" s="17"/>
      <c r="K628" s="16"/>
      <c r="L628" s="17"/>
    </row>
    <row r="629">
      <c r="E629" s="16"/>
      <c r="F629" s="17"/>
      <c r="G629" s="16"/>
      <c r="H629" s="17"/>
      <c r="I629" s="16"/>
      <c r="J629" s="17"/>
      <c r="K629" s="16"/>
      <c r="L629" s="17"/>
    </row>
    <row r="630">
      <c r="E630" s="16"/>
      <c r="F630" s="17"/>
      <c r="G630" s="16"/>
      <c r="H630" s="17"/>
      <c r="I630" s="16"/>
      <c r="J630" s="17"/>
      <c r="K630" s="16"/>
      <c r="L630" s="17"/>
    </row>
    <row r="631">
      <c r="E631" s="16"/>
      <c r="F631" s="17"/>
      <c r="G631" s="16"/>
      <c r="H631" s="17"/>
      <c r="I631" s="16"/>
      <c r="J631" s="17"/>
      <c r="K631" s="16"/>
      <c r="L631" s="17"/>
    </row>
    <row r="632">
      <c r="E632" s="16"/>
      <c r="F632" s="17"/>
      <c r="G632" s="16"/>
      <c r="H632" s="17"/>
      <c r="I632" s="16"/>
      <c r="J632" s="17"/>
      <c r="K632" s="16"/>
      <c r="L632" s="17"/>
    </row>
    <row r="633">
      <c r="E633" s="16"/>
      <c r="F633" s="17"/>
      <c r="G633" s="16"/>
      <c r="H633" s="17"/>
      <c r="I633" s="16"/>
      <c r="J633" s="17"/>
      <c r="K633" s="16"/>
      <c r="L633" s="17"/>
    </row>
    <row r="634">
      <c r="E634" s="16"/>
      <c r="F634" s="17"/>
      <c r="G634" s="16"/>
      <c r="H634" s="17"/>
      <c r="I634" s="16"/>
      <c r="J634" s="17"/>
      <c r="K634" s="16"/>
      <c r="L634" s="17"/>
    </row>
    <row r="635">
      <c r="E635" s="16"/>
      <c r="F635" s="17"/>
      <c r="G635" s="16"/>
      <c r="H635" s="17"/>
      <c r="I635" s="16"/>
      <c r="J635" s="17"/>
      <c r="K635" s="16"/>
      <c r="L635" s="17"/>
    </row>
    <row r="636">
      <c r="E636" s="16"/>
      <c r="F636" s="17"/>
      <c r="G636" s="16"/>
      <c r="H636" s="17"/>
      <c r="I636" s="16"/>
      <c r="J636" s="17"/>
      <c r="K636" s="16"/>
      <c r="L636" s="17"/>
    </row>
    <row r="637">
      <c r="E637" s="16"/>
      <c r="F637" s="17"/>
      <c r="G637" s="16"/>
      <c r="H637" s="17"/>
      <c r="I637" s="16"/>
      <c r="J637" s="17"/>
      <c r="K637" s="16"/>
      <c r="L637" s="17"/>
    </row>
    <row r="638">
      <c r="E638" s="16"/>
      <c r="F638" s="17"/>
      <c r="G638" s="16"/>
      <c r="H638" s="17"/>
      <c r="I638" s="16"/>
      <c r="J638" s="17"/>
      <c r="K638" s="16"/>
      <c r="L638" s="17"/>
    </row>
    <row r="639">
      <c r="E639" s="16"/>
      <c r="F639" s="17"/>
      <c r="G639" s="16"/>
      <c r="H639" s="17"/>
      <c r="I639" s="16"/>
      <c r="J639" s="17"/>
      <c r="K639" s="16"/>
      <c r="L639" s="17"/>
    </row>
    <row r="640">
      <c r="E640" s="16"/>
      <c r="F640" s="17"/>
      <c r="G640" s="16"/>
      <c r="H640" s="17"/>
      <c r="I640" s="16"/>
      <c r="J640" s="17"/>
      <c r="K640" s="16"/>
      <c r="L640" s="17"/>
    </row>
    <row r="641">
      <c r="E641" s="16"/>
      <c r="F641" s="17"/>
      <c r="G641" s="16"/>
      <c r="H641" s="17"/>
      <c r="I641" s="16"/>
      <c r="J641" s="17"/>
      <c r="K641" s="16"/>
      <c r="L641" s="17"/>
    </row>
    <row r="642">
      <c r="E642" s="16"/>
      <c r="F642" s="17"/>
      <c r="G642" s="16"/>
      <c r="H642" s="17"/>
      <c r="I642" s="16"/>
      <c r="J642" s="17"/>
      <c r="K642" s="16"/>
      <c r="L642" s="17"/>
    </row>
    <row r="643">
      <c r="E643" s="16"/>
      <c r="F643" s="17"/>
      <c r="G643" s="16"/>
      <c r="H643" s="17"/>
      <c r="I643" s="16"/>
      <c r="J643" s="17"/>
      <c r="K643" s="16"/>
      <c r="L643" s="17"/>
    </row>
    <row r="644">
      <c r="E644" s="16"/>
      <c r="F644" s="17"/>
      <c r="G644" s="16"/>
      <c r="H644" s="17"/>
      <c r="I644" s="16"/>
      <c r="J644" s="17"/>
      <c r="K644" s="16"/>
      <c r="L644" s="17"/>
    </row>
    <row r="645">
      <c r="E645" s="16"/>
      <c r="F645" s="17"/>
      <c r="G645" s="16"/>
      <c r="H645" s="17"/>
      <c r="I645" s="16"/>
      <c r="J645" s="17"/>
      <c r="K645" s="16"/>
      <c r="L645" s="17"/>
    </row>
    <row r="646">
      <c r="E646" s="16"/>
      <c r="F646" s="17"/>
      <c r="G646" s="16"/>
      <c r="H646" s="17"/>
      <c r="I646" s="16"/>
      <c r="J646" s="17"/>
      <c r="K646" s="16"/>
      <c r="L646" s="17"/>
    </row>
    <row r="647">
      <c r="E647" s="16"/>
      <c r="F647" s="17"/>
      <c r="G647" s="16"/>
      <c r="H647" s="17"/>
      <c r="I647" s="16"/>
      <c r="J647" s="17"/>
      <c r="K647" s="16"/>
      <c r="L647" s="17"/>
    </row>
    <row r="648">
      <c r="E648" s="16"/>
      <c r="F648" s="17"/>
      <c r="G648" s="16"/>
      <c r="H648" s="17"/>
      <c r="I648" s="16"/>
      <c r="J648" s="17"/>
      <c r="K648" s="16"/>
      <c r="L648" s="17"/>
    </row>
    <row r="649">
      <c r="E649" s="16"/>
      <c r="F649" s="17"/>
      <c r="G649" s="16"/>
      <c r="H649" s="17"/>
      <c r="I649" s="16"/>
      <c r="J649" s="17"/>
      <c r="K649" s="16"/>
      <c r="L649" s="17"/>
    </row>
    <row r="650">
      <c r="E650" s="16"/>
      <c r="F650" s="17"/>
      <c r="G650" s="16"/>
      <c r="H650" s="17"/>
      <c r="I650" s="16"/>
      <c r="J650" s="17"/>
      <c r="K650" s="16"/>
      <c r="L650" s="17"/>
    </row>
    <row r="651">
      <c r="E651" s="16"/>
      <c r="F651" s="17"/>
      <c r="G651" s="16"/>
      <c r="H651" s="17"/>
      <c r="I651" s="16"/>
      <c r="J651" s="17"/>
      <c r="K651" s="16"/>
      <c r="L651" s="17"/>
    </row>
    <row r="652">
      <c r="E652" s="16"/>
      <c r="F652" s="17"/>
      <c r="G652" s="16"/>
      <c r="H652" s="17"/>
      <c r="I652" s="16"/>
      <c r="J652" s="17"/>
      <c r="K652" s="16"/>
      <c r="L652" s="17"/>
    </row>
    <row r="653">
      <c r="E653" s="16"/>
      <c r="F653" s="17"/>
      <c r="G653" s="16"/>
      <c r="H653" s="17"/>
      <c r="I653" s="16"/>
      <c r="J653" s="17"/>
      <c r="K653" s="16"/>
      <c r="L653" s="17"/>
    </row>
    <row r="654">
      <c r="E654" s="16"/>
      <c r="F654" s="17"/>
      <c r="G654" s="16"/>
      <c r="H654" s="17"/>
      <c r="I654" s="16"/>
      <c r="J654" s="17"/>
      <c r="K654" s="16"/>
      <c r="L654" s="17"/>
    </row>
    <row r="655">
      <c r="E655" s="16"/>
      <c r="F655" s="17"/>
      <c r="G655" s="16"/>
      <c r="H655" s="17"/>
      <c r="I655" s="16"/>
      <c r="J655" s="17"/>
      <c r="K655" s="16"/>
      <c r="L655" s="17"/>
    </row>
    <row r="656">
      <c r="E656" s="16"/>
      <c r="F656" s="17"/>
      <c r="G656" s="16"/>
      <c r="H656" s="17"/>
      <c r="I656" s="16"/>
      <c r="J656" s="17"/>
      <c r="K656" s="16"/>
      <c r="L656" s="17"/>
    </row>
    <row r="657">
      <c r="E657" s="16"/>
      <c r="F657" s="17"/>
      <c r="G657" s="16"/>
      <c r="H657" s="17"/>
      <c r="I657" s="16"/>
      <c r="J657" s="17"/>
      <c r="K657" s="16"/>
      <c r="L657" s="17"/>
    </row>
    <row r="658">
      <c r="E658" s="16"/>
      <c r="F658" s="17"/>
      <c r="G658" s="16"/>
      <c r="H658" s="17"/>
      <c r="I658" s="16"/>
      <c r="J658" s="17"/>
      <c r="K658" s="16"/>
      <c r="L658" s="17"/>
    </row>
    <row r="659">
      <c r="E659" s="16"/>
      <c r="F659" s="17"/>
      <c r="G659" s="16"/>
      <c r="H659" s="17"/>
      <c r="I659" s="16"/>
      <c r="J659" s="17"/>
      <c r="K659" s="16"/>
      <c r="L659" s="17"/>
    </row>
    <row r="660">
      <c r="E660" s="16"/>
      <c r="F660" s="17"/>
      <c r="G660" s="16"/>
      <c r="H660" s="17"/>
      <c r="I660" s="16"/>
      <c r="J660" s="17"/>
      <c r="K660" s="16"/>
      <c r="L660" s="17"/>
    </row>
    <row r="661">
      <c r="E661" s="16"/>
      <c r="F661" s="17"/>
      <c r="G661" s="16"/>
      <c r="H661" s="17"/>
      <c r="I661" s="16"/>
      <c r="J661" s="17"/>
      <c r="K661" s="16"/>
      <c r="L661" s="17"/>
    </row>
    <row r="662">
      <c r="E662" s="16"/>
      <c r="F662" s="17"/>
      <c r="G662" s="16"/>
      <c r="H662" s="17"/>
      <c r="I662" s="16"/>
      <c r="J662" s="17"/>
      <c r="K662" s="16"/>
      <c r="L662" s="17"/>
    </row>
    <row r="663">
      <c r="E663" s="16"/>
      <c r="F663" s="17"/>
      <c r="G663" s="16"/>
      <c r="H663" s="17"/>
      <c r="I663" s="16"/>
      <c r="J663" s="17"/>
      <c r="K663" s="16"/>
      <c r="L663" s="17"/>
    </row>
    <row r="664">
      <c r="E664" s="16"/>
      <c r="F664" s="17"/>
      <c r="G664" s="16"/>
      <c r="H664" s="17"/>
      <c r="I664" s="16"/>
      <c r="J664" s="17"/>
      <c r="K664" s="16"/>
      <c r="L664" s="17"/>
    </row>
    <row r="665">
      <c r="E665" s="16"/>
      <c r="F665" s="17"/>
      <c r="G665" s="16"/>
      <c r="H665" s="17"/>
      <c r="I665" s="16"/>
      <c r="J665" s="17"/>
      <c r="K665" s="16"/>
      <c r="L665" s="17"/>
    </row>
    <row r="666">
      <c r="E666" s="16"/>
      <c r="F666" s="17"/>
      <c r="G666" s="16"/>
      <c r="H666" s="17"/>
      <c r="I666" s="16"/>
      <c r="J666" s="17"/>
      <c r="K666" s="16"/>
      <c r="L666" s="17"/>
    </row>
    <row r="667">
      <c r="E667" s="16"/>
      <c r="F667" s="17"/>
      <c r="G667" s="16"/>
      <c r="H667" s="17"/>
      <c r="I667" s="16"/>
      <c r="J667" s="17"/>
      <c r="K667" s="16"/>
      <c r="L667" s="17"/>
    </row>
    <row r="668">
      <c r="E668" s="16"/>
      <c r="F668" s="17"/>
      <c r="G668" s="16"/>
      <c r="H668" s="17"/>
      <c r="I668" s="16"/>
      <c r="J668" s="17"/>
      <c r="K668" s="16"/>
      <c r="L668" s="17"/>
    </row>
    <row r="669">
      <c r="E669" s="16"/>
      <c r="F669" s="17"/>
      <c r="G669" s="16"/>
      <c r="H669" s="17"/>
      <c r="I669" s="16"/>
      <c r="J669" s="17"/>
      <c r="K669" s="16"/>
      <c r="L669" s="17"/>
    </row>
    <row r="670">
      <c r="E670" s="16"/>
      <c r="F670" s="17"/>
      <c r="G670" s="16"/>
      <c r="H670" s="17"/>
      <c r="I670" s="16"/>
      <c r="J670" s="17"/>
      <c r="K670" s="16"/>
      <c r="L670" s="17"/>
    </row>
    <row r="671">
      <c r="E671" s="16"/>
      <c r="F671" s="17"/>
      <c r="G671" s="16"/>
      <c r="H671" s="17"/>
      <c r="I671" s="16"/>
      <c r="J671" s="17"/>
      <c r="K671" s="16"/>
      <c r="L671" s="17"/>
    </row>
    <row r="672">
      <c r="E672" s="16"/>
      <c r="F672" s="17"/>
      <c r="G672" s="16"/>
      <c r="H672" s="17"/>
      <c r="I672" s="16"/>
      <c r="J672" s="17"/>
      <c r="K672" s="16"/>
      <c r="L672" s="17"/>
    </row>
    <row r="673">
      <c r="E673" s="16"/>
      <c r="F673" s="17"/>
      <c r="G673" s="16"/>
      <c r="H673" s="17"/>
      <c r="I673" s="16"/>
      <c r="J673" s="17"/>
      <c r="K673" s="16"/>
      <c r="L673" s="17"/>
    </row>
    <row r="674">
      <c r="E674" s="16"/>
      <c r="F674" s="17"/>
      <c r="G674" s="16"/>
      <c r="H674" s="17"/>
      <c r="I674" s="16"/>
      <c r="J674" s="17"/>
      <c r="K674" s="16"/>
      <c r="L674" s="17"/>
    </row>
    <row r="675">
      <c r="E675" s="16"/>
      <c r="F675" s="17"/>
      <c r="G675" s="16"/>
      <c r="H675" s="17"/>
      <c r="I675" s="16"/>
      <c r="J675" s="17"/>
      <c r="K675" s="16"/>
      <c r="L675" s="17"/>
    </row>
    <row r="676">
      <c r="E676" s="16"/>
      <c r="F676" s="17"/>
      <c r="G676" s="16"/>
      <c r="H676" s="17"/>
      <c r="I676" s="16"/>
      <c r="J676" s="17"/>
      <c r="K676" s="16"/>
      <c r="L676" s="17"/>
    </row>
    <row r="677">
      <c r="E677" s="16"/>
      <c r="F677" s="17"/>
      <c r="G677" s="16"/>
      <c r="H677" s="17"/>
      <c r="I677" s="16"/>
      <c r="J677" s="17"/>
      <c r="K677" s="16"/>
      <c r="L677" s="17"/>
    </row>
    <row r="678">
      <c r="E678" s="16"/>
      <c r="F678" s="17"/>
      <c r="G678" s="16"/>
      <c r="H678" s="17"/>
      <c r="I678" s="16"/>
      <c r="J678" s="17"/>
      <c r="K678" s="16"/>
      <c r="L678" s="17"/>
    </row>
    <row r="679">
      <c r="E679" s="16"/>
      <c r="F679" s="17"/>
      <c r="G679" s="16"/>
      <c r="H679" s="17"/>
      <c r="I679" s="16"/>
      <c r="J679" s="17"/>
      <c r="K679" s="16"/>
      <c r="L679" s="17"/>
    </row>
    <row r="680">
      <c r="E680" s="16"/>
      <c r="F680" s="17"/>
      <c r="G680" s="16"/>
      <c r="H680" s="17"/>
      <c r="I680" s="16"/>
      <c r="J680" s="17"/>
      <c r="K680" s="16"/>
      <c r="L680" s="17"/>
    </row>
    <row r="681">
      <c r="E681" s="16"/>
      <c r="F681" s="17"/>
      <c r="G681" s="16"/>
      <c r="H681" s="17"/>
      <c r="I681" s="16"/>
      <c r="J681" s="17"/>
      <c r="K681" s="16"/>
      <c r="L681" s="17"/>
    </row>
    <row r="682">
      <c r="E682" s="16"/>
      <c r="F682" s="17"/>
      <c r="G682" s="16"/>
      <c r="H682" s="17"/>
      <c r="I682" s="16"/>
      <c r="J682" s="17"/>
      <c r="K682" s="16"/>
      <c r="L682" s="17"/>
    </row>
    <row r="683">
      <c r="E683" s="16"/>
      <c r="F683" s="17"/>
      <c r="G683" s="16"/>
      <c r="H683" s="17"/>
      <c r="I683" s="16"/>
      <c r="J683" s="17"/>
      <c r="K683" s="16"/>
      <c r="L683" s="17"/>
    </row>
    <row r="684">
      <c r="E684" s="16"/>
      <c r="F684" s="17"/>
      <c r="G684" s="16"/>
      <c r="H684" s="17"/>
      <c r="I684" s="16"/>
      <c r="J684" s="17"/>
      <c r="K684" s="16"/>
      <c r="L684" s="17"/>
    </row>
    <row r="685">
      <c r="E685" s="16"/>
      <c r="F685" s="17"/>
      <c r="G685" s="16"/>
      <c r="H685" s="17"/>
      <c r="I685" s="16"/>
      <c r="J685" s="17"/>
      <c r="K685" s="16"/>
      <c r="L685" s="17"/>
    </row>
    <row r="686">
      <c r="E686" s="16"/>
      <c r="F686" s="17"/>
      <c r="G686" s="16"/>
      <c r="H686" s="17"/>
      <c r="I686" s="16"/>
      <c r="J686" s="17"/>
      <c r="K686" s="16"/>
      <c r="L686" s="17"/>
    </row>
    <row r="687">
      <c r="E687" s="16"/>
      <c r="F687" s="17"/>
      <c r="G687" s="16"/>
      <c r="H687" s="17"/>
      <c r="I687" s="16"/>
      <c r="J687" s="17"/>
      <c r="K687" s="16"/>
      <c r="L687" s="17"/>
    </row>
    <row r="688">
      <c r="E688" s="16"/>
      <c r="F688" s="17"/>
      <c r="G688" s="16"/>
      <c r="H688" s="17"/>
      <c r="I688" s="16"/>
      <c r="J688" s="17"/>
      <c r="K688" s="16"/>
      <c r="L688" s="17"/>
    </row>
    <row r="689">
      <c r="E689" s="16"/>
      <c r="F689" s="17"/>
      <c r="G689" s="16"/>
      <c r="H689" s="17"/>
      <c r="I689" s="16"/>
      <c r="J689" s="17"/>
      <c r="K689" s="16"/>
      <c r="L689" s="17"/>
    </row>
    <row r="690">
      <c r="E690" s="16"/>
      <c r="F690" s="17"/>
      <c r="G690" s="16"/>
      <c r="H690" s="17"/>
      <c r="I690" s="16"/>
      <c r="J690" s="17"/>
      <c r="K690" s="16"/>
      <c r="L690" s="17"/>
    </row>
    <row r="691">
      <c r="E691" s="16"/>
      <c r="F691" s="17"/>
      <c r="G691" s="16"/>
      <c r="H691" s="17"/>
      <c r="I691" s="16"/>
      <c r="J691" s="17"/>
      <c r="K691" s="16"/>
      <c r="L691" s="17"/>
    </row>
    <row r="692">
      <c r="E692" s="16"/>
      <c r="F692" s="17"/>
      <c r="G692" s="16"/>
      <c r="H692" s="17"/>
      <c r="I692" s="16"/>
      <c r="J692" s="17"/>
      <c r="K692" s="16"/>
      <c r="L692" s="17"/>
    </row>
    <row r="693">
      <c r="E693" s="16"/>
      <c r="F693" s="17"/>
      <c r="G693" s="16"/>
      <c r="H693" s="17"/>
      <c r="I693" s="16"/>
      <c r="J693" s="17"/>
      <c r="K693" s="16"/>
      <c r="L693" s="17"/>
    </row>
    <row r="694">
      <c r="E694" s="16"/>
      <c r="F694" s="17"/>
      <c r="G694" s="16"/>
      <c r="H694" s="17"/>
      <c r="I694" s="16"/>
      <c r="J694" s="17"/>
      <c r="K694" s="16"/>
      <c r="L694" s="17"/>
    </row>
    <row r="695">
      <c r="E695" s="16"/>
      <c r="F695" s="17"/>
      <c r="G695" s="16"/>
      <c r="H695" s="17"/>
      <c r="I695" s="16"/>
      <c r="J695" s="17"/>
      <c r="K695" s="16"/>
      <c r="L695" s="17"/>
    </row>
    <row r="696">
      <c r="E696" s="16"/>
      <c r="F696" s="17"/>
      <c r="G696" s="16"/>
      <c r="H696" s="17"/>
      <c r="I696" s="16"/>
      <c r="J696" s="17"/>
      <c r="K696" s="16"/>
      <c r="L696" s="17"/>
    </row>
    <row r="697">
      <c r="E697" s="16"/>
      <c r="F697" s="17"/>
      <c r="G697" s="16"/>
      <c r="H697" s="17"/>
      <c r="I697" s="16"/>
      <c r="J697" s="17"/>
      <c r="K697" s="16"/>
      <c r="L697" s="17"/>
    </row>
    <row r="698">
      <c r="E698" s="16"/>
      <c r="F698" s="17"/>
      <c r="G698" s="16"/>
      <c r="H698" s="17"/>
      <c r="I698" s="16"/>
      <c r="J698" s="17"/>
      <c r="K698" s="16"/>
      <c r="L698" s="17"/>
    </row>
    <row r="699">
      <c r="E699" s="16"/>
      <c r="F699" s="17"/>
      <c r="G699" s="16"/>
      <c r="H699" s="17"/>
      <c r="I699" s="16"/>
      <c r="J699" s="17"/>
      <c r="K699" s="16"/>
      <c r="L699" s="17"/>
    </row>
    <row r="700">
      <c r="E700" s="16"/>
      <c r="F700" s="17"/>
      <c r="G700" s="16"/>
      <c r="H700" s="17"/>
      <c r="I700" s="16"/>
      <c r="J700" s="17"/>
      <c r="K700" s="16"/>
      <c r="L700" s="17"/>
    </row>
    <row r="701">
      <c r="E701" s="16"/>
      <c r="F701" s="17"/>
      <c r="G701" s="16"/>
      <c r="H701" s="17"/>
      <c r="I701" s="16"/>
      <c r="J701" s="17"/>
      <c r="K701" s="16"/>
      <c r="L701" s="17"/>
    </row>
    <row r="702">
      <c r="E702" s="16"/>
      <c r="F702" s="17"/>
      <c r="G702" s="16"/>
      <c r="H702" s="17"/>
      <c r="I702" s="16"/>
      <c r="J702" s="17"/>
      <c r="K702" s="16"/>
      <c r="L702" s="17"/>
    </row>
    <row r="703">
      <c r="E703" s="16"/>
      <c r="F703" s="17"/>
      <c r="G703" s="16"/>
      <c r="H703" s="17"/>
      <c r="I703" s="16"/>
      <c r="J703" s="17"/>
      <c r="K703" s="16"/>
      <c r="L703" s="17"/>
    </row>
    <row r="704">
      <c r="E704" s="16"/>
      <c r="F704" s="17"/>
      <c r="G704" s="16"/>
      <c r="H704" s="17"/>
      <c r="I704" s="16"/>
      <c r="J704" s="17"/>
      <c r="K704" s="16"/>
      <c r="L704" s="17"/>
    </row>
    <row r="705">
      <c r="E705" s="16"/>
      <c r="F705" s="17"/>
      <c r="G705" s="16"/>
      <c r="H705" s="17"/>
      <c r="I705" s="16"/>
      <c r="J705" s="17"/>
      <c r="K705" s="16"/>
      <c r="L705" s="17"/>
    </row>
    <row r="706">
      <c r="E706" s="16"/>
      <c r="F706" s="17"/>
      <c r="G706" s="16"/>
      <c r="H706" s="17"/>
      <c r="I706" s="16"/>
      <c r="J706" s="17"/>
      <c r="K706" s="16"/>
      <c r="L706" s="17"/>
    </row>
    <row r="707">
      <c r="E707" s="16"/>
      <c r="F707" s="17"/>
      <c r="G707" s="16"/>
      <c r="H707" s="17"/>
      <c r="I707" s="16"/>
      <c r="J707" s="17"/>
      <c r="K707" s="16"/>
      <c r="L707" s="17"/>
    </row>
    <row r="708">
      <c r="E708" s="16"/>
      <c r="F708" s="17"/>
      <c r="G708" s="16"/>
      <c r="H708" s="17"/>
      <c r="I708" s="16"/>
      <c r="J708" s="17"/>
      <c r="K708" s="16"/>
      <c r="L708" s="17"/>
    </row>
    <row r="709">
      <c r="E709" s="16"/>
      <c r="F709" s="17"/>
      <c r="G709" s="16"/>
      <c r="H709" s="17"/>
      <c r="I709" s="16"/>
      <c r="J709" s="17"/>
      <c r="K709" s="16"/>
      <c r="L709" s="17"/>
    </row>
    <row r="710">
      <c r="E710" s="16"/>
      <c r="F710" s="17"/>
      <c r="G710" s="16"/>
      <c r="H710" s="17"/>
      <c r="I710" s="16"/>
      <c r="J710" s="17"/>
      <c r="K710" s="16"/>
      <c r="L710" s="17"/>
    </row>
    <row r="711">
      <c r="E711" s="16"/>
      <c r="F711" s="17"/>
      <c r="G711" s="16"/>
      <c r="H711" s="17"/>
      <c r="I711" s="16"/>
      <c r="J711" s="17"/>
      <c r="K711" s="16"/>
      <c r="L711" s="17"/>
    </row>
    <row r="712">
      <c r="E712" s="16"/>
      <c r="F712" s="17"/>
      <c r="G712" s="16"/>
      <c r="H712" s="17"/>
      <c r="I712" s="16"/>
      <c r="J712" s="17"/>
      <c r="K712" s="16"/>
      <c r="L712" s="17"/>
    </row>
    <row r="713">
      <c r="E713" s="16"/>
      <c r="F713" s="17"/>
      <c r="G713" s="16"/>
      <c r="H713" s="17"/>
      <c r="I713" s="16"/>
      <c r="J713" s="17"/>
      <c r="K713" s="16"/>
      <c r="L713" s="17"/>
    </row>
    <row r="714">
      <c r="E714" s="16"/>
      <c r="F714" s="17"/>
      <c r="G714" s="16"/>
      <c r="H714" s="17"/>
      <c r="I714" s="16"/>
      <c r="J714" s="17"/>
      <c r="K714" s="16"/>
      <c r="L714" s="17"/>
    </row>
    <row r="715">
      <c r="E715" s="16"/>
      <c r="F715" s="17"/>
      <c r="G715" s="16"/>
      <c r="H715" s="17"/>
      <c r="I715" s="16"/>
      <c r="J715" s="17"/>
      <c r="K715" s="16"/>
      <c r="L715" s="17"/>
    </row>
    <row r="716">
      <c r="E716" s="16"/>
      <c r="F716" s="17"/>
      <c r="G716" s="16"/>
      <c r="H716" s="17"/>
      <c r="I716" s="16"/>
      <c r="J716" s="17"/>
      <c r="K716" s="16"/>
      <c r="L716" s="17"/>
    </row>
    <row r="717">
      <c r="E717" s="16"/>
      <c r="F717" s="17"/>
      <c r="G717" s="16"/>
      <c r="H717" s="17"/>
      <c r="I717" s="16"/>
      <c r="J717" s="17"/>
      <c r="K717" s="16"/>
      <c r="L717" s="17"/>
    </row>
    <row r="718">
      <c r="E718" s="16"/>
      <c r="F718" s="17"/>
      <c r="G718" s="16"/>
      <c r="H718" s="17"/>
      <c r="I718" s="16"/>
      <c r="J718" s="17"/>
      <c r="K718" s="16"/>
      <c r="L718" s="17"/>
    </row>
    <row r="719">
      <c r="E719" s="16"/>
      <c r="F719" s="17"/>
      <c r="G719" s="16"/>
      <c r="H719" s="17"/>
      <c r="I719" s="16"/>
      <c r="J719" s="17"/>
      <c r="K719" s="16"/>
      <c r="L719" s="17"/>
    </row>
    <row r="720">
      <c r="E720" s="16"/>
      <c r="F720" s="17"/>
      <c r="G720" s="16"/>
      <c r="H720" s="17"/>
      <c r="I720" s="16"/>
      <c r="J720" s="17"/>
      <c r="K720" s="16"/>
      <c r="L720" s="17"/>
    </row>
    <row r="721">
      <c r="E721" s="16"/>
      <c r="F721" s="17"/>
      <c r="G721" s="16"/>
      <c r="H721" s="17"/>
      <c r="I721" s="16"/>
      <c r="J721" s="17"/>
      <c r="K721" s="16"/>
      <c r="L721" s="17"/>
    </row>
    <row r="722">
      <c r="E722" s="16"/>
      <c r="F722" s="17"/>
      <c r="G722" s="16"/>
      <c r="H722" s="17"/>
      <c r="I722" s="16"/>
      <c r="J722" s="17"/>
      <c r="K722" s="16"/>
      <c r="L722" s="17"/>
    </row>
    <row r="723">
      <c r="E723" s="16"/>
      <c r="F723" s="17"/>
      <c r="G723" s="16"/>
      <c r="H723" s="17"/>
      <c r="I723" s="16"/>
      <c r="J723" s="17"/>
      <c r="K723" s="16"/>
      <c r="L723" s="17"/>
    </row>
    <row r="724">
      <c r="E724" s="16"/>
      <c r="F724" s="17"/>
      <c r="G724" s="16"/>
      <c r="H724" s="17"/>
      <c r="I724" s="16"/>
      <c r="J724" s="17"/>
      <c r="K724" s="16"/>
      <c r="L724" s="17"/>
    </row>
    <row r="725">
      <c r="E725" s="16"/>
      <c r="F725" s="17"/>
      <c r="G725" s="16"/>
      <c r="H725" s="17"/>
      <c r="I725" s="16"/>
      <c r="J725" s="17"/>
      <c r="K725" s="16"/>
      <c r="L725" s="17"/>
    </row>
    <row r="726">
      <c r="E726" s="16"/>
      <c r="F726" s="17"/>
      <c r="G726" s="16"/>
      <c r="H726" s="17"/>
      <c r="I726" s="16"/>
      <c r="J726" s="17"/>
      <c r="K726" s="16"/>
      <c r="L726" s="17"/>
    </row>
    <row r="727">
      <c r="E727" s="16"/>
      <c r="F727" s="17"/>
      <c r="G727" s="16"/>
      <c r="H727" s="17"/>
      <c r="I727" s="16"/>
      <c r="J727" s="17"/>
      <c r="K727" s="16"/>
      <c r="L727" s="17"/>
    </row>
    <row r="728">
      <c r="E728" s="16"/>
      <c r="F728" s="17"/>
      <c r="G728" s="16"/>
      <c r="H728" s="17"/>
      <c r="I728" s="16"/>
      <c r="J728" s="17"/>
      <c r="K728" s="16"/>
      <c r="L728" s="17"/>
    </row>
    <row r="729">
      <c r="E729" s="16"/>
      <c r="F729" s="17"/>
      <c r="G729" s="16"/>
      <c r="H729" s="17"/>
      <c r="I729" s="16"/>
      <c r="J729" s="17"/>
      <c r="K729" s="16"/>
      <c r="L729" s="17"/>
    </row>
    <row r="730">
      <c r="E730" s="16"/>
      <c r="F730" s="17"/>
      <c r="G730" s="16"/>
      <c r="H730" s="17"/>
      <c r="I730" s="16"/>
      <c r="J730" s="17"/>
      <c r="K730" s="16"/>
      <c r="L730" s="17"/>
    </row>
    <row r="731">
      <c r="E731" s="16"/>
      <c r="F731" s="17"/>
      <c r="G731" s="16"/>
      <c r="H731" s="17"/>
      <c r="I731" s="16"/>
      <c r="J731" s="17"/>
      <c r="K731" s="16"/>
      <c r="L731" s="17"/>
    </row>
    <row r="732">
      <c r="E732" s="16"/>
      <c r="F732" s="17"/>
      <c r="G732" s="16"/>
      <c r="H732" s="17"/>
      <c r="I732" s="16"/>
      <c r="J732" s="17"/>
      <c r="K732" s="16"/>
      <c r="L732" s="17"/>
    </row>
    <row r="733">
      <c r="E733" s="16"/>
      <c r="F733" s="17"/>
      <c r="G733" s="16"/>
      <c r="H733" s="17"/>
      <c r="I733" s="16"/>
      <c r="J733" s="17"/>
      <c r="K733" s="16"/>
      <c r="L733" s="17"/>
    </row>
    <row r="734">
      <c r="E734" s="16"/>
      <c r="F734" s="17"/>
      <c r="G734" s="16"/>
      <c r="H734" s="17"/>
      <c r="I734" s="16"/>
      <c r="J734" s="17"/>
      <c r="K734" s="16"/>
      <c r="L734" s="17"/>
    </row>
    <row r="735">
      <c r="E735" s="16"/>
      <c r="F735" s="17"/>
      <c r="G735" s="16"/>
      <c r="H735" s="17"/>
      <c r="I735" s="16"/>
      <c r="J735" s="17"/>
      <c r="K735" s="16"/>
      <c r="L735" s="17"/>
    </row>
    <row r="736">
      <c r="E736" s="16"/>
      <c r="F736" s="17"/>
      <c r="G736" s="16"/>
      <c r="H736" s="17"/>
      <c r="I736" s="16"/>
      <c r="J736" s="17"/>
      <c r="K736" s="16"/>
      <c r="L736" s="17"/>
    </row>
    <row r="737">
      <c r="E737" s="16"/>
      <c r="F737" s="17"/>
      <c r="G737" s="16"/>
      <c r="H737" s="17"/>
      <c r="I737" s="16"/>
      <c r="J737" s="17"/>
      <c r="K737" s="16"/>
      <c r="L737" s="17"/>
    </row>
    <row r="738">
      <c r="E738" s="16"/>
      <c r="F738" s="17"/>
      <c r="G738" s="16"/>
      <c r="H738" s="17"/>
      <c r="I738" s="16"/>
      <c r="J738" s="17"/>
      <c r="K738" s="16"/>
      <c r="L738" s="17"/>
    </row>
    <row r="739">
      <c r="E739" s="16"/>
      <c r="F739" s="17"/>
      <c r="G739" s="16"/>
      <c r="H739" s="17"/>
      <c r="I739" s="16"/>
      <c r="J739" s="17"/>
      <c r="K739" s="16"/>
      <c r="L739" s="17"/>
    </row>
    <row r="740">
      <c r="E740" s="16"/>
      <c r="F740" s="17"/>
      <c r="G740" s="16"/>
      <c r="H740" s="17"/>
      <c r="I740" s="16"/>
      <c r="J740" s="17"/>
      <c r="K740" s="16"/>
      <c r="L740" s="17"/>
    </row>
    <row r="741">
      <c r="E741" s="16"/>
      <c r="F741" s="17"/>
      <c r="G741" s="16"/>
      <c r="H741" s="17"/>
      <c r="I741" s="16"/>
      <c r="J741" s="17"/>
      <c r="K741" s="16"/>
      <c r="L741" s="17"/>
    </row>
    <row r="742">
      <c r="E742" s="16"/>
      <c r="F742" s="17"/>
      <c r="G742" s="16"/>
      <c r="H742" s="17"/>
      <c r="I742" s="16"/>
      <c r="J742" s="17"/>
      <c r="K742" s="16"/>
      <c r="L742" s="17"/>
    </row>
    <row r="743">
      <c r="E743" s="16"/>
      <c r="F743" s="17"/>
      <c r="G743" s="16"/>
      <c r="H743" s="17"/>
      <c r="I743" s="16"/>
      <c r="J743" s="17"/>
      <c r="K743" s="16"/>
      <c r="L743" s="17"/>
    </row>
    <row r="744">
      <c r="E744" s="16"/>
      <c r="F744" s="17"/>
      <c r="G744" s="16"/>
      <c r="H744" s="17"/>
      <c r="I744" s="16"/>
      <c r="J744" s="17"/>
      <c r="K744" s="16"/>
      <c r="L744" s="17"/>
    </row>
    <row r="745">
      <c r="E745" s="16"/>
      <c r="F745" s="17"/>
      <c r="G745" s="16"/>
      <c r="H745" s="17"/>
      <c r="I745" s="16"/>
      <c r="J745" s="17"/>
      <c r="K745" s="16"/>
      <c r="L745" s="17"/>
    </row>
    <row r="746">
      <c r="E746" s="16"/>
      <c r="F746" s="17"/>
      <c r="G746" s="16"/>
      <c r="H746" s="17"/>
      <c r="I746" s="16"/>
      <c r="J746" s="17"/>
      <c r="K746" s="16"/>
      <c r="L746" s="17"/>
    </row>
    <row r="747">
      <c r="E747" s="16"/>
      <c r="F747" s="17"/>
      <c r="G747" s="16"/>
      <c r="H747" s="17"/>
      <c r="I747" s="16"/>
      <c r="J747" s="17"/>
      <c r="K747" s="16"/>
      <c r="L747" s="17"/>
    </row>
    <row r="748">
      <c r="E748" s="16"/>
      <c r="F748" s="17"/>
      <c r="G748" s="16"/>
      <c r="H748" s="17"/>
      <c r="I748" s="16"/>
      <c r="J748" s="17"/>
      <c r="K748" s="16"/>
      <c r="L748" s="17"/>
    </row>
    <row r="749">
      <c r="E749" s="16"/>
      <c r="F749" s="17"/>
      <c r="G749" s="16"/>
      <c r="H749" s="17"/>
      <c r="I749" s="16"/>
      <c r="J749" s="17"/>
      <c r="K749" s="16"/>
      <c r="L749" s="17"/>
    </row>
    <row r="750">
      <c r="E750" s="16"/>
      <c r="F750" s="17"/>
      <c r="G750" s="16"/>
      <c r="H750" s="17"/>
      <c r="I750" s="16"/>
      <c r="J750" s="17"/>
      <c r="K750" s="16"/>
      <c r="L750" s="17"/>
    </row>
    <row r="751">
      <c r="E751" s="16"/>
      <c r="F751" s="17"/>
      <c r="G751" s="16"/>
      <c r="H751" s="17"/>
      <c r="I751" s="16"/>
      <c r="J751" s="17"/>
      <c r="K751" s="16"/>
      <c r="L751" s="17"/>
    </row>
    <row r="752">
      <c r="E752" s="16"/>
      <c r="F752" s="17"/>
      <c r="G752" s="16"/>
      <c r="H752" s="17"/>
      <c r="I752" s="16"/>
      <c r="J752" s="17"/>
      <c r="K752" s="16"/>
      <c r="L752" s="17"/>
    </row>
    <row r="753">
      <c r="E753" s="16"/>
      <c r="F753" s="17"/>
      <c r="G753" s="16"/>
      <c r="H753" s="17"/>
      <c r="I753" s="16"/>
      <c r="J753" s="17"/>
      <c r="K753" s="16"/>
      <c r="L753" s="17"/>
    </row>
    <row r="754">
      <c r="E754" s="16"/>
      <c r="F754" s="17"/>
      <c r="G754" s="16"/>
      <c r="H754" s="17"/>
      <c r="I754" s="16"/>
      <c r="J754" s="17"/>
      <c r="K754" s="16"/>
      <c r="L754" s="17"/>
    </row>
    <row r="755">
      <c r="E755" s="16"/>
      <c r="F755" s="17"/>
      <c r="G755" s="16"/>
      <c r="H755" s="17"/>
      <c r="I755" s="16"/>
      <c r="J755" s="17"/>
      <c r="K755" s="16"/>
      <c r="L755" s="17"/>
    </row>
    <row r="756">
      <c r="E756" s="16"/>
      <c r="F756" s="17"/>
      <c r="G756" s="16"/>
      <c r="H756" s="17"/>
      <c r="I756" s="16"/>
      <c r="J756" s="17"/>
      <c r="K756" s="16"/>
      <c r="L756" s="17"/>
    </row>
    <row r="757">
      <c r="E757" s="16"/>
      <c r="F757" s="17"/>
      <c r="G757" s="16"/>
      <c r="H757" s="17"/>
      <c r="I757" s="16"/>
      <c r="J757" s="17"/>
      <c r="K757" s="16"/>
      <c r="L757" s="17"/>
    </row>
    <row r="758">
      <c r="E758" s="16"/>
      <c r="F758" s="17"/>
      <c r="G758" s="16"/>
      <c r="H758" s="17"/>
      <c r="I758" s="16"/>
      <c r="J758" s="17"/>
      <c r="K758" s="16"/>
      <c r="L758" s="17"/>
    </row>
    <row r="759">
      <c r="E759" s="16"/>
      <c r="F759" s="17"/>
      <c r="G759" s="16"/>
      <c r="H759" s="17"/>
      <c r="I759" s="16"/>
      <c r="J759" s="17"/>
      <c r="K759" s="16"/>
      <c r="L759" s="17"/>
    </row>
    <row r="760">
      <c r="E760" s="16"/>
      <c r="F760" s="17"/>
      <c r="G760" s="16"/>
      <c r="H760" s="17"/>
      <c r="I760" s="16"/>
      <c r="J760" s="17"/>
      <c r="K760" s="16"/>
      <c r="L760" s="17"/>
    </row>
    <row r="761">
      <c r="E761" s="16"/>
      <c r="F761" s="17"/>
      <c r="G761" s="16"/>
      <c r="H761" s="17"/>
      <c r="I761" s="16"/>
      <c r="J761" s="17"/>
      <c r="K761" s="16"/>
      <c r="L761" s="17"/>
    </row>
    <row r="762">
      <c r="E762" s="16"/>
      <c r="F762" s="17"/>
      <c r="G762" s="16"/>
      <c r="H762" s="17"/>
      <c r="I762" s="16"/>
      <c r="J762" s="17"/>
      <c r="K762" s="16"/>
      <c r="L762" s="17"/>
    </row>
    <row r="763">
      <c r="E763" s="16"/>
      <c r="F763" s="17"/>
      <c r="G763" s="16"/>
      <c r="H763" s="17"/>
      <c r="I763" s="16"/>
      <c r="J763" s="17"/>
      <c r="K763" s="16"/>
      <c r="L763" s="17"/>
    </row>
    <row r="764">
      <c r="E764" s="16"/>
      <c r="F764" s="17"/>
      <c r="G764" s="16"/>
      <c r="H764" s="17"/>
      <c r="I764" s="16"/>
      <c r="J764" s="17"/>
      <c r="K764" s="16"/>
      <c r="L764" s="17"/>
    </row>
    <row r="765">
      <c r="E765" s="16"/>
      <c r="F765" s="17"/>
      <c r="G765" s="16"/>
      <c r="H765" s="17"/>
      <c r="I765" s="16"/>
      <c r="J765" s="17"/>
      <c r="K765" s="16"/>
      <c r="L765" s="17"/>
    </row>
    <row r="766">
      <c r="E766" s="16"/>
      <c r="F766" s="17"/>
      <c r="G766" s="16"/>
      <c r="H766" s="17"/>
      <c r="I766" s="16"/>
      <c r="J766" s="17"/>
      <c r="K766" s="16"/>
      <c r="L766" s="17"/>
    </row>
    <row r="767">
      <c r="E767" s="16"/>
      <c r="F767" s="17"/>
      <c r="G767" s="16"/>
      <c r="H767" s="17"/>
      <c r="I767" s="16"/>
      <c r="J767" s="17"/>
      <c r="K767" s="16"/>
      <c r="L767" s="17"/>
    </row>
    <row r="768">
      <c r="E768" s="16"/>
      <c r="F768" s="17"/>
      <c r="G768" s="16"/>
      <c r="H768" s="17"/>
      <c r="I768" s="16"/>
      <c r="J768" s="17"/>
      <c r="K768" s="16"/>
      <c r="L768" s="17"/>
    </row>
    <row r="769">
      <c r="E769" s="16"/>
      <c r="F769" s="17"/>
      <c r="G769" s="16"/>
      <c r="H769" s="17"/>
      <c r="I769" s="16"/>
      <c r="J769" s="17"/>
      <c r="K769" s="16"/>
      <c r="L769" s="17"/>
    </row>
    <row r="770">
      <c r="E770" s="16"/>
      <c r="F770" s="17"/>
      <c r="G770" s="16"/>
      <c r="H770" s="17"/>
      <c r="I770" s="16"/>
      <c r="J770" s="17"/>
      <c r="K770" s="16"/>
      <c r="L770" s="17"/>
    </row>
    <row r="771">
      <c r="E771" s="16"/>
      <c r="F771" s="17"/>
      <c r="G771" s="16"/>
      <c r="H771" s="17"/>
      <c r="I771" s="16"/>
      <c r="J771" s="17"/>
      <c r="K771" s="16"/>
      <c r="L771" s="17"/>
    </row>
    <row r="772">
      <c r="E772" s="16"/>
      <c r="F772" s="17"/>
      <c r="G772" s="16"/>
      <c r="H772" s="17"/>
      <c r="I772" s="16"/>
      <c r="J772" s="17"/>
      <c r="K772" s="16"/>
      <c r="L772" s="17"/>
    </row>
    <row r="773">
      <c r="E773" s="16"/>
      <c r="F773" s="17"/>
      <c r="G773" s="16"/>
      <c r="H773" s="17"/>
      <c r="I773" s="16"/>
      <c r="J773" s="17"/>
      <c r="K773" s="16"/>
      <c r="L773" s="17"/>
    </row>
    <row r="774">
      <c r="E774" s="16"/>
      <c r="F774" s="17"/>
      <c r="G774" s="16"/>
      <c r="H774" s="17"/>
      <c r="I774" s="16"/>
      <c r="J774" s="17"/>
      <c r="K774" s="16"/>
      <c r="L774" s="17"/>
    </row>
    <row r="775">
      <c r="E775" s="16"/>
      <c r="F775" s="17"/>
      <c r="G775" s="16"/>
      <c r="H775" s="17"/>
      <c r="I775" s="16"/>
      <c r="J775" s="17"/>
      <c r="K775" s="16"/>
      <c r="L775" s="17"/>
    </row>
    <row r="776">
      <c r="E776" s="16"/>
      <c r="F776" s="17"/>
      <c r="G776" s="16"/>
      <c r="H776" s="17"/>
      <c r="I776" s="16"/>
      <c r="J776" s="17"/>
      <c r="K776" s="16"/>
      <c r="L776" s="17"/>
    </row>
    <row r="777">
      <c r="E777" s="16"/>
      <c r="F777" s="17"/>
      <c r="G777" s="16"/>
      <c r="H777" s="17"/>
      <c r="I777" s="16"/>
      <c r="J777" s="17"/>
      <c r="K777" s="16"/>
      <c r="L777" s="17"/>
    </row>
    <row r="778">
      <c r="E778" s="16"/>
      <c r="F778" s="17"/>
      <c r="G778" s="16"/>
      <c r="H778" s="17"/>
      <c r="I778" s="16"/>
      <c r="J778" s="17"/>
      <c r="K778" s="16"/>
      <c r="L778" s="17"/>
    </row>
    <row r="779">
      <c r="E779" s="16"/>
      <c r="F779" s="17"/>
      <c r="G779" s="16"/>
      <c r="H779" s="17"/>
      <c r="I779" s="16"/>
      <c r="J779" s="17"/>
      <c r="K779" s="16"/>
      <c r="L779" s="17"/>
    </row>
    <row r="780">
      <c r="E780" s="16"/>
      <c r="F780" s="17"/>
      <c r="G780" s="16"/>
      <c r="H780" s="17"/>
      <c r="I780" s="16"/>
      <c r="J780" s="17"/>
      <c r="K780" s="16"/>
      <c r="L780" s="17"/>
    </row>
    <row r="781">
      <c r="E781" s="16"/>
      <c r="F781" s="17"/>
      <c r="G781" s="16"/>
      <c r="H781" s="17"/>
      <c r="I781" s="16"/>
      <c r="J781" s="17"/>
      <c r="K781" s="16"/>
      <c r="L781" s="17"/>
    </row>
    <row r="782">
      <c r="E782" s="16"/>
      <c r="F782" s="17"/>
      <c r="G782" s="16"/>
      <c r="H782" s="17"/>
      <c r="I782" s="16"/>
      <c r="J782" s="17"/>
      <c r="K782" s="16"/>
      <c r="L782" s="17"/>
    </row>
    <row r="783">
      <c r="E783" s="16"/>
      <c r="F783" s="17"/>
      <c r="G783" s="16"/>
      <c r="H783" s="17"/>
      <c r="I783" s="16"/>
      <c r="J783" s="17"/>
      <c r="K783" s="16"/>
      <c r="L783" s="17"/>
    </row>
    <row r="784">
      <c r="E784" s="16"/>
      <c r="F784" s="17"/>
      <c r="G784" s="16"/>
      <c r="H784" s="17"/>
      <c r="I784" s="16"/>
      <c r="J784" s="17"/>
      <c r="K784" s="16"/>
      <c r="L784" s="17"/>
    </row>
    <row r="785">
      <c r="E785" s="16"/>
      <c r="F785" s="17"/>
      <c r="G785" s="16"/>
      <c r="H785" s="17"/>
      <c r="I785" s="16"/>
      <c r="J785" s="17"/>
      <c r="K785" s="16"/>
      <c r="L785" s="17"/>
    </row>
    <row r="786">
      <c r="E786" s="16"/>
      <c r="F786" s="17"/>
      <c r="G786" s="16"/>
      <c r="H786" s="17"/>
      <c r="I786" s="16"/>
      <c r="J786" s="17"/>
      <c r="K786" s="16"/>
      <c r="L786" s="17"/>
    </row>
    <row r="787">
      <c r="E787" s="16"/>
      <c r="F787" s="17"/>
      <c r="G787" s="16"/>
      <c r="H787" s="17"/>
      <c r="I787" s="16"/>
      <c r="J787" s="17"/>
      <c r="K787" s="16"/>
      <c r="L787" s="17"/>
    </row>
    <row r="788">
      <c r="E788" s="16"/>
      <c r="F788" s="17"/>
      <c r="G788" s="16"/>
      <c r="H788" s="17"/>
      <c r="I788" s="16"/>
      <c r="J788" s="17"/>
      <c r="K788" s="16"/>
      <c r="L788" s="17"/>
    </row>
    <row r="789">
      <c r="E789" s="16"/>
      <c r="F789" s="17"/>
      <c r="G789" s="16"/>
      <c r="H789" s="17"/>
      <c r="I789" s="16"/>
      <c r="J789" s="17"/>
      <c r="K789" s="16"/>
      <c r="L789" s="17"/>
    </row>
    <row r="790">
      <c r="E790" s="16"/>
      <c r="F790" s="17"/>
      <c r="G790" s="16"/>
      <c r="H790" s="17"/>
      <c r="I790" s="16"/>
      <c r="J790" s="17"/>
      <c r="K790" s="16"/>
      <c r="L790" s="17"/>
    </row>
    <row r="791">
      <c r="E791" s="16"/>
      <c r="F791" s="17"/>
      <c r="G791" s="16"/>
      <c r="H791" s="17"/>
      <c r="I791" s="16"/>
      <c r="J791" s="17"/>
      <c r="K791" s="16"/>
      <c r="L791" s="17"/>
    </row>
    <row r="792">
      <c r="E792" s="16"/>
      <c r="F792" s="17"/>
      <c r="G792" s="16"/>
      <c r="H792" s="17"/>
      <c r="I792" s="16"/>
      <c r="J792" s="17"/>
      <c r="K792" s="16"/>
      <c r="L792" s="17"/>
    </row>
    <row r="793">
      <c r="E793" s="16"/>
      <c r="F793" s="17"/>
      <c r="G793" s="16"/>
      <c r="H793" s="17"/>
      <c r="I793" s="16"/>
      <c r="J793" s="17"/>
      <c r="K793" s="16"/>
      <c r="L793" s="17"/>
    </row>
    <row r="794">
      <c r="E794" s="16"/>
      <c r="F794" s="17"/>
      <c r="G794" s="16"/>
      <c r="H794" s="17"/>
      <c r="I794" s="16"/>
      <c r="J794" s="17"/>
      <c r="K794" s="16"/>
      <c r="L794" s="17"/>
    </row>
    <row r="795">
      <c r="E795" s="16"/>
      <c r="F795" s="17"/>
      <c r="G795" s="16"/>
      <c r="H795" s="17"/>
      <c r="I795" s="16"/>
      <c r="J795" s="17"/>
      <c r="K795" s="16"/>
      <c r="L795" s="17"/>
    </row>
    <row r="796">
      <c r="E796" s="16"/>
      <c r="F796" s="17"/>
      <c r="G796" s="16"/>
      <c r="H796" s="17"/>
      <c r="I796" s="16"/>
      <c r="J796" s="17"/>
      <c r="K796" s="16"/>
      <c r="L796" s="17"/>
    </row>
    <row r="797">
      <c r="E797" s="16"/>
      <c r="F797" s="17"/>
      <c r="G797" s="16"/>
      <c r="H797" s="17"/>
      <c r="I797" s="16"/>
      <c r="J797" s="17"/>
      <c r="K797" s="16"/>
      <c r="L797" s="17"/>
    </row>
    <row r="798">
      <c r="E798" s="16"/>
      <c r="F798" s="17"/>
      <c r="G798" s="16"/>
      <c r="H798" s="17"/>
      <c r="I798" s="16"/>
      <c r="J798" s="17"/>
      <c r="K798" s="16"/>
      <c r="L798" s="17"/>
    </row>
    <row r="799">
      <c r="E799" s="16"/>
      <c r="F799" s="17"/>
      <c r="G799" s="16"/>
      <c r="H799" s="17"/>
      <c r="I799" s="16"/>
      <c r="J799" s="17"/>
      <c r="K799" s="16"/>
      <c r="L799" s="17"/>
    </row>
    <row r="800">
      <c r="E800" s="16"/>
      <c r="F800" s="17"/>
      <c r="G800" s="16"/>
      <c r="H800" s="17"/>
      <c r="I800" s="16"/>
      <c r="J800" s="17"/>
      <c r="K800" s="16"/>
      <c r="L800" s="17"/>
    </row>
    <row r="801">
      <c r="E801" s="16"/>
      <c r="F801" s="17"/>
      <c r="G801" s="16"/>
      <c r="H801" s="17"/>
      <c r="I801" s="16"/>
      <c r="J801" s="17"/>
      <c r="K801" s="16"/>
      <c r="L801" s="17"/>
    </row>
    <row r="802">
      <c r="E802" s="16"/>
      <c r="F802" s="17"/>
      <c r="G802" s="16"/>
      <c r="H802" s="17"/>
      <c r="I802" s="16"/>
      <c r="J802" s="17"/>
      <c r="K802" s="16"/>
      <c r="L802" s="17"/>
    </row>
    <row r="803">
      <c r="E803" s="16"/>
      <c r="F803" s="17"/>
      <c r="G803" s="16"/>
      <c r="H803" s="17"/>
      <c r="I803" s="16"/>
      <c r="J803" s="17"/>
      <c r="K803" s="16"/>
      <c r="L803" s="17"/>
    </row>
    <row r="804">
      <c r="E804" s="16"/>
      <c r="F804" s="17"/>
      <c r="G804" s="16"/>
      <c r="H804" s="17"/>
      <c r="I804" s="16"/>
      <c r="J804" s="17"/>
      <c r="K804" s="16"/>
      <c r="L804" s="17"/>
    </row>
    <row r="805">
      <c r="E805" s="16"/>
      <c r="F805" s="17"/>
      <c r="G805" s="16"/>
      <c r="H805" s="17"/>
      <c r="I805" s="16"/>
      <c r="J805" s="17"/>
      <c r="K805" s="16"/>
      <c r="L805" s="17"/>
    </row>
    <row r="806">
      <c r="E806" s="16"/>
      <c r="F806" s="17"/>
      <c r="G806" s="16"/>
      <c r="H806" s="17"/>
      <c r="I806" s="16"/>
      <c r="J806" s="17"/>
      <c r="K806" s="16"/>
      <c r="L806" s="17"/>
    </row>
    <row r="807">
      <c r="E807" s="16"/>
      <c r="F807" s="17"/>
      <c r="G807" s="16"/>
      <c r="H807" s="17"/>
      <c r="I807" s="16"/>
      <c r="J807" s="17"/>
      <c r="K807" s="16"/>
      <c r="L807" s="17"/>
    </row>
    <row r="808">
      <c r="E808" s="16"/>
      <c r="F808" s="17"/>
      <c r="G808" s="16"/>
      <c r="H808" s="17"/>
      <c r="I808" s="16"/>
      <c r="J808" s="17"/>
      <c r="K808" s="16"/>
      <c r="L808" s="17"/>
    </row>
    <row r="809">
      <c r="E809" s="16"/>
      <c r="F809" s="17"/>
      <c r="G809" s="16"/>
      <c r="H809" s="17"/>
      <c r="I809" s="16"/>
      <c r="J809" s="17"/>
      <c r="K809" s="16"/>
      <c r="L809" s="17"/>
    </row>
    <row r="810">
      <c r="E810" s="16"/>
      <c r="F810" s="17"/>
      <c r="G810" s="16"/>
      <c r="H810" s="17"/>
      <c r="I810" s="16"/>
      <c r="J810" s="17"/>
      <c r="K810" s="16"/>
      <c r="L810" s="17"/>
    </row>
    <row r="811">
      <c r="E811" s="16"/>
      <c r="F811" s="17"/>
      <c r="G811" s="16"/>
      <c r="H811" s="17"/>
      <c r="I811" s="16"/>
      <c r="J811" s="17"/>
      <c r="K811" s="16"/>
      <c r="L811" s="17"/>
    </row>
    <row r="812">
      <c r="E812" s="16"/>
      <c r="F812" s="17"/>
      <c r="G812" s="16"/>
      <c r="H812" s="17"/>
      <c r="I812" s="16"/>
      <c r="J812" s="17"/>
      <c r="K812" s="16"/>
      <c r="L812" s="17"/>
    </row>
    <row r="813">
      <c r="E813" s="16"/>
      <c r="F813" s="17"/>
      <c r="G813" s="16"/>
      <c r="H813" s="17"/>
      <c r="I813" s="16"/>
      <c r="J813" s="17"/>
      <c r="K813" s="16"/>
      <c r="L813" s="17"/>
    </row>
    <row r="814">
      <c r="E814" s="16"/>
      <c r="F814" s="17"/>
      <c r="G814" s="16"/>
      <c r="H814" s="17"/>
      <c r="I814" s="16"/>
      <c r="J814" s="17"/>
      <c r="K814" s="16"/>
      <c r="L814" s="17"/>
    </row>
    <row r="815">
      <c r="E815" s="16"/>
      <c r="F815" s="17"/>
      <c r="G815" s="16"/>
      <c r="H815" s="17"/>
      <c r="I815" s="16"/>
      <c r="J815" s="17"/>
      <c r="K815" s="16"/>
      <c r="L815" s="17"/>
    </row>
    <row r="816">
      <c r="E816" s="16"/>
      <c r="F816" s="17"/>
      <c r="G816" s="16"/>
      <c r="H816" s="17"/>
      <c r="I816" s="16"/>
      <c r="J816" s="17"/>
      <c r="K816" s="16"/>
      <c r="L816" s="17"/>
    </row>
    <row r="817">
      <c r="E817" s="16"/>
      <c r="F817" s="17"/>
      <c r="G817" s="16"/>
      <c r="H817" s="17"/>
      <c r="I817" s="16"/>
      <c r="J817" s="17"/>
      <c r="K817" s="16"/>
      <c r="L817" s="17"/>
    </row>
    <row r="818">
      <c r="E818" s="16"/>
      <c r="F818" s="17"/>
      <c r="G818" s="16"/>
      <c r="H818" s="17"/>
      <c r="I818" s="16"/>
      <c r="J818" s="17"/>
      <c r="K818" s="16"/>
      <c r="L818" s="17"/>
    </row>
    <row r="819">
      <c r="E819" s="16"/>
      <c r="F819" s="17"/>
      <c r="G819" s="16"/>
      <c r="H819" s="17"/>
      <c r="I819" s="16"/>
      <c r="J819" s="17"/>
      <c r="K819" s="16"/>
      <c r="L819" s="17"/>
    </row>
    <row r="820">
      <c r="E820" s="16"/>
      <c r="F820" s="17"/>
      <c r="G820" s="16"/>
      <c r="H820" s="17"/>
      <c r="I820" s="16"/>
      <c r="J820" s="17"/>
      <c r="K820" s="16"/>
      <c r="L820" s="17"/>
    </row>
    <row r="821">
      <c r="E821" s="16"/>
      <c r="F821" s="17"/>
      <c r="G821" s="16"/>
      <c r="H821" s="17"/>
      <c r="I821" s="16"/>
      <c r="J821" s="17"/>
      <c r="K821" s="16"/>
      <c r="L821" s="17"/>
    </row>
    <row r="822">
      <c r="E822" s="16"/>
      <c r="F822" s="17"/>
      <c r="G822" s="16"/>
      <c r="H822" s="17"/>
      <c r="I822" s="16"/>
      <c r="J822" s="17"/>
      <c r="K822" s="16"/>
      <c r="L822" s="17"/>
    </row>
    <row r="823">
      <c r="E823" s="16"/>
      <c r="F823" s="17"/>
      <c r="G823" s="16"/>
      <c r="H823" s="17"/>
      <c r="I823" s="16"/>
      <c r="J823" s="17"/>
      <c r="K823" s="16"/>
      <c r="L823" s="17"/>
    </row>
    <row r="824">
      <c r="E824" s="16"/>
      <c r="F824" s="17"/>
      <c r="G824" s="16"/>
      <c r="H824" s="17"/>
      <c r="I824" s="16"/>
      <c r="J824" s="17"/>
      <c r="K824" s="16"/>
      <c r="L824" s="17"/>
    </row>
    <row r="825">
      <c r="E825" s="16"/>
      <c r="F825" s="17"/>
      <c r="G825" s="16"/>
      <c r="H825" s="17"/>
      <c r="I825" s="16"/>
      <c r="J825" s="17"/>
      <c r="K825" s="16"/>
      <c r="L825" s="17"/>
    </row>
    <row r="826">
      <c r="E826" s="16"/>
      <c r="F826" s="17"/>
      <c r="G826" s="16"/>
      <c r="H826" s="17"/>
      <c r="I826" s="16"/>
      <c r="J826" s="17"/>
      <c r="K826" s="16"/>
      <c r="L826" s="17"/>
    </row>
    <row r="827">
      <c r="E827" s="16"/>
      <c r="F827" s="17"/>
      <c r="G827" s="16"/>
      <c r="H827" s="17"/>
      <c r="I827" s="16"/>
      <c r="J827" s="17"/>
      <c r="K827" s="16"/>
      <c r="L827" s="17"/>
    </row>
    <row r="828">
      <c r="E828" s="16"/>
      <c r="F828" s="17"/>
      <c r="G828" s="16"/>
      <c r="H828" s="17"/>
      <c r="I828" s="16"/>
      <c r="J828" s="17"/>
      <c r="K828" s="16"/>
      <c r="L828" s="17"/>
    </row>
    <row r="829">
      <c r="E829" s="16"/>
      <c r="F829" s="17"/>
      <c r="G829" s="16"/>
      <c r="H829" s="17"/>
      <c r="I829" s="16"/>
      <c r="J829" s="17"/>
      <c r="K829" s="16"/>
      <c r="L829" s="17"/>
    </row>
    <row r="830">
      <c r="E830" s="16"/>
      <c r="F830" s="17"/>
      <c r="G830" s="16"/>
      <c r="H830" s="17"/>
      <c r="I830" s="16"/>
      <c r="J830" s="17"/>
      <c r="K830" s="16"/>
      <c r="L830" s="17"/>
    </row>
    <row r="831">
      <c r="E831" s="16"/>
      <c r="F831" s="17"/>
      <c r="G831" s="16"/>
      <c r="H831" s="17"/>
      <c r="I831" s="16"/>
      <c r="J831" s="17"/>
      <c r="K831" s="16"/>
      <c r="L831" s="17"/>
    </row>
    <row r="832">
      <c r="E832" s="16"/>
      <c r="F832" s="17"/>
      <c r="G832" s="16"/>
      <c r="H832" s="17"/>
      <c r="I832" s="16"/>
      <c r="J832" s="17"/>
      <c r="K832" s="16"/>
      <c r="L832" s="17"/>
    </row>
    <row r="833">
      <c r="E833" s="16"/>
      <c r="F833" s="17"/>
      <c r="G833" s="16"/>
      <c r="H833" s="17"/>
      <c r="I833" s="16"/>
      <c r="J833" s="17"/>
      <c r="K833" s="16"/>
      <c r="L833" s="17"/>
    </row>
    <row r="834">
      <c r="E834" s="16"/>
      <c r="F834" s="17"/>
      <c r="G834" s="16"/>
      <c r="H834" s="17"/>
      <c r="I834" s="16"/>
      <c r="J834" s="17"/>
      <c r="K834" s="16"/>
      <c r="L834" s="17"/>
    </row>
    <row r="835">
      <c r="E835" s="16"/>
      <c r="F835" s="17"/>
      <c r="G835" s="16"/>
      <c r="H835" s="17"/>
      <c r="I835" s="16"/>
      <c r="J835" s="17"/>
      <c r="K835" s="16"/>
      <c r="L835" s="17"/>
    </row>
    <row r="836">
      <c r="E836" s="16"/>
      <c r="F836" s="17"/>
      <c r="G836" s="16"/>
      <c r="H836" s="17"/>
      <c r="I836" s="16"/>
      <c r="J836" s="17"/>
      <c r="K836" s="16"/>
      <c r="L836" s="17"/>
    </row>
    <row r="837">
      <c r="E837" s="16"/>
      <c r="F837" s="17"/>
      <c r="G837" s="16"/>
      <c r="H837" s="17"/>
      <c r="I837" s="16"/>
      <c r="J837" s="17"/>
      <c r="K837" s="16"/>
      <c r="L837" s="17"/>
    </row>
    <row r="838">
      <c r="E838" s="16"/>
      <c r="F838" s="17"/>
      <c r="G838" s="16"/>
      <c r="H838" s="17"/>
      <c r="I838" s="16"/>
      <c r="J838" s="17"/>
      <c r="K838" s="16"/>
      <c r="L838" s="17"/>
    </row>
    <row r="839">
      <c r="E839" s="16"/>
      <c r="F839" s="17"/>
      <c r="G839" s="16"/>
      <c r="H839" s="17"/>
      <c r="I839" s="16"/>
      <c r="J839" s="17"/>
      <c r="K839" s="16"/>
      <c r="L839" s="17"/>
    </row>
    <row r="840">
      <c r="E840" s="16"/>
      <c r="F840" s="17"/>
      <c r="G840" s="16"/>
      <c r="H840" s="17"/>
      <c r="I840" s="16"/>
      <c r="J840" s="17"/>
      <c r="K840" s="16"/>
      <c r="L840" s="17"/>
    </row>
    <row r="841">
      <c r="E841" s="16"/>
      <c r="F841" s="17"/>
      <c r="G841" s="16"/>
      <c r="H841" s="17"/>
      <c r="I841" s="16"/>
      <c r="J841" s="17"/>
      <c r="K841" s="16"/>
      <c r="L841" s="17"/>
    </row>
    <row r="842">
      <c r="E842" s="16"/>
      <c r="F842" s="17"/>
      <c r="G842" s="16"/>
      <c r="H842" s="17"/>
      <c r="I842" s="16"/>
      <c r="J842" s="17"/>
      <c r="K842" s="16"/>
      <c r="L842" s="17"/>
    </row>
    <row r="843">
      <c r="E843" s="16"/>
      <c r="F843" s="17"/>
      <c r="G843" s="16"/>
      <c r="H843" s="17"/>
      <c r="I843" s="16"/>
      <c r="J843" s="17"/>
      <c r="K843" s="16"/>
      <c r="L843" s="17"/>
    </row>
    <row r="844">
      <c r="E844" s="16"/>
      <c r="F844" s="17"/>
      <c r="G844" s="16"/>
      <c r="H844" s="17"/>
      <c r="I844" s="16"/>
      <c r="J844" s="17"/>
      <c r="K844" s="16"/>
      <c r="L844" s="17"/>
    </row>
    <row r="845">
      <c r="E845" s="16"/>
      <c r="F845" s="17"/>
      <c r="G845" s="16"/>
      <c r="H845" s="17"/>
      <c r="I845" s="16"/>
      <c r="J845" s="17"/>
      <c r="K845" s="16"/>
      <c r="L845" s="17"/>
    </row>
    <row r="846">
      <c r="E846" s="16"/>
      <c r="F846" s="17"/>
      <c r="G846" s="16"/>
      <c r="H846" s="17"/>
      <c r="I846" s="16"/>
      <c r="J846" s="17"/>
      <c r="K846" s="16"/>
      <c r="L846" s="17"/>
    </row>
    <row r="847">
      <c r="E847" s="16"/>
      <c r="F847" s="17"/>
      <c r="G847" s="16"/>
      <c r="H847" s="17"/>
      <c r="I847" s="16"/>
      <c r="J847" s="17"/>
      <c r="K847" s="16"/>
      <c r="L847" s="17"/>
    </row>
    <row r="848">
      <c r="E848" s="16"/>
      <c r="F848" s="17"/>
      <c r="G848" s="16"/>
      <c r="H848" s="17"/>
      <c r="I848" s="16"/>
      <c r="J848" s="17"/>
      <c r="K848" s="16"/>
      <c r="L848" s="17"/>
    </row>
    <row r="849">
      <c r="E849" s="16"/>
      <c r="F849" s="17"/>
      <c r="G849" s="16"/>
      <c r="H849" s="17"/>
      <c r="I849" s="16"/>
      <c r="J849" s="17"/>
      <c r="K849" s="16"/>
      <c r="L849" s="17"/>
    </row>
    <row r="850">
      <c r="E850" s="16"/>
      <c r="F850" s="17"/>
      <c r="G850" s="16"/>
      <c r="H850" s="17"/>
      <c r="I850" s="16"/>
      <c r="J850" s="17"/>
      <c r="K850" s="16"/>
      <c r="L850" s="17"/>
    </row>
    <row r="851">
      <c r="E851" s="16"/>
      <c r="F851" s="17"/>
      <c r="G851" s="16"/>
      <c r="H851" s="17"/>
      <c r="I851" s="16"/>
      <c r="J851" s="17"/>
      <c r="K851" s="16"/>
      <c r="L851" s="17"/>
    </row>
    <row r="852">
      <c r="E852" s="16"/>
      <c r="F852" s="17"/>
      <c r="G852" s="16"/>
      <c r="H852" s="17"/>
      <c r="I852" s="16"/>
      <c r="J852" s="17"/>
      <c r="K852" s="16"/>
      <c r="L852" s="17"/>
    </row>
    <row r="853">
      <c r="E853" s="16"/>
      <c r="F853" s="17"/>
      <c r="G853" s="16"/>
      <c r="H853" s="17"/>
      <c r="I853" s="16"/>
      <c r="J853" s="17"/>
      <c r="K853" s="16"/>
      <c r="L853" s="17"/>
    </row>
    <row r="854">
      <c r="E854" s="16"/>
      <c r="F854" s="17"/>
      <c r="G854" s="16"/>
      <c r="H854" s="17"/>
      <c r="I854" s="16"/>
      <c r="J854" s="17"/>
      <c r="K854" s="16"/>
      <c r="L854" s="17"/>
    </row>
    <row r="855">
      <c r="E855" s="16"/>
      <c r="F855" s="17"/>
      <c r="G855" s="16"/>
      <c r="H855" s="17"/>
      <c r="I855" s="16"/>
      <c r="J855" s="17"/>
      <c r="K855" s="16"/>
      <c r="L855" s="17"/>
    </row>
    <row r="856">
      <c r="E856" s="16"/>
      <c r="F856" s="17"/>
      <c r="G856" s="16"/>
      <c r="H856" s="17"/>
      <c r="I856" s="16"/>
      <c r="J856" s="17"/>
      <c r="K856" s="16"/>
      <c r="L856" s="17"/>
    </row>
    <row r="857">
      <c r="E857" s="16"/>
      <c r="F857" s="17"/>
      <c r="G857" s="16"/>
      <c r="H857" s="17"/>
      <c r="I857" s="16"/>
      <c r="J857" s="17"/>
      <c r="K857" s="16"/>
      <c r="L857" s="17"/>
    </row>
    <row r="858">
      <c r="E858" s="16"/>
      <c r="F858" s="17"/>
      <c r="G858" s="16"/>
      <c r="H858" s="17"/>
      <c r="I858" s="16"/>
      <c r="J858" s="17"/>
      <c r="K858" s="16"/>
      <c r="L858" s="17"/>
    </row>
    <row r="859">
      <c r="E859" s="16"/>
      <c r="F859" s="17"/>
      <c r="G859" s="16"/>
      <c r="H859" s="17"/>
      <c r="I859" s="16"/>
      <c r="J859" s="17"/>
      <c r="K859" s="16"/>
      <c r="L859" s="17"/>
    </row>
    <row r="860">
      <c r="E860" s="16"/>
      <c r="F860" s="17"/>
      <c r="G860" s="16"/>
      <c r="H860" s="17"/>
      <c r="I860" s="16"/>
      <c r="J860" s="17"/>
      <c r="K860" s="16"/>
      <c r="L860" s="17"/>
    </row>
    <row r="861">
      <c r="E861" s="16"/>
      <c r="F861" s="17"/>
      <c r="G861" s="16"/>
      <c r="H861" s="17"/>
      <c r="I861" s="16"/>
      <c r="J861" s="17"/>
      <c r="K861" s="16"/>
      <c r="L861" s="17"/>
    </row>
    <row r="862">
      <c r="E862" s="16"/>
      <c r="F862" s="17"/>
      <c r="G862" s="16"/>
      <c r="H862" s="17"/>
      <c r="I862" s="16"/>
      <c r="J862" s="17"/>
      <c r="K862" s="16"/>
      <c r="L862" s="17"/>
    </row>
    <row r="863">
      <c r="E863" s="16"/>
      <c r="F863" s="17"/>
      <c r="G863" s="16"/>
      <c r="H863" s="17"/>
      <c r="I863" s="16"/>
      <c r="J863" s="17"/>
      <c r="K863" s="16"/>
      <c r="L863" s="17"/>
    </row>
    <row r="864">
      <c r="E864" s="16"/>
      <c r="F864" s="17"/>
      <c r="G864" s="16"/>
      <c r="H864" s="17"/>
      <c r="I864" s="16"/>
      <c r="J864" s="17"/>
      <c r="K864" s="16"/>
      <c r="L864" s="17"/>
    </row>
    <row r="865">
      <c r="E865" s="16"/>
      <c r="F865" s="17"/>
      <c r="G865" s="16"/>
      <c r="H865" s="17"/>
      <c r="I865" s="16"/>
      <c r="J865" s="17"/>
      <c r="K865" s="16"/>
      <c r="L865" s="17"/>
    </row>
    <row r="866">
      <c r="E866" s="16"/>
      <c r="F866" s="17"/>
      <c r="G866" s="16"/>
      <c r="H866" s="17"/>
      <c r="I866" s="16"/>
      <c r="J866" s="17"/>
      <c r="K866" s="16"/>
      <c r="L866" s="17"/>
    </row>
    <row r="867">
      <c r="E867" s="16"/>
      <c r="F867" s="17"/>
      <c r="G867" s="16"/>
      <c r="H867" s="17"/>
      <c r="I867" s="16"/>
      <c r="J867" s="17"/>
      <c r="K867" s="16"/>
      <c r="L867" s="17"/>
    </row>
    <row r="868">
      <c r="E868" s="16"/>
      <c r="F868" s="17"/>
      <c r="G868" s="16"/>
      <c r="H868" s="17"/>
      <c r="I868" s="16"/>
      <c r="J868" s="17"/>
      <c r="K868" s="16"/>
      <c r="L868" s="17"/>
    </row>
    <row r="869">
      <c r="E869" s="16"/>
      <c r="F869" s="17"/>
      <c r="G869" s="16"/>
      <c r="H869" s="17"/>
      <c r="I869" s="16"/>
      <c r="J869" s="17"/>
      <c r="K869" s="16"/>
      <c r="L869" s="17"/>
    </row>
    <row r="870">
      <c r="E870" s="16"/>
      <c r="F870" s="17"/>
      <c r="G870" s="16"/>
      <c r="H870" s="17"/>
      <c r="I870" s="16"/>
      <c r="J870" s="17"/>
      <c r="K870" s="16"/>
      <c r="L870" s="17"/>
    </row>
    <row r="871">
      <c r="E871" s="16"/>
      <c r="F871" s="17"/>
      <c r="G871" s="16"/>
      <c r="H871" s="17"/>
      <c r="I871" s="16"/>
      <c r="J871" s="17"/>
      <c r="K871" s="16"/>
      <c r="L871" s="17"/>
    </row>
    <row r="872">
      <c r="E872" s="16"/>
      <c r="F872" s="17"/>
      <c r="G872" s="16"/>
      <c r="H872" s="17"/>
      <c r="I872" s="16"/>
      <c r="J872" s="17"/>
      <c r="K872" s="16"/>
      <c r="L872" s="17"/>
    </row>
    <row r="873">
      <c r="E873" s="16"/>
      <c r="F873" s="17"/>
      <c r="G873" s="16"/>
      <c r="H873" s="17"/>
      <c r="I873" s="16"/>
      <c r="J873" s="17"/>
      <c r="K873" s="16"/>
      <c r="L873" s="17"/>
    </row>
    <row r="874">
      <c r="E874" s="16"/>
      <c r="F874" s="17"/>
      <c r="G874" s="16"/>
      <c r="H874" s="17"/>
      <c r="I874" s="16"/>
      <c r="J874" s="17"/>
      <c r="K874" s="16"/>
      <c r="L874" s="17"/>
    </row>
    <row r="875">
      <c r="E875" s="16"/>
      <c r="F875" s="17"/>
      <c r="G875" s="16"/>
      <c r="H875" s="17"/>
      <c r="I875" s="16"/>
      <c r="J875" s="17"/>
      <c r="K875" s="16"/>
      <c r="L875" s="17"/>
    </row>
    <row r="876">
      <c r="E876" s="16"/>
      <c r="F876" s="17"/>
      <c r="G876" s="16"/>
      <c r="H876" s="17"/>
      <c r="I876" s="16"/>
      <c r="J876" s="17"/>
      <c r="K876" s="16"/>
      <c r="L876" s="17"/>
    </row>
    <row r="877">
      <c r="E877" s="16"/>
      <c r="F877" s="17"/>
      <c r="G877" s="16"/>
      <c r="H877" s="17"/>
      <c r="I877" s="16"/>
      <c r="J877" s="17"/>
      <c r="K877" s="16"/>
      <c r="L877" s="17"/>
    </row>
    <row r="878">
      <c r="E878" s="16"/>
      <c r="F878" s="17"/>
      <c r="G878" s="16"/>
      <c r="H878" s="17"/>
      <c r="I878" s="16"/>
      <c r="J878" s="17"/>
      <c r="K878" s="16"/>
      <c r="L878" s="17"/>
    </row>
    <row r="879">
      <c r="E879" s="16"/>
      <c r="F879" s="17"/>
      <c r="G879" s="16"/>
      <c r="H879" s="17"/>
      <c r="I879" s="16"/>
      <c r="J879" s="17"/>
      <c r="K879" s="16"/>
      <c r="L879" s="17"/>
    </row>
    <row r="880">
      <c r="E880" s="16"/>
      <c r="F880" s="17"/>
      <c r="G880" s="16"/>
      <c r="H880" s="17"/>
      <c r="I880" s="16"/>
      <c r="J880" s="17"/>
      <c r="K880" s="16"/>
      <c r="L880" s="17"/>
    </row>
    <row r="881">
      <c r="E881" s="16"/>
      <c r="F881" s="17"/>
      <c r="G881" s="16"/>
      <c r="H881" s="17"/>
      <c r="I881" s="16"/>
      <c r="J881" s="17"/>
      <c r="K881" s="16"/>
      <c r="L881" s="17"/>
    </row>
    <row r="882">
      <c r="E882" s="16"/>
      <c r="F882" s="17"/>
      <c r="G882" s="16"/>
      <c r="H882" s="17"/>
      <c r="I882" s="16"/>
      <c r="J882" s="17"/>
      <c r="K882" s="16"/>
      <c r="L882" s="17"/>
    </row>
    <row r="883">
      <c r="E883" s="16"/>
      <c r="F883" s="17"/>
      <c r="G883" s="16"/>
      <c r="H883" s="17"/>
      <c r="I883" s="16"/>
      <c r="J883" s="17"/>
      <c r="K883" s="16"/>
      <c r="L883" s="17"/>
    </row>
    <row r="884">
      <c r="E884" s="16"/>
      <c r="F884" s="17"/>
      <c r="G884" s="16"/>
      <c r="H884" s="17"/>
      <c r="I884" s="16"/>
      <c r="J884" s="17"/>
      <c r="K884" s="16"/>
      <c r="L884" s="17"/>
    </row>
    <row r="885">
      <c r="E885" s="16"/>
      <c r="F885" s="17"/>
      <c r="G885" s="16"/>
      <c r="H885" s="17"/>
      <c r="I885" s="16"/>
      <c r="J885" s="17"/>
      <c r="K885" s="16"/>
      <c r="L885" s="17"/>
    </row>
    <row r="886">
      <c r="E886" s="16"/>
      <c r="F886" s="17"/>
      <c r="G886" s="16"/>
      <c r="H886" s="17"/>
      <c r="I886" s="16"/>
      <c r="J886" s="17"/>
      <c r="K886" s="16"/>
      <c r="L886" s="17"/>
    </row>
    <row r="887">
      <c r="E887" s="16"/>
      <c r="F887" s="17"/>
      <c r="G887" s="16"/>
      <c r="H887" s="17"/>
      <c r="I887" s="16"/>
      <c r="J887" s="17"/>
      <c r="K887" s="16"/>
      <c r="L887" s="17"/>
    </row>
    <row r="888">
      <c r="E888" s="16"/>
      <c r="F888" s="17"/>
      <c r="G888" s="16"/>
      <c r="H888" s="17"/>
      <c r="I888" s="16"/>
      <c r="J888" s="17"/>
      <c r="K888" s="16"/>
      <c r="L888" s="17"/>
    </row>
    <row r="889">
      <c r="E889" s="16"/>
      <c r="F889" s="17"/>
      <c r="G889" s="16"/>
      <c r="H889" s="17"/>
      <c r="I889" s="16"/>
      <c r="J889" s="17"/>
      <c r="K889" s="16"/>
      <c r="L889" s="17"/>
    </row>
    <row r="890">
      <c r="E890" s="16"/>
      <c r="F890" s="17"/>
      <c r="G890" s="16"/>
      <c r="H890" s="17"/>
      <c r="I890" s="16"/>
      <c r="J890" s="17"/>
      <c r="K890" s="16"/>
      <c r="L890" s="17"/>
    </row>
    <row r="891">
      <c r="E891" s="16"/>
      <c r="F891" s="17"/>
      <c r="G891" s="16"/>
      <c r="H891" s="17"/>
      <c r="I891" s="16"/>
      <c r="J891" s="17"/>
      <c r="K891" s="16"/>
      <c r="L891" s="17"/>
    </row>
    <row r="892">
      <c r="E892" s="16"/>
      <c r="F892" s="17"/>
      <c r="G892" s="16"/>
      <c r="H892" s="17"/>
      <c r="I892" s="16"/>
      <c r="J892" s="17"/>
      <c r="K892" s="16"/>
      <c r="L892" s="17"/>
    </row>
    <row r="893">
      <c r="E893" s="16"/>
      <c r="F893" s="17"/>
      <c r="G893" s="16"/>
      <c r="H893" s="17"/>
      <c r="I893" s="16"/>
      <c r="J893" s="17"/>
      <c r="K893" s="16"/>
      <c r="L893" s="17"/>
    </row>
    <row r="894">
      <c r="E894" s="16"/>
      <c r="F894" s="17"/>
      <c r="G894" s="16"/>
      <c r="H894" s="17"/>
      <c r="I894" s="16"/>
      <c r="J894" s="17"/>
      <c r="K894" s="16"/>
      <c r="L894" s="17"/>
    </row>
    <row r="895">
      <c r="E895" s="16"/>
      <c r="F895" s="17"/>
      <c r="G895" s="16"/>
      <c r="H895" s="17"/>
      <c r="I895" s="16"/>
      <c r="J895" s="17"/>
      <c r="K895" s="16"/>
      <c r="L895" s="17"/>
    </row>
    <row r="896">
      <c r="E896" s="16"/>
      <c r="F896" s="17"/>
      <c r="G896" s="16"/>
      <c r="H896" s="17"/>
      <c r="I896" s="16"/>
      <c r="J896" s="17"/>
      <c r="K896" s="16"/>
      <c r="L896" s="17"/>
    </row>
    <row r="897">
      <c r="E897" s="16"/>
      <c r="F897" s="17"/>
      <c r="G897" s="16"/>
      <c r="H897" s="17"/>
      <c r="I897" s="16"/>
      <c r="J897" s="17"/>
      <c r="K897" s="16"/>
      <c r="L897" s="17"/>
    </row>
    <row r="898">
      <c r="E898" s="16"/>
      <c r="F898" s="17"/>
      <c r="G898" s="16"/>
      <c r="H898" s="17"/>
      <c r="I898" s="16"/>
      <c r="J898" s="17"/>
      <c r="K898" s="16"/>
      <c r="L898" s="17"/>
    </row>
    <row r="899">
      <c r="E899" s="16"/>
      <c r="F899" s="17"/>
      <c r="G899" s="16"/>
      <c r="H899" s="17"/>
      <c r="I899" s="16"/>
      <c r="J899" s="17"/>
      <c r="K899" s="16"/>
      <c r="L899" s="17"/>
    </row>
    <row r="900">
      <c r="E900" s="16"/>
      <c r="F900" s="17"/>
      <c r="G900" s="16"/>
      <c r="H900" s="17"/>
      <c r="I900" s="16"/>
      <c r="J900" s="17"/>
      <c r="K900" s="16"/>
      <c r="L900" s="17"/>
    </row>
    <row r="901">
      <c r="E901" s="16"/>
      <c r="F901" s="17"/>
      <c r="G901" s="16"/>
      <c r="H901" s="17"/>
      <c r="I901" s="16"/>
      <c r="J901" s="17"/>
      <c r="K901" s="16"/>
      <c r="L901" s="17"/>
    </row>
    <row r="902">
      <c r="E902" s="16"/>
      <c r="F902" s="17"/>
      <c r="G902" s="16"/>
      <c r="H902" s="17"/>
      <c r="I902" s="16"/>
      <c r="J902" s="17"/>
      <c r="K902" s="16"/>
      <c r="L902" s="17"/>
    </row>
    <row r="903">
      <c r="E903" s="16"/>
      <c r="F903" s="17"/>
      <c r="G903" s="16"/>
      <c r="H903" s="17"/>
      <c r="I903" s="16"/>
      <c r="J903" s="17"/>
      <c r="K903" s="16"/>
      <c r="L903" s="17"/>
    </row>
    <row r="904">
      <c r="E904" s="16"/>
      <c r="F904" s="17"/>
      <c r="G904" s="16"/>
      <c r="H904" s="17"/>
      <c r="I904" s="16"/>
      <c r="J904" s="17"/>
      <c r="K904" s="16"/>
      <c r="L904" s="17"/>
    </row>
    <row r="905">
      <c r="E905" s="16"/>
      <c r="F905" s="17"/>
      <c r="G905" s="16"/>
      <c r="H905" s="17"/>
      <c r="I905" s="16"/>
      <c r="J905" s="17"/>
      <c r="K905" s="16"/>
      <c r="L905" s="17"/>
    </row>
    <row r="906">
      <c r="E906" s="16"/>
      <c r="F906" s="17"/>
      <c r="G906" s="16"/>
      <c r="H906" s="17"/>
      <c r="I906" s="16"/>
      <c r="J906" s="17"/>
      <c r="K906" s="16"/>
      <c r="L906" s="17"/>
    </row>
    <row r="907">
      <c r="E907" s="16"/>
      <c r="F907" s="17"/>
      <c r="G907" s="16"/>
      <c r="H907" s="17"/>
      <c r="I907" s="16"/>
      <c r="J907" s="17"/>
      <c r="K907" s="16"/>
      <c r="L907" s="17"/>
    </row>
    <row r="908">
      <c r="E908" s="16"/>
      <c r="F908" s="17"/>
      <c r="G908" s="16"/>
      <c r="H908" s="17"/>
      <c r="I908" s="16"/>
      <c r="J908" s="17"/>
      <c r="K908" s="16"/>
      <c r="L908" s="17"/>
    </row>
    <row r="909">
      <c r="E909" s="16"/>
      <c r="F909" s="17"/>
      <c r="G909" s="16"/>
      <c r="H909" s="17"/>
      <c r="I909" s="16"/>
      <c r="J909" s="17"/>
      <c r="K909" s="16"/>
      <c r="L909" s="17"/>
    </row>
    <row r="910">
      <c r="E910" s="16"/>
      <c r="F910" s="17"/>
      <c r="G910" s="16"/>
      <c r="H910" s="17"/>
      <c r="I910" s="16"/>
      <c r="J910" s="17"/>
      <c r="K910" s="16"/>
      <c r="L910" s="17"/>
    </row>
    <row r="911">
      <c r="E911" s="16"/>
      <c r="F911" s="17"/>
      <c r="G911" s="16"/>
      <c r="H911" s="17"/>
      <c r="I911" s="16"/>
      <c r="J911" s="17"/>
      <c r="K911" s="16"/>
      <c r="L911" s="17"/>
    </row>
    <row r="912">
      <c r="E912" s="16"/>
      <c r="F912" s="17"/>
      <c r="G912" s="16"/>
      <c r="H912" s="17"/>
      <c r="I912" s="16"/>
      <c r="J912" s="17"/>
      <c r="K912" s="16"/>
      <c r="L912" s="17"/>
    </row>
    <row r="913">
      <c r="E913" s="16"/>
      <c r="F913" s="17"/>
      <c r="G913" s="16"/>
      <c r="H913" s="17"/>
      <c r="I913" s="16"/>
      <c r="J913" s="17"/>
      <c r="K913" s="16"/>
      <c r="L913" s="17"/>
    </row>
    <row r="914">
      <c r="E914" s="16"/>
      <c r="F914" s="17"/>
      <c r="G914" s="16"/>
      <c r="H914" s="17"/>
      <c r="I914" s="16"/>
      <c r="J914" s="17"/>
      <c r="K914" s="16"/>
      <c r="L914" s="17"/>
    </row>
    <row r="915">
      <c r="E915" s="16"/>
      <c r="F915" s="17"/>
      <c r="G915" s="16"/>
      <c r="H915" s="17"/>
      <c r="I915" s="16"/>
      <c r="J915" s="17"/>
      <c r="K915" s="16"/>
      <c r="L915" s="17"/>
    </row>
    <row r="916">
      <c r="E916" s="16"/>
      <c r="F916" s="17"/>
      <c r="G916" s="16"/>
      <c r="H916" s="17"/>
      <c r="I916" s="16"/>
      <c r="J916" s="17"/>
      <c r="K916" s="16"/>
      <c r="L916" s="17"/>
    </row>
    <row r="917">
      <c r="E917" s="16"/>
      <c r="F917" s="17"/>
      <c r="G917" s="16"/>
      <c r="H917" s="17"/>
      <c r="I917" s="16"/>
      <c r="J917" s="17"/>
      <c r="K917" s="16"/>
      <c r="L917" s="17"/>
    </row>
    <row r="918">
      <c r="E918" s="16"/>
      <c r="F918" s="17"/>
      <c r="G918" s="16"/>
      <c r="H918" s="17"/>
      <c r="I918" s="16"/>
      <c r="J918" s="17"/>
      <c r="K918" s="16"/>
      <c r="L918" s="17"/>
    </row>
    <row r="919">
      <c r="E919" s="16"/>
      <c r="F919" s="17"/>
      <c r="G919" s="16"/>
      <c r="H919" s="17"/>
      <c r="I919" s="16"/>
      <c r="J919" s="17"/>
      <c r="K919" s="16"/>
      <c r="L919" s="17"/>
    </row>
    <row r="920">
      <c r="E920" s="16"/>
      <c r="F920" s="17"/>
      <c r="G920" s="16"/>
      <c r="H920" s="17"/>
      <c r="I920" s="16"/>
      <c r="J920" s="17"/>
      <c r="K920" s="16"/>
      <c r="L920" s="17"/>
    </row>
    <row r="921">
      <c r="E921" s="16"/>
      <c r="F921" s="17"/>
      <c r="G921" s="16"/>
      <c r="H921" s="17"/>
      <c r="I921" s="16"/>
      <c r="J921" s="17"/>
      <c r="K921" s="16"/>
      <c r="L921" s="17"/>
    </row>
    <row r="922">
      <c r="E922" s="16"/>
      <c r="F922" s="17"/>
      <c r="G922" s="16"/>
      <c r="H922" s="17"/>
      <c r="I922" s="16"/>
      <c r="J922" s="17"/>
      <c r="K922" s="16"/>
      <c r="L922" s="17"/>
    </row>
    <row r="923">
      <c r="E923" s="16"/>
      <c r="F923" s="17"/>
      <c r="G923" s="16"/>
      <c r="H923" s="17"/>
      <c r="I923" s="16"/>
      <c r="J923" s="17"/>
      <c r="K923" s="16"/>
      <c r="L923" s="17"/>
    </row>
    <row r="924">
      <c r="E924" s="16"/>
      <c r="F924" s="17"/>
      <c r="G924" s="16"/>
      <c r="H924" s="17"/>
      <c r="I924" s="16"/>
      <c r="J924" s="17"/>
      <c r="K924" s="16"/>
      <c r="L924" s="17"/>
    </row>
    <row r="925">
      <c r="E925" s="16"/>
      <c r="F925" s="17"/>
      <c r="G925" s="16"/>
      <c r="H925" s="17"/>
      <c r="I925" s="16"/>
      <c r="J925" s="17"/>
      <c r="K925" s="16"/>
      <c r="L925" s="17"/>
    </row>
    <row r="926">
      <c r="E926" s="16"/>
      <c r="F926" s="17"/>
      <c r="G926" s="16"/>
      <c r="H926" s="17"/>
      <c r="I926" s="16"/>
      <c r="J926" s="17"/>
      <c r="K926" s="16"/>
      <c r="L926" s="17"/>
    </row>
    <row r="927">
      <c r="E927" s="16"/>
      <c r="F927" s="17"/>
      <c r="G927" s="16"/>
      <c r="H927" s="17"/>
      <c r="I927" s="16"/>
      <c r="J927" s="17"/>
      <c r="K927" s="16"/>
      <c r="L927" s="17"/>
    </row>
    <row r="928">
      <c r="E928" s="16"/>
      <c r="F928" s="17"/>
      <c r="G928" s="16"/>
      <c r="H928" s="17"/>
      <c r="I928" s="16"/>
      <c r="J928" s="17"/>
      <c r="K928" s="16"/>
      <c r="L928" s="17"/>
    </row>
    <row r="929">
      <c r="E929" s="16"/>
      <c r="F929" s="17"/>
      <c r="G929" s="16"/>
      <c r="H929" s="17"/>
      <c r="I929" s="16"/>
      <c r="J929" s="17"/>
      <c r="K929" s="16"/>
      <c r="L929" s="17"/>
    </row>
    <row r="930">
      <c r="E930" s="16"/>
      <c r="F930" s="17"/>
      <c r="G930" s="16"/>
      <c r="H930" s="17"/>
      <c r="I930" s="16"/>
      <c r="J930" s="17"/>
      <c r="K930" s="16"/>
      <c r="L930" s="17"/>
    </row>
    <row r="931">
      <c r="E931" s="16"/>
      <c r="F931" s="17"/>
      <c r="G931" s="16"/>
      <c r="H931" s="17"/>
      <c r="I931" s="16"/>
      <c r="J931" s="17"/>
      <c r="K931" s="16"/>
      <c r="L931" s="17"/>
    </row>
    <row r="932">
      <c r="E932" s="16"/>
      <c r="F932" s="17"/>
      <c r="G932" s="16"/>
      <c r="H932" s="17"/>
      <c r="I932" s="16"/>
      <c r="J932" s="17"/>
      <c r="K932" s="16"/>
      <c r="L932" s="17"/>
    </row>
    <row r="933">
      <c r="E933" s="16"/>
      <c r="F933" s="17"/>
      <c r="G933" s="16"/>
      <c r="H933" s="17"/>
      <c r="I933" s="16"/>
      <c r="J933" s="17"/>
      <c r="K933" s="16"/>
      <c r="L933" s="17"/>
    </row>
    <row r="934">
      <c r="E934" s="16"/>
      <c r="F934" s="17"/>
      <c r="G934" s="16"/>
      <c r="H934" s="17"/>
      <c r="I934" s="16"/>
      <c r="J934" s="17"/>
      <c r="K934" s="16"/>
      <c r="L934" s="17"/>
    </row>
    <row r="935">
      <c r="E935" s="16"/>
      <c r="F935" s="17"/>
      <c r="G935" s="16"/>
      <c r="H935" s="17"/>
      <c r="I935" s="16"/>
      <c r="J935" s="17"/>
      <c r="K935" s="16"/>
      <c r="L935" s="17"/>
    </row>
    <row r="936">
      <c r="E936" s="16"/>
      <c r="F936" s="17"/>
      <c r="G936" s="16"/>
      <c r="H936" s="17"/>
      <c r="I936" s="16"/>
      <c r="J936" s="17"/>
      <c r="K936" s="16"/>
      <c r="L936" s="17"/>
    </row>
    <row r="937">
      <c r="E937" s="16"/>
      <c r="F937" s="17"/>
      <c r="G937" s="16"/>
      <c r="H937" s="17"/>
      <c r="I937" s="16"/>
      <c r="J937" s="17"/>
      <c r="K937" s="16"/>
      <c r="L937" s="17"/>
    </row>
    <row r="938">
      <c r="E938" s="16"/>
      <c r="F938" s="17"/>
      <c r="G938" s="16"/>
      <c r="H938" s="17"/>
      <c r="I938" s="16"/>
      <c r="J938" s="17"/>
      <c r="K938" s="16"/>
      <c r="L938" s="17"/>
    </row>
    <row r="939">
      <c r="E939" s="16"/>
      <c r="F939" s="17"/>
      <c r="G939" s="16"/>
      <c r="H939" s="17"/>
      <c r="I939" s="16"/>
      <c r="J939" s="17"/>
      <c r="K939" s="16"/>
      <c r="L939" s="17"/>
    </row>
    <row r="940">
      <c r="E940" s="16"/>
      <c r="F940" s="17"/>
      <c r="G940" s="16"/>
      <c r="H940" s="17"/>
      <c r="I940" s="16"/>
      <c r="J940" s="17"/>
      <c r="K940" s="16"/>
      <c r="L940" s="17"/>
    </row>
    <row r="941">
      <c r="E941" s="16"/>
      <c r="F941" s="17"/>
      <c r="G941" s="16"/>
      <c r="H941" s="17"/>
      <c r="I941" s="16"/>
      <c r="J941" s="17"/>
      <c r="K941" s="16"/>
      <c r="L941" s="17"/>
    </row>
    <row r="942">
      <c r="E942" s="16"/>
      <c r="F942" s="17"/>
      <c r="G942" s="16"/>
      <c r="H942" s="17"/>
      <c r="I942" s="16"/>
      <c r="J942" s="17"/>
      <c r="K942" s="16"/>
      <c r="L942" s="17"/>
    </row>
    <row r="943">
      <c r="E943" s="16"/>
      <c r="F943" s="17"/>
      <c r="G943" s="16"/>
      <c r="H943" s="17"/>
      <c r="I943" s="16"/>
      <c r="J943" s="17"/>
      <c r="K943" s="16"/>
      <c r="L943" s="17"/>
    </row>
    <row r="944">
      <c r="E944" s="16"/>
      <c r="F944" s="17"/>
      <c r="G944" s="16"/>
      <c r="H944" s="17"/>
      <c r="I944" s="16"/>
      <c r="J944" s="17"/>
      <c r="K944" s="16"/>
      <c r="L944" s="17"/>
    </row>
    <row r="945">
      <c r="E945" s="16"/>
      <c r="F945" s="17"/>
      <c r="G945" s="16"/>
      <c r="H945" s="17"/>
      <c r="I945" s="16"/>
      <c r="J945" s="17"/>
      <c r="K945" s="16"/>
      <c r="L945" s="17"/>
    </row>
    <row r="946">
      <c r="E946" s="16"/>
      <c r="F946" s="17"/>
      <c r="G946" s="16"/>
      <c r="H946" s="17"/>
      <c r="I946" s="16"/>
      <c r="J946" s="17"/>
      <c r="K946" s="16"/>
      <c r="L946" s="17"/>
    </row>
    <row r="947">
      <c r="E947" s="16"/>
      <c r="F947" s="17"/>
      <c r="G947" s="16"/>
      <c r="H947" s="17"/>
      <c r="I947" s="16"/>
      <c r="J947" s="17"/>
      <c r="K947" s="16"/>
      <c r="L947" s="17"/>
    </row>
    <row r="948">
      <c r="E948" s="16"/>
      <c r="F948" s="17"/>
      <c r="G948" s="16"/>
      <c r="H948" s="17"/>
      <c r="I948" s="16"/>
      <c r="J948" s="17"/>
      <c r="K948" s="16"/>
      <c r="L948" s="17"/>
    </row>
    <row r="949">
      <c r="E949" s="16"/>
      <c r="F949" s="17"/>
      <c r="G949" s="16"/>
      <c r="H949" s="17"/>
      <c r="I949" s="16"/>
      <c r="J949" s="17"/>
      <c r="K949" s="16"/>
      <c r="L949" s="17"/>
    </row>
    <row r="950">
      <c r="E950" s="16"/>
      <c r="F950" s="17"/>
      <c r="G950" s="16"/>
      <c r="H950" s="17"/>
      <c r="I950" s="16"/>
      <c r="J950" s="17"/>
      <c r="K950" s="16"/>
      <c r="L950" s="17"/>
    </row>
    <row r="951">
      <c r="E951" s="16"/>
      <c r="F951" s="17"/>
      <c r="G951" s="16"/>
      <c r="H951" s="17"/>
      <c r="I951" s="16"/>
      <c r="J951" s="17"/>
      <c r="K951" s="16"/>
      <c r="L951" s="17"/>
    </row>
    <row r="952">
      <c r="E952" s="16"/>
      <c r="F952" s="17"/>
      <c r="G952" s="16"/>
      <c r="H952" s="17"/>
      <c r="I952" s="16"/>
      <c r="J952" s="17"/>
      <c r="K952" s="16"/>
      <c r="L952" s="17"/>
    </row>
    <row r="953">
      <c r="E953" s="16"/>
      <c r="F953" s="17"/>
      <c r="G953" s="16"/>
      <c r="H953" s="17"/>
      <c r="I953" s="16"/>
      <c r="J953" s="17"/>
      <c r="K953" s="16"/>
      <c r="L953" s="17"/>
    </row>
    <row r="954">
      <c r="E954" s="16"/>
      <c r="F954" s="17"/>
      <c r="G954" s="16"/>
      <c r="H954" s="17"/>
      <c r="I954" s="16"/>
      <c r="J954" s="17"/>
      <c r="K954" s="16"/>
      <c r="L954" s="17"/>
    </row>
    <row r="955">
      <c r="E955" s="16"/>
      <c r="F955" s="17"/>
      <c r="G955" s="16"/>
      <c r="H955" s="17"/>
      <c r="I955" s="16"/>
      <c r="J955" s="17"/>
      <c r="K955" s="16"/>
      <c r="L955" s="17"/>
    </row>
    <row r="956">
      <c r="E956" s="16"/>
      <c r="F956" s="17"/>
      <c r="G956" s="16"/>
      <c r="H956" s="17"/>
      <c r="I956" s="16"/>
      <c r="J956" s="17"/>
      <c r="K956" s="16"/>
      <c r="L956" s="17"/>
    </row>
    <row r="957">
      <c r="E957" s="16"/>
      <c r="F957" s="17"/>
      <c r="G957" s="16"/>
      <c r="H957" s="17"/>
      <c r="I957" s="16"/>
      <c r="J957" s="17"/>
      <c r="K957" s="16"/>
      <c r="L957" s="17"/>
    </row>
    <row r="958">
      <c r="E958" s="16"/>
      <c r="F958" s="17"/>
      <c r="G958" s="16"/>
      <c r="H958" s="17"/>
      <c r="I958" s="16"/>
      <c r="J958" s="17"/>
      <c r="K958" s="16"/>
      <c r="L958" s="17"/>
    </row>
    <row r="959">
      <c r="E959" s="16"/>
      <c r="F959" s="17"/>
      <c r="G959" s="16"/>
      <c r="H959" s="17"/>
      <c r="I959" s="16"/>
      <c r="J959" s="17"/>
      <c r="K959" s="16"/>
      <c r="L959" s="17"/>
    </row>
    <row r="960">
      <c r="E960" s="16"/>
      <c r="F960" s="17"/>
      <c r="G960" s="16"/>
      <c r="H960" s="17"/>
      <c r="I960" s="16"/>
      <c r="J960" s="17"/>
      <c r="K960" s="16"/>
      <c r="L960" s="17"/>
    </row>
    <row r="961">
      <c r="E961" s="16"/>
      <c r="F961" s="17"/>
      <c r="G961" s="16"/>
      <c r="H961" s="17"/>
      <c r="I961" s="16"/>
      <c r="J961" s="17"/>
      <c r="K961" s="16"/>
      <c r="L961" s="17"/>
    </row>
    <row r="962">
      <c r="E962" s="16"/>
      <c r="F962" s="17"/>
      <c r="G962" s="16"/>
      <c r="H962" s="17"/>
      <c r="I962" s="16"/>
      <c r="J962" s="17"/>
      <c r="K962" s="16"/>
      <c r="L962" s="17"/>
    </row>
    <row r="963">
      <c r="E963" s="16"/>
      <c r="F963" s="17"/>
      <c r="G963" s="16"/>
      <c r="H963" s="17"/>
      <c r="I963" s="16"/>
      <c r="J963" s="17"/>
      <c r="K963" s="16"/>
      <c r="L963" s="17"/>
    </row>
    <row r="964">
      <c r="E964" s="16"/>
      <c r="F964" s="17"/>
      <c r="G964" s="16"/>
      <c r="H964" s="17"/>
      <c r="I964" s="16"/>
      <c r="J964" s="17"/>
      <c r="K964" s="16"/>
      <c r="L964" s="17"/>
    </row>
    <row r="965">
      <c r="E965" s="16"/>
      <c r="F965" s="17"/>
      <c r="G965" s="16"/>
      <c r="H965" s="17"/>
      <c r="I965" s="16"/>
      <c r="J965" s="17"/>
      <c r="K965" s="16"/>
      <c r="L965" s="17"/>
    </row>
    <row r="966">
      <c r="E966" s="16"/>
      <c r="F966" s="17"/>
      <c r="G966" s="16"/>
      <c r="H966" s="17"/>
      <c r="I966" s="16"/>
      <c r="J966" s="17"/>
      <c r="K966" s="16"/>
      <c r="L966" s="17"/>
    </row>
    <row r="967">
      <c r="E967" s="16"/>
      <c r="F967" s="17"/>
      <c r="G967" s="16"/>
      <c r="H967" s="17"/>
      <c r="I967" s="16"/>
      <c r="J967" s="17"/>
      <c r="K967" s="16"/>
      <c r="L967" s="17"/>
    </row>
    <row r="968">
      <c r="E968" s="16"/>
      <c r="F968" s="17"/>
      <c r="G968" s="16"/>
      <c r="H968" s="17"/>
      <c r="I968" s="16"/>
      <c r="J968" s="17"/>
      <c r="K968" s="16"/>
      <c r="L968" s="17"/>
    </row>
    <row r="969">
      <c r="E969" s="16"/>
      <c r="F969" s="17"/>
      <c r="G969" s="16"/>
      <c r="H969" s="17"/>
      <c r="I969" s="16"/>
      <c r="J969" s="17"/>
      <c r="K969" s="16"/>
      <c r="L969" s="17"/>
    </row>
    <row r="970">
      <c r="E970" s="16"/>
      <c r="F970" s="17"/>
      <c r="G970" s="16"/>
      <c r="H970" s="17"/>
      <c r="I970" s="16"/>
      <c r="J970" s="17"/>
      <c r="K970" s="16"/>
      <c r="L970" s="17"/>
    </row>
    <row r="971">
      <c r="E971" s="16"/>
      <c r="F971" s="17"/>
      <c r="G971" s="16"/>
      <c r="H971" s="17"/>
      <c r="I971" s="16"/>
      <c r="J971" s="17"/>
      <c r="K971" s="16"/>
      <c r="L971" s="17"/>
    </row>
    <row r="972">
      <c r="E972" s="16"/>
      <c r="F972" s="17"/>
      <c r="G972" s="16"/>
      <c r="H972" s="17"/>
      <c r="I972" s="16"/>
      <c r="J972" s="17"/>
      <c r="K972" s="16"/>
      <c r="L972" s="17"/>
    </row>
    <row r="973">
      <c r="E973" s="16"/>
      <c r="F973" s="17"/>
      <c r="G973" s="16"/>
      <c r="H973" s="17"/>
      <c r="I973" s="16"/>
      <c r="J973" s="17"/>
      <c r="K973" s="16"/>
      <c r="L973" s="17"/>
    </row>
    <row r="974">
      <c r="E974" s="16"/>
      <c r="F974" s="17"/>
      <c r="G974" s="16"/>
      <c r="H974" s="17"/>
      <c r="I974" s="16"/>
      <c r="J974" s="17"/>
      <c r="K974" s="16"/>
      <c r="L974" s="17"/>
    </row>
    <row r="975">
      <c r="E975" s="16"/>
      <c r="F975" s="17"/>
      <c r="G975" s="16"/>
      <c r="H975" s="17"/>
      <c r="I975" s="16"/>
      <c r="J975" s="17"/>
      <c r="K975" s="16"/>
      <c r="L975" s="17"/>
    </row>
    <row r="976">
      <c r="E976" s="16"/>
      <c r="F976" s="17"/>
      <c r="G976" s="16"/>
      <c r="H976" s="17"/>
      <c r="I976" s="16"/>
      <c r="J976" s="17"/>
      <c r="K976" s="16"/>
      <c r="L976" s="17"/>
    </row>
    <row r="977">
      <c r="E977" s="16"/>
      <c r="F977" s="17"/>
      <c r="G977" s="16"/>
      <c r="H977" s="17"/>
      <c r="I977" s="16"/>
      <c r="J977" s="17"/>
      <c r="K977" s="16"/>
      <c r="L977" s="17"/>
    </row>
    <row r="978">
      <c r="E978" s="16"/>
      <c r="F978" s="17"/>
      <c r="G978" s="16"/>
      <c r="H978" s="17"/>
      <c r="I978" s="16"/>
      <c r="J978" s="17"/>
      <c r="K978" s="16"/>
      <c r="L978" s="17"/>
    </row>
    <row r="979">
      <c r="E979" s="16"/>
      <c r="F979" s="17"/>
      <c r="G979" s="16"/>
      <c r="H979" s="17"/>
      <c r="I979" s="16"/>
      <c r="J979" s="17"/>
      <c r="K979" s="16"/>
      <c r="L979" s="17"/>
    </row>
    <row r="980">
      <c r="E980" s="16"/>
      <c r="F980" s="17"/>
      <c r="G980" s="16"/>
      <c r="H980" s="17"/>
      <c r="I980" s="16"/>
      <c r="J980" s="17"/>
      <c r="K980" s="16"/>
      <c r="L980" s="17"/>
    </row>
    <row r="981">
      <c r="E981" s="16"/>
      <c r="F981" s="17"/>
      <c r="G981" s="16"/>
      <c r="H981" s="17"/>
      <c r="I981" s="16"/>
      <c r="J981" s="17"/>
      <c r="K981" s="16"/>
      <c r="L981" s="17"/>
    </row>
    <row r="982">
      <c r="E982" s="16"/>
      <c r="F982" s="17"/>
      <c r="G982" s="16"/>
      <c r="H982" s="17"/>
      <c r="I982" s="16"/>
      <c r="J982" s="17"/>
      <c r="K982" s="16"/>
      <c r="L982" s="17"/>
    </row>
    <row r="983">
      <c r="E983" s="16"/>
      <c r="F983" s="17"/>
      <c r="G983" s="16"/>
      <c r="H983" s="17"/>
      <c r="I983" s="16"/>
      <c r="J983" s="17"/>
      <c r="K983" s="16"/>
      <c r="L983" s="17"/>
    </row>
    <row r="984">
      <c r="E984" s="16"/>
      <c r="F984" s="17"/>
      <c r="G984" s="16"/>
      <c r="H984" s="17"/>
      <c r="I984" s="16"/>
      <c r="J984" s="17"/>
      <c r="K984" s="16"/>
      <c r="L984" s="17"/>
    </row>
    <row r="985">
      <c r="E985" s="16"/>
      <c r="F985" s="17"/>
      <c r="G985" s="16"/>
      <c r="H985" s="17"/>
      <c r="I985" s="16"/>
      <c r="J985" s="17"/>
      <c r="K985" s="16"/>
      <c r="L985" s="17"/>
    </row>
    <row r="986">
      <c r="E986" s="16"/>
      <c r="F986" s="17"/>
      <c r="G986" s="16"/>
      <c r="H986" s="17"/>
      <c r="I986" s="16"/>
      <c r="J986" s="17"/>
      <c r="K986" s="16"/>
      <c r="L986" s="17"/>
    </row>
    <row r="987">
      <c r="E987" s="16"/>
      <c r="F987" s="17"/>
      <c r="G987" s="16"/>
      <c r="H987" s="17"/>
      <c r="I987" s="16"/>
      <c r="J987" s="17"/>
      <c r="K987" s="16"/>
      <c r="L987" s="17"/>
    </row>
    <row r="988">
      <c r="E988" s="16"/>
      <c r="F988" s="17"/>
      <c r="G988" s="16"/>
      <c r="H988" s="17"/>
      <c r="I988" s="16"/>
      <c r="J988" s="17"/>
      <c r="K988" s="16"/>
      <c r="L988" s="17"/>
    </row>
    <row r="989">
      <c r="E989" s="16"/>
      <c r="F989" s="17"/>
      <c r="G989" s="16"/>
      <c r="H989" s="17"/>
      <c r="I989" s="16"/>
      <c r="J989" s="17"/>
      <c r="K989" s="16"/>
      <c r="L989" s="17"/>
    </row>
    <row r="990">
      <c r="E990" s="16"/>
      <c r="F990" s="17"/>
      <c r="G990" s="16"/>
      <c r="H990" s="17"/>
      <c r="I990" s="16"/>
      <c r="J990" s="17"/>
      <c r="K990" s="16"/>
      <c r="L990" s="17"/>
    </row>
    <row r="991">
      <c r="E991" s="16"/>
      <c r="F991" s="17"/>
      <c r="G991" s="16"/>
      <c r="H991" s="17"/>
      <c r="I991" s="16"/>
      <c r="J991" s="17"/>
      <c r="K991" s="16"/>
      <c r="L991" s="17"/>
    </row>
    <row r="992">
      <c r="E992" s="16"/>
      <c r="F992" s="17"/>
      <c r="G992" s="16"/>
      <c r="H992" s="17"/>
      <c r="I992" s="16"/>
      <c r="J992" s="17"/>
      <c r="K992" s="16"/>
      <c r="L992" s="17"/>
    </row>
    <row r="993">
      <c r="E993" s="16"/>
      <c r="F993" s="17"/>
      <c r="G993" s="16"/>
      <c r="H993" s="17"/>
      <c r="I993" s="16"/>
      <c r="J993" s="17"/>
      <c r="K993" s="16"/>
      <c r="L993" s="17"/>
    </row>
    <row r="994">
      <c r="E994" s="16"/>
      <c r="F994" s="17"/>
      <c r="G994" s="16"/>
      <c r="H994" s="17"/>
      <c r="I994" s="16"/>
      <c r="J994" s="17"/>
      <c r="K994" s="16"/>
      <c r="L994" s="17"/>
    </row>
    <row r="995">
      <c r="E995" s="16"/>
      <c r="F995" s="17"/>
      <c r="G995" s="16"/>
      <c r="H995" s="17"/>
      <c r="I995" s="16"/>
      <c r="J995" s="17"/>
      <c r="K995" s="16"/>
      <c r="L995" s="17"/>
    </row>
    <row r="996">
      <c r="E996" s="16"/>
      <c r="F996" s="17"/>
      <c r="G996" s="16"/>
      <c r="H996" s="17"/>
      <c r="I996" s="16"/>
      <c r="J996" s="17"/>
      <c r="K996" s="16"/>
      <c r="L996" s="17"/>
    </row>
    <row r="997">
      <c r="E997" s="16"/>
      <c r="F997" s="17"/>
      <c r="G997" s="16"/>
      <c r="H997" s="17"/>
      <c r="I997" s="16"/>
      <c r="J997" s="17"/>
      <c r="K997" s="16"/>
      <c r="L997" s="17"/>
    </row>
    <row r="998">
      <c r="E998" s="16"/>
      <c r="F998" s="17"/>
      <c r="G998" s="16"/>
      <c r="H998" s="17"/>
      <c r="I998" s="16"/>
      <c r="J998" s="17"/>
      <c r="K998" s="16"/>
      <c r="L998" s="17"/>
    </row>
    <row r="999">
      <c r="E999" s="16"/>
      <c r="F999" s="17"/>
      <c r="G999" s="16"/>
      <c r="H999" s="17"/>
      <c r="I999" s="16"/>
      <c r="J999" s="17"/>
      <c r="K999" s="16"/>
      <c r="L999" s="17"/>
    </row>
    <row r="1000">
      <c r="E1000" s="16"/>
      <c r="F1000" s="17"/>
      <c r="G1000" s="16"/>
      <c r="H1000" s="17"/>
      <c r="I1000" s="16"/>
      <c r="J1000" s="17"/>
      <c r="K1000" s="16"/>
      <c r="L1000" s="17"/>
    </row>
    <row r="1001">
      <c r="E1001" s="16"/>
      <c r="F1001" s="17"/>
      <c r="G1001" s="16"/>
      <c r="H1001" s="17"/>
      <c r="I1001" s="16"/>
      <c r="J1001" s="17"/>
      <c r="K1001" s="16"/>
      <c r="L1001" s="17"/>
    </row>
    <row r="1002">
      <c r="E1002" s="16"/>
      <c r="F1002" s="17"/>
      <c r="G1002" s="16"/>
      <c r="H1002" s="17"/>
      <c r="I1002" s="16"/>
      <c r="J1002" s="17"/>
      <c r="K1002" s="16"/>
      <c r="L1002" s="17"/>
    </row>
    <row r="1003">
      <c r="E1003" s="16"/>
      <c r="F1003" s="17"/>
      <c r="G1003" s="16"/>
      <c r="H1003" s="17"/>
      <c r="I1003" s="16"/>
      <c r="J1003" s="17"/>
      <c r="K1003" s="16"/>
      <c r="L1003" s="17"/>
    </row>
    <row r="1004">
      <c r="E1004" s="16"/>
      <c r="F1004" s="17"/>
      <c r="G1004" s="16"/>
      <c r="H1004" s="17"/>
      <c r="I1004" s="16"/>
      <c r="J1004" s="17"/>
      <c r="K1004" s="16"/>
      <c r="L1004" s="17"/>
    </row>
    <row r="1005">
      <c r="E1005" s="16"/>
      <c r="F1005" s="17"/>
      <c r="G1005" s="16"/>
      <c r="H1005" s="17"/>
      <c r="I1005" s="16"/>
      <c r="J1005" s="17"/>
      <c r="K1005" s="16"/>
      <c r="L1005" s="17"/>
    </row>
    <row r="1006">
      <c r="E1006" s="16"/>
      <c r="F1006" s="17"/>
      <c r="G1006" s="16"/>
      <c r="H1006" s="17"/>
      <c r="I1006" s="16"/>
      <c r="J1006" s="17"/>
      <c r="K1006" s="16"/>
      <c r="L1006" s="17"/>
    </row>
    <row r="1007">
      <c r="E1007" s="16"/>
      <c r="F1007" s="17"/>
      <c r="G1007" s="16"/>
      <c r="H1007" s="17"/>
      <c r="I1007" s="16"/>
      <c r="J1007" s="17"/>
      <c r="K1007" s="16"/>
      <c r="L1007" s="17"/>
    </row>
    <row r="1008">
      <c r="E1008" s="16"/>
      <c r="F1008" s="17"/>
      <c r="G1008" s="16"/>
      <c r="H1008" s="17"/>
      <c r="I1008" s="16"/>
      <c r="J1008" s="17"/>
      <c r="K1008" s="16"/>
      <c r="L1008" s="17"/>
    </row>
    <row r="1009">
      <c r="E1009" s="16"/>
      <c r="F1009" s="17"/>
      <c r="G1009" s="16"/>
      <c r="H1009" s="17"/>
      <c r="I1009" s="16"/>
      <c r="J1009" s="17"/>
      <c r="K1009" s="16"/>
      <c r="L1009" s="17"/>
    </row>
    <row r="1010">
      <c r="E1010" s="16"/>
      <c r="F1010" s="17"/>
      <c r="G1010" s="16"/>
      <c r="H1010" s="17"/>
      <c r="I1010" s="16"/>
      <c r="J1010" s="17"/>
      <c r="K1010" s="16"/>
      <c r="L1010" s="17"/>
    </row>
    <row r="1011">
      <c r="E1011" s="81"/>
      <c r="F1011" s="82"/>
      <c r="G1011" s="81"/>
      <c r="H1011" s="82"/>
      <c r="I1011" s="81"/>
      <c r="J1011" s="82"/>
      <c r="K1011" s="81"/>
      <c r="L1011" s="82"/>
    </row>
  </sheetData>
  <hyperlinks>
    <hyperlink r:id="rId1" ref="F7"/>
    <hyperlink r:id="rId2" ref="H7"/>
    <hyperlink r:id="rId3" ref="J7"/>
    <hyperlink r:id="rId4" ref="L7"/>
  </hyperlinks>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
    <col customWidth="1" min="2" max="2" width="28.75"/>
    <col customWidth="1" min="3" max="3" width="14.13"/>
    <col customWidth="1" min="4" max="4" width="7.13"/>
    <col customWidth="1" min="5" max="5" width="11.13"/>
    <col customWidth="1" min="6" max="6" width="10.75"/>
    <col customWidth="1" min="7" max="7" width="11.88"/>
    <col customWidth="1" min="8" max="8" width="11.13"/>
    <col customWidth="1" min="9" max="9" width="10.88"/>
    <col customWidth="1" min="11" max="11" width="10.88"/>
    <col customWidth="1" min="12" max="12" width="11.25"/>
  </cols>
  <sheetData>
    <row r="1">
      <c r="A1" s="4" t="s">
        <v>64</v>
      </c>
      <c r="C1" s="1"/>
      <c r="D1" s="1"/>
      <c r="E1" s="1"/>
    </row>
    <row r="2">
      <c r="A2" s="5" t="s">
        <v>44</v>
      </c>
      <c r="B2" s="6"/>
      <c r="C2" s="5"/>
      <c r="D2" s="5"/>
      <c r="E2" s="5"/>
      <c r="F2" s="6"/>
      <c r="G2" s="5"/>
      <c r="H2" s="6"/>
      <c r="I2" s="5"/>
      <c r="J2" s="6"/>
      <c r="K2" s="5"/>
      <c r="L2" s="6"/>
      <c r="M2" s="6"/>
      <c r="N2" s="6"/>
      <c r="O2" s="6"/>
      <c r="P2" s="6"/>
      <c r="Q2" s="6"/>
      <c r="R2" s="6"/>
      <c r="S2" s="6"/>
      <c r="T2" s="6"/>
      <c r="U2" s="6"/>
      <c r="V2" s="6"/>
      <c r="W2" s="6"/>
      <c r="X2" s="6"/>
      <c r="Y2" s="6"/>
    </row>
    <row r="3">
      <c r="A3" s="1"/>
      <c r="C3" s="1"/>
      <c r="D3" s="1"/>
      <c r="E3" s="44" t="s">
        <v>328</v>
      </c>
      <c r="F3" s="17"/>
      <c r="G3" s="1" t="s">
        <v>329</v>
      </c>
      <c r="I3" s="44" t="s">
        <v>78</v>
      </c>
      <c r="J3" s="17"/>
      <c r="K3" s="1" t="s">
        <v>80</v>
      </c>
      <c r="L3" s="17"/>
    </row>
    <row r="4">
      <c r="A4" s="1" t="s">
        <v>330</v>
      </c>
      <c r="C4" s="1"/>
      <c r="D4" s="1"/>
      <c r="E4" s="14" t="s">
        <v>331</v>
      </c>
      <c r="F4" s="17"/>
      <c r="G4" s="2" t="s">
        <v>332</v>
      </c>
      <c r="I4" s="14" t="s">
        <v>333</v>
      </c>
      <c r="J4" s="17"/>
      <c r="K4" s="2" t="s">
        <v>334</v>
      </c>
      <c r="L4" s="17"/>
      <c r="M4" s="2" t="s">
        <v>16</v>
      </c>
    </row>
    <row r="5">
      <c r="C5" s="1" t="s">
        <v>335</v>
      </c>
      <c r="D5" s="1"/>
      <c r="E5" s="53" t="s">
        <v>83</v>
      </c>
      <c r="F5" s="54"/>
      <c r="G5" s="53" t="s">
        <v>83</v>
      </c>
      <c r="H5" s="54"/>
      <c r="I5" s="53" t="s">
        <v>84</v>
      </c>
      <c r="J5" s="55"/>
      <c r="K5" s="53" t="s">
        <v>85</v>
      </c>
      <c r="L5" s="17"/>
      <c r="M5" s="86"/>
    </row>
    <row r="6">
      <c r="A6" s="1" t="s">
        <v>336</v>
      </c>
      <c r="D6" s="1"/>
      <c r="E6" s="44" t="s">
        <v>67</v>
      </c>
      <c r="F6" s="17"/>
      <c r="G6" s="44" t="s">
        <v>67</v>
      </c>
      <c r="H6" s="17"/>
      <c r="I6" s="44" t="s">
        <v>67</v>
      </c>
      <c r="J6" s="17"/>
      <c r="K6" s="44" t="s">
        <v>67</v>
      </c>
      <c r="L6" s="17"/>
      <c r="M6" s="86"/>
    </row>
    <row r="7">
      <c r="D7" s="1"/>
      <c r="E7" s="14" t="s">
        <v>68</v>
      </c>
      <c r="F7" s="17"/>
      <c r="G7" s="14" t="s">
        <v>69</v>
      </c>
      <c r="H7" s="17"/>
      <c r="I7" s="14" t="s">
        <v>70</v>
      </c>
      <c r="J7" s="17"/>
      <c r="K7" s="14" t="s">
        <v>70</v>
      </c>
      <c r="L7" s="17"/>
      <c r="M7" s="86"/>
    </row>
    <row r="8">
      <c r="D8" s="1"/>
      <c r="E8" s="14"/>
      <c r="F8" s="17"/>
      <c r="G8" s="45" t="s">
        <v>71</v>
      </c>
      <c r="H8" s="17"/>
      <c r="I8" s="16"/>
      <c r="J8" s="17"/>
      <c r="K8" s="14"/>
      <c r="L8" s="17"/>
      <c r="M8" s="86"/>
    </row>
    <row r="9">
      <c r="A9" s="46" t="s">
        <v>104</v>
      </c>
      <c r="B9" s="47"/>
      <c r="D9" s="1" t="s">
        <v>337</v>
      </c>
      <c r="E9" s="44" t="s">
        <v>328</v>
      </c>
      <c r="F9" s="48" t="s">
        <v>106</v>
      </c>
      <c r="G9" s="44" t="s">
        <v>76</v>
      </c>
      <c r="H9" s="49" t="s">
        <v>77</v>
      </c>
      <c r="I9" s="44" t="s">
        <v>78</v>
      </c>
      <c r="J9" s="49" t="s">
        <v>79</v>
      </c>
      <c r="K9" s="44" t="s">
        <v>80</v>
      </c>
      <c r="L9" s="48" t="s">
        <v>81</v>
      </c>
      <c r="M9" s="86"/>
    </row>
    <row r="10" ht="42.0" customHeight="1">
      <c r="A10" s="47" t="s">
        <v>8</v>
      </c>
      <c r="B10" s="50" t="s">
        <v>338</v>
      </c>
      <c r="D10" s="1"/>
      <c r="E10" s="44" t="s">
        <v>107</v>
      </c>
      <c r="F10" s="51" t="s">
        <v>108</v>
      </c>
      <c r="G10" s="44" t="s">
        <v>107</v>
      </c>
      <c r="H10" s="51" t="s">
        <v>108</v>
      </c>
      <c r="I10" s="44" t="s">
        <v>107</v>
      </c>
      <c r="J10" s="51" t="s">
        <v>108</v>
      </c>
      <c r="K10" s="44" t="s">
        <v>107</v>
      </c>
      <c r="L10" s="51" t="s">
        <v>108</v>
      </c>
      <c r="M10" s="87" t="s">
        <v>109</v>
      </c>
    </row>
    <row r="11">
      <c r="A11" s="88">
        <v>1.0</v>
      </c>
      <c r="B11" s="66" t="s">
        <v>15</v>
      </c>
      <c r="C11" s="62"/>
      <c r="D11" s="66" t="s">
        <v>16</v>
      </c>
      <c r="E11" s="67" t="s">
        <v>339</v>
      </c>
      <c r="F11" s="89">
        <v>8.5</v>
      </c>
      <c r="G11" s="67" t="s">
        <v>340</v>
      </c>
      <c r="H11" s="89">
        <v>10.0</v>
      </c>
      <c r="I11" s="67" t="s">
        <v>341</v>
      </c>
      <c r="J11" s="89">
        <v>9.5</v>
      </c>
      <c r="K11" s="67" t="s">
        <v>16</v>
      </c>
      <c r="L11" s="89">
        <v>0.0</v>
      </c>
      <c r="M11" s="90">
        <f t="shared" ref="M11:M34" si="1">(F11+H11+J11+L11)/4</f>
        <v>7</v>
      </c>
    </row>
    <row r="12" ht="53.25" customHeight="1">
      <c r="A12" s="91">
        <v>2.0</v>
      </c>
      <c r="B12" s="66" t="s">
        <v>17</v>
      </c>
      <c r="C12" s="62"/>
      <c r="D12" s="66" t="s">
        <v>16</v>
      </c>
      <c r="E12" s="67" t="s">
        <v>342</v>
      </c>
      <c r="F12" s="89">
        <v>8.5</v>
      </c>
      <c r="G12" s="67" t="s">
        <v>343</v>
      </c>
      <c r="H12" s="89">
        <v>10.0</v>
      </c>
      <c r="I12" s="67" t="s">
        <v>344</v>
      </c>
      <c r="J12" s="89">
        <v>9.0</v>
      </c>
      <c r="K12" s="67" t="s">
        <v>16</v>
      </c>
      <c r="L12" s="89">
        <v>0.0</v>
      </c>
      <c r="M12" s="90">
        <f t="shared" si="1"/>
        <v>6.875</v>
      </c>
    </row>
    <row r="13">
      <c r="A13" s="88">
        <v>3.0</v>
      </c>
      <c r="B13" s="66" t="s">
        <v>18</v>
      </c>
      <c r="C13" s="62"/>
      <c r="D13" s="66" t="s">
        <v>16</v>
      </c>
      <c r="E13" s="67" t="s">
        <v>345</v>
      </c>
      <c r="F13" s="89">
        <v>8.5</v>
      </c>
      <c r="G13" s="67" t="s">
        <v>346</v>
      </c>
      <c r="H13" s="89">
        <v>10.0</v>
      </c>
      <c r="I13" s="67" t="s">
        <v>347</v>
      </c>
      <c r="J13" s="89">
        <v>9.5</v>
      </c>
      <c r="K13" s="67" t="s">
        <v>16</v>
      </c>
      <c r="L13" s="89">
        <v>0.0</v>
      </c>
      <c r="M13" s="90">
        <f t="shared" si="1"/>
        <v>7</v>
      </c>
    </row>
    <row r="14">
      <c r="A14" s="91">
        <v>4.0</v>
      </c>
      <c r="B14" s="66" t="s">
        <v>19</v>
      </c>
      <c r="C14" s="62"/>
      <c r="D14" s="66" t="s">
        <v>16</v>
      </c>
      <c r="E14" s="67" t="s">
        <v>348</v>
      </c>
      <c r="F14" s="89">
        <v>8.5</v>
      </c>
      <c r="G14" s="67" t="s">
        <v>349</v>
      </c>
      <c r="H14" s="89">
        <v>9.5</v>
      </c>
      <c r="I14" s="67" t="s">
        <v>350</v>
      </c>
      <c r="J14" s="89">
        <v>9.2</v>
      </c>
      <c r="K14" s="67" t="s">
        <v>16</v>
      </c>
      <c r="L14" s="89">
        <v>0.0</v>
      </c>
      <c r="M14" s="90">
        <f t="shared" si="1"/>
        <v>6.8</v>
      </c>
    </row>
    <row r="15">
      <c r="A15" s="88">
        <v>5.0</v>
      </c>
      <c r="B15" s="66" t="s">
        <v>20</v>
      </c>
      <c r="C15" s="62"/>
      <c r="D15" s="66" t="s">
        <v>16</v>
      </c>
      <c r="E15" s="67" t="s">
        <v>351</v>
      </c>
      <c r="F15" s="89">
        <v>10.0</v>
      </c>
      <c r="G15" s="67" t="s">
        <v>352</v>
      </c>
      <c r="H15" s="89">
        <v>9.0</v>
      </c>
      <c r="I15" s="67" t="s">
        <v>353</v>
      </c>
      <c r="J15" s="89">
        <v>9.5</v>
      </c>
      <c r="K15" s="67" t="s">
        <v>16</v>
      </c>
      <c r="L15" s="89">
        <v>0.0</v>
      </c>
      <c r="M15" s="90">
        <f t="shared" si="1"/>
        <v>7.125</v>
      </c>
    </row>
    <row r="16">
      <c r="A16" s="91">
        <v>6.0</v>
      </c>
      <c r="B16" s="66" t="s">
        <v>21</v>
      </c>
      <c r="C16" s="62"/>
      <c r="D16" s="66" t="s">
        <v>16</v>
      </c>
      <c r="E16" s="67" t="s">
        <v>354</v>
      </c>
      <c r="F16" s="89">
        <v>8.0</v>
      </c>
      <c r="G16" s="67" t="s">
        <v>355</v>
      </c>
      <c r="H16" s="89">
        <v>8.0</v>
      </c>
      <c r="I16" s="67" t="s">
        <v>356</v>
      </c>
      <c r="J16" s="89">
        <v>9.5</v>
      </c>
      <c r="K16" s="67" t="s">
        <v>16</v>
      </c>
      <c r="L16" s="89">
        <v>0.0</v>
      </c>
      <c r="M16" s="90">
        <f t="shared" si="1"/>
        <v>6.375</v>
      </c>
    </row>
    <row r="17" ht="73.5" customHeight="1">
      <c r="A17" s="88">
        <v>7.0</v>
      </c>
      <c r="B17" s="66" t="s">
        <v>22</v>
      </c>
      <c r="C17" s="62"/>
      <c r="D17" s="66" t="s">
        <v>16</v>
      </c>
      <c r="E17" s="67" t="s">
        <v>357</v>
      </c>
      <c r="F17" s="89">
        <v>10.0</v>
      </c>
      <c r="G17" s="67" t="s">
        <v>358</v>
      </c>
      <c r="H17" s="89">
        <v>9.5</v>
      </c>
      <c r="I17" s="67" t="s">
        <v>359</v>
      </c>
      <c r="J17" s="89">
        <v>9.5</v>
      </c>
      <c r="K17" s="67" t="s">
        <v>16</v>
      </c>
      <c r="L17" s="89">
        <v>0.0</v>
      </c>
      <c r="M17" s="90">
        <f t="shared" si="1"/>
        <v>7.25</v>
      </c>
    </row>
    <row r="18">
      <c r="A18" s="91">
        <v>8.0</v>
      </c>
      <c r="B18" s="66" t="s">
        <v>23</v>
      </c>
      <c r="C18" s="62"/>
      <c r="D18" s="66" t="s">
        <v>16</v>
      </c>
      <c r="E18" s="67" t="s">
        <v>360</v>
      </c>
      <c r="F18" s="89">
        <v>8.7</v>
      </c>
      <c r="G18" s="67" t="s">
        <v>361</v>
      </c>
      <c r="H18" s="89">
        <v>9.0</v>
      </c>
      <c r="I18" s="67" t="s">
        <v>362</v>
      </c>
      <c r="J18" s="89">
        <v>9.5</v>
      </c>
      <c r="K18" s="67" t="s">
        <v>16</v>
      </c>
      <c r="L18" s="89">
        <v>0.0</v>
      </c>
      <c r="M18" s="90">
        <f t="shared" si="1"/>
        <v>6.8</v>
      </c>
    </row>
    <row r="19">
      <c r="A19" s="88">
        <v>9.0</v>
      </c>
      <c r="B19" s="66" t="s">
        <v>24</v>
      </c>
      <c r="C19" s="62"/>
      <c r="D19" s="66" t="s">
        <v>16</v>
      </c>
      <c r="E19" s="67" t="s">
        <v>363</v>
      </c>
      <c r="F19" s="89">
        <v>9.0</v>
      </c>
      <c r="G19" s="67" t="s">
        <v>364</v>
      </c>
      <c r="H19" s="89">
        <v>9.0</v>
      </c>
      <c r="I19" s="67" t="s">
        <v>365</v>
      </c>
      <c r="J19" s="89">
        <v>8.5</v>
      </c>
      <c r="K19" s="67" t="s">
        <v>16</v>
      </c>
      <c r="L19" s="89">
        <v>0.0</v>
      </c>
      <c r="M19" s="90">
        <f t="shared" si="1"/>
        <v>6.625</v>
      </c>
    </row>
    <row r="20">
      <c r="A20" s="88">
        <v>10.0</v>
      </c>
      <c r="B20" s="66" t="s">
        <v>25</v>
      </c>
      <c r="C20" s="62"/>
      <c r="D20" s="66" t="s">
        <v>16</v>
      </c>
      <c r="E20" s="67" t="s">
        <v>366</v>
      </c>
      <c r="F20" s="89">
        <v>8.2</v>
      </c>
      <c r="G20" s="67" t="s">
        <v>367</v>
      </c>
      <c r="H20" s="89">
        <v>8.5</v>
      </c>
      <c r="I20" s="67" t="s">
        <v>368</v>
      </c>
      <c r="J20" s="89">
        <v>9.5</v>
      </c>
      <c r="K20" s="67" t="s">
        <v>16</v>
      </c>
      <c r="L20" s="89">
        <v>9.0</v>
      </c>
      <c r="M20" s="90">
        <f t="shared" si="1"/>
        <v>8.8</v>
      </c>
    </row>
    <row r="21">
      <c r="A21" s="91">
        <v>11.0</v>
      </c>
      <c r="B21" s="66" t="s">
        <v>26</v>
      </c>
      <c r="C21" s="62"/>
      <c r="D21" s="66" t="s">
        <v>16</v>
      </c>
      <c r="E21" s="67" t="s">
        <v>369</v>
      </c>
      <c r="F21" s="89">
        <v>9.0</v>
      </c>
      <c r="G21" s="67" t="s">
        <v>16</v>
      </c>
      <c r="H21" s="89">
        <v>7.0</v>
      </c>
      <c r="I21" s="67" t="s">
        <v>370</v>
      </c>
      <c r="J21" s="89">
        <v>9.0</v>
      </c>
      <c r="K21" s="67" t="s">
        <v>16</v>
      </c>
      <c r="L21" s="89">
        <v>8.5</v>
      </c>
      <c r="M21" s="90">
        <f t="shared" si="1"/>
        <v>8.375</v>
      </c>
    </row>
    <row r="22" ht="51.75" customHeight="1">
      <c r="A22" s="88">
        <v>12.0</v>
      </c>
      <c r="B22" s="66" t="s">
        <v>27</v>
      </c>
      <c r="C22" s="62"/>
      <c r="D22" s="66" t="s">
        <v>16</v>
      </c>
      <c r="E22" s="67" t="s">
        <v>371</v>
      </c>
      <c r="F22" s="89">
        <v>10.0</v>
      </c>
      <c r="G22" s="67" t="s">
        <v>372</v>
      </c>
      <c r="H22" s="89">
        <v>9.0</v>
      </c>
      <c r="I22" s="67" t="s">
        <v>373</v>
      </c>
      <c r="J22" s="89">
        <v>10.0</v>
      </c>
      <c r="K22" s="67" t="s">
        <v>16</v>
      </c>
      <c r="L22" s="89">
        <v>0.0</v>
      </c>
      <c r="M22" s="90">
        <f t="shared" si="1"/>
        <v>7.25</v>
      </c>
    </row>
    <row r="23" ht="47.25" customHeight="1">
      <c r="A23" s="91">
        <v>13.0</v>
      </c>
      <c r="B23" s="66" t="s">
        <v>28</v>
      </c>
      <c r="C23" s="62"/>
      <c r="D23" s="66" t="s">
        <v>16</v>
      </c>
      <c r="E23" s="67" t="s">
        <v>374</v>
      </c>
      <c r="F23" s="89">
        <v>7.5</v>
      </c>
      <c r="G23" s="67" t="s">
        <v>375</v>
      </c>
      <c r="H23" s="89">
        <v>9.0</v>
      </c>
      <c r="I23" s="67" t="s">
        <v>376</v>
      </c>
      <c r="J23" s="89">
        <v>10.0</v>
      </c>
      <c r="K23" s="67" t="s">
        <v>16</v>
      </c>
      <c r="L23" s="89">
        <v>0.0</v>
      </c>
      <c r="M23" s="90">
        <f t="shared" si="1"/>
        <v>6.625</v>
      </c>
    </row>
    <row r="24" ht="59.25" customHeight="1">
      <c r="A24" s="88">
        <v>14.0</v>
      </c>
      <c r="B24" s="66" t="s">
        <v>29</v>
      </c>
      <c r="C24" s="62"/>
      <c r="D24" s="66" t="s">
        <v>16</v>
      </c>
      <c r="E24" s="67" t="s">
        <v>377</v>
      </c>
      <c r="F24" s="89">
        <v>7.5</v>
      </c>
      <c r="G24" s="67" t="s">
        <v>378</v>
      </c>
      <c r="H24" s="89">
        <v>8.0</v>
      </c>
      <c r="I24" s="67" t="s">
        <v>379</v>
      </c>
      <c r="J24" s="89">
        <v>9.5</v>
      </c>
      <c r="K24" s="67" t="s">
        <v>16</v>
      </c>
      <c r="L24" s="89">
        <v>0.0</v>
      </c>
      <c r="M24" s="90">
        <f t="shared" si="1"/>
        <v>6.25</v>
      </c>
    </row>
    <row r="25">
      <c r="A25" s="91">
        <v>15.0</v>
      </c>
      <c r="B25" s="66" t="s">
        <v>30</v>
      </c>
      <c r="C25" s="62"/>
      <c r="D25" s="66" t="s">
        <v>16</v>
      </c>
      <c r="E25" s="67" t="s">
        <v>380</v>
      </c>
      <c r="F25" s="89">
        <v>9.2</v>
      </c>
      <c r="G25" s="67" t="s">
        <v>16</v>
      </c>
      <c r="H25" s="89">
        <v>7.0</v>
      </c>
      <c r="I25" s="67" t="s">
        <v>381</v>
      </c>
      <c r="J25" s="89">
        <v>9.5</v>
      </c>
      <c r="K25" s="67" t="s">
        <v>16</v>
      </c>
      <c r="L25" s="89">
        <v>0.0</v>
      </c>
      <c r="M25" s="90">
        <f t="shared" si="1"/>
        <v>6.425</v>
      </c>
    </row>
    <row r="26">
      <c r="A26" s="88">
        <v>16.0</v>
      </c>
      <c r="B26" s="66" t="s">
        <v>31</v>
      </c>
      <c r="C26" s="62"/>
      <c r="D26" s="66" t="s">
        <v>16</v>
      </c>
      <c r="E26" s="67" t="s">
        <v>16</v>
      </c>
      <c r="F26" s="89">
        <v>1.0</v>
      </c>
      <c r="G26" s="67" t="s">
        <v>382</v>
      </c>
      <c r="H26" s="89">
        <v>7.0</v>
      </c>
      <c r="I26" s="67" t="s">
        <v>383</v>
      </c>
      <c r="J26" s="89">
        <v>9.5</v>
      </c>
      <c r="K26" s="67" t="s">
        <v>16</v>
      </c>
      <c r="L26" s="89">
        <v>9.5</v>
      </c>
      <c r="M26" s="90">
        <f t="shared" si="1"/>
        <v>6.75</v>
      </c>
    </row>
    <row r="27" ht="53.25" customHeight="1">
      <c r="A27" s="91">
        <v>17.0</v>
      </c>
      <c r="B27" s="66" t="s">
        <v>32</v>
      </c>
      <c r="C27" s="62"/>
      <c r="D27" s="66" t="s">
        <v>16</v>
      </c>
      <c r="E27" s="67" t="s">
        <v>384</v>
      </c>
      <c r="F27" s="89">
        <v>8.8</v>
      </c>
      <c r="G27" s="67" t="s">
        <v>385</v>
      </c>
      <c r="H27" s="89">
        <v>9.0</v>
      </c>
      <c r="I27" s="67" t="s">
        <v>386</v>
      </c>
      <c r="J27" s="89">
        <v>9.5</v>
      </c>
      <c r="K27" s="67" t="s">
        <v>16</v>
      </c>
      <c r="L27" s="89">
        <v>0.0</v>
      </c>
      <c r="M27" s="90">
        <f t="shared" si="1"/>
        <v>6.825</v>
      </c>
    </row>
    <row r="28">
      <c r="A28" s="88">
        <v>18.0</v>
      </c>
      <c r="B28" s="66" t="s">
        <v>33</v>
      </c>
      <c r="C28" s="62"/>
      <c r="D28" s="66" t="s">
        <v>16</v>
      </c>
      <c r="E28" s="67" t="s">
        <v>387</v>
      </c>
      <c r="F28" s="89">
        <v>9.2</v>
      </c>
      <c r="G28" s="67" t="s">
        <v>388</v>
      </c>
      <c r="H28" s="89">
        <v>8.5</v>
      </c>
      <c r="I28" s="67" t="s">
        <v>389</v>
      </c>
      <c r="J28" s="89">
        <v>10.0</v>
      </c>
      <c r="K28" s="67" t="s">
        <v>16</v>
      </c>
      <c r="L28" s="89">
        <v>9.0</v>
      </c>
      <c r="M28" s="90">
        <f t="shared" si="1"/>
        <v>9.175</v>
      </c>
    </row>
    <row r="29">
      <c r="A29" s="88">
        <v>19.0</v>
      </c>
      <c r="B29" s="66" t="s">
        <v>34</v>
      </c>
      <c r="C29" s="62"/>
      <c r="D29" s="66" t="s">
        <v>16</v>
      </c>
      <c r="E29" s="67" t="s">
        <v>390</v>
      </c>
      <c r="F29" s="89">
        <v>9.2</v>
      </c>
      <c r="G29" s="67" t="s">
        <v>16</v>
      </c>
      <c r="H29" s="89">
        <v>8.0</v>
      </c>
      <c r="I29" s="67" t="s">
        <v>391</v>
      </c>
      <c r="J29" s="89">
        <v>8.75</v>
      </c>
      <c r="K29" s="67" t="s">
        <v>16</v>
      </c>
      <c r="L29" s="89">
        <v>0.0</v>
      </c>
      <c r="M29" s="90">
        <f t="shared" si="1"/>
        <v>6.4875</v>
      </c>
    </row>
    <row r="30">
      <c r="A30" s="88">
        <v>20.0</v>
      </c>
      <c r="B30" s="66" t="s">
        <v>35</v>
      </c>
      <c r="C30" s="62"/>
      <c r="D30" s="66" t="s">
        <v>16</v>
      </c>
      <c r="E30" s="67" t="s">
        <v>392</v>
      </c>
      <c r="F30" s="89">
        <v>8.0</v>
      </c>
      <c r="G30" s="67" t="s">
        <v>393</v>
      </c>
      <c r="H30" s="89">
        <v>7.5</v>
      </c>
      <c r="I30" s="67" t="s">
        <v>394</v>
      </c>
      <c r="J30" s="89">
        <v>8.5</v>
      </c>
      <c r="K30" s="67" t="s">
        <v>16</v>
      </c>
      <c r="L30" s="89">
        <v>9.0</v>
      </c>
      <c r="M30" s="90">
        <f t="shared" si="1"/>
        <v>8.25</v>
      </c>
    </row>
    <row r="31">
      <c r="A31" s="91">
        <v>21.0</v>
      </c>
      <c r="B31" s="66" t="s">
        <v>36</v>
      </c>
      <c r="C31" s="62"/>
      <c r="D31" s="66" t="s">
        <v>16</v>
      </c>
      <c r="E31" s="67" t="s">
        <v>395</v>
      </c>
      <c r="F31" s="89">
        <v>8.0</v>
      </c>
      <c r="G31" s="67" t="s">
        <v>396</v>
      </c>
      <c r="H31" s="89">
        <v>8.25</v>
      </c>
      <c r="I31" s="67" t="s">
        <v>397</v>
      </c>
      <c r="J31" s="89">
        <v>9.0</v>
      </c>
      <c r="K31" s="67" t="s">
        <v>16</v>
      </c>
      <c r="L31" s="89">
        <v>0.0</v>
      </c>
      <c r="M31" s="90">
        <f t="shared" si="1"/>
        <v>6.3125</v>
      </c>
    </row>
    <row r="32">
      <c r="A32" s="88">
        <v>22.0</v>
      </c>
      <c r="B32" s="66" t="s">
        <v>37</v>
      </c>
      <c r="C32" s="62"/>
      <c r="D32" s="66" t="s">
        <v>16</v>
      </c>
      <c r="E32" s="67" t="s">
        <v>398</v>
      </c>
      <c r="F32" s="89">
        <v>8.5</v>
      </c>
      <c r="G32" s="67" t="s">
        <v>399</v>
      </c>
      <c r="H32" s="89">
        <v>8.5</v>
      </c>
      <c r="I32" s="67" t="s">
        <v>400</v>
      </c>
      <c r="J32" s="89">
        <v>9.5</v>
      </c>
      <c r="K32" s="67" t="s">
        <v>16</v>
      </c>
      <c r="L32" s="89">
        <v>0.0</v>
      </c>
      <c r="M32" s="90">
        <f t="shared" si="1"/>
        <v>6.625</v>
      </c>
    </row>
    <row r="33" ht="51.0" customHeight="1">
      <c r="A33" s="91">
        <v>23.0</v>
      </c>
      <c r="B33" s="66" t="s">
        <v>38</v>
      </c>
      <c r="C33" s="62"/>
      <c r="D33" s="66" t="s">
        <v>16</v>
      </c>
      <c r="E33" s="67" t="s">
        <v>401</v>
      </c>
      <c r="F33" s="89">
        <v>8.8</v>
      </c>
      <c r="G33" s="67" t="s">
        <v>402</v>
      </c>
      <c r="H33" s="89">
        <v>9.0</v>
      </c>
      <c r="I33" s="67" t="s">
        <v>403</v>
      </c>
      <c r="J33" s="89">
        <v>9.2</v>
      </c>
      <c r="K33" s="67" t="s">
        <v>404</v>
      </c>
      <c r="L33" s="89">
        <v>8.5</v>
      </c>
      <c r="M33" s="90">
        <f t="shared" si="1"/>
        <v>8.875</v>
      </c>
    </row>
    <row r="34">
      <c r="A34" s="88">
        <v>24.0</v>
      </c>
      <c r="B34" s="66" t="s">
        <v>39</v>
      </c>
      <c r="C34" s="62"/>
      <c r="D34" s="66" t="s">
        <v>16</v>
      </c>
      <c r="E34" s="67" t="s">
        <v>405</v>
      </c>
      <c r="F34" s="89">
        <v>8.3</v>
      </c>
      <c r="G34" s="67" t="s">
        <v>16</v>
      </c>
      <c r="H34" s="89">
        <v>7.0</v>
      </c>
      <c r="I34" s="67" t="s">
        <v>406</v>
      </c>
      <c r="J34" s="89">
        <v>8.0</v>
      </c>
      <c r="K34" s="67" t="s">
        <v>16</v>
      </c>
      <c r="L34" s="89">
        <v>9.0</v>
      </c>
      <c r="M34" s="90">
        <f t="shared" si="1"/>
        <v>8.075</v>
      </c>
    </row>
    <row r="35">
      <c r="B35" s="1"/>
      <c r="C35" s="116"/>
      <c r="D35" s="1"/>
      <c r="E35" s="1"/>
      <c r="F35" s="117"/>
      <c r="G35" s="1"/>
      <c r="H35" s="118"/>
      <c r="I35" s="44"/>
      <c r="J35" s="117"/>
      <c r="K35" s="1"/>
      <c r="L35" s="119"/>
      <c r="M35" s="17"/>
    </row>
    <row r="36">
      <c r="B36" s="18" t="s">
        <v>50</v>
      </c>
      <c r="C36" s="19"/>
      <c r="D36" s="20"/>
      <c r="E36" s="18" t="s">
        <v>328</v>
      </c>
      <c r="F36" s="92"/>
      <c r="G36" s="20" t="s">
        <v>76</v>
      </c>
      <c r="H36" s="93"/>
      <c r="I36" s="94" t="s">
        <v>78</v>
      </c>
      <c r="J36" s="92"/>
      <c r="K36" s="20" t="s">
        <v>80</v>
      </c>
      <c r="L36" s="95"/>
      <c r="M36" s="17"/>
    </row>
    <row r="37">
      <c r="B37" s="22"/>
      <c r="C37" s="23" t="s">
        <v>52</v>
      </c>
      <c r="D37" s="23"/>
      <c r="E37" s="96"/>
      <c r="F37" s="33">
        <f>AVERAGE(F11:F34)</f>
        <v>8.370833333</v>
      </c>
      <c r="G37" s="97"/>
      <c r="H37" s="98">
        <f>AVERAGE(H11:H34)</f>
        <v>8.552083333</v>
      </c>
      <c r="I37" s="99"/>
      <c r="J37" s="33">
        <f>AVERAGE(J11:J34)</f>
        <v>9.297916667</v>
      </c>
      <c r="K37" s="97"/>
      <c r="L37" s="100">
        <f>AVERAGE(L11:L34)</f>
        <v>2.604166667</v>
      </c>
      <c r="M37" s="17"/>
    </row>
    <row r="38">
      <c r="B38" s="27"/>
      <c r="C38" s="1" t="s">
        <v>53</v>
      </c>
      <c r="D38" s="1"/>
      <c r="E38" s="101"/>
      <c r="F38" s="25">
        <f>MODE(F11:F34)</f>
        <v>8.5</v>
      </c>
      <c r="G38" s="62"/>
      <c r="H38" s="36">
        <f>MODE(H11:H34)</f>
        <v>9</v>
      </c>
      <c r="I38" s="70"/>
      <c r="J38" s="25">
        <f>MODE(J11:J34)</f>
        <v>9.5</v>
      </c>
      <c r="K38" s="62"/>
      <c r="L38" s="26">
        <f>MODE(L11:L34)</f>
        <v>0</v>
      </c>
      <c r="M38" s="17"/>
    </row>
    <row r="39">
      <c r="B39" s="28"/>
      <c r="C39" s="29" t="s">
        <v>54</v>
      </c>
      <c r="D39" s="29"/>
      <c r="E39" s="102"/>
      <c r="F39" s="31">
        <f>STDEV(F11:F34)</f>
        <v>1.715271348</v>
      </c>
      <c r="G39" s="103"/>
      <c r="H39" s="42">
        <f>STDEV(H11:H34)</f>
        <v>0.9611450561</v>
      </c>
      <c r="I39" s="104"/>
      <c r="J39" s="31">
        <f>STDEV(J11:J34)</f>
        <v>0.4895603988</v>
      </c>
      <c r="K39" s="103"/>
      <c r="L39" s="32">
        <f>STDEV(L11:L34)</f>
        <v>4.149329874</v>
      </c>
      <c r="M39" s="17"/>
    </row>
    <row r="40">
      <c r="B40" s="22"/>
      <c r="C40" s="23" t="s">
        <v>55</v>
      </c>
      <c r="D40" s="23"/>
      <c r="E40" s="96"/>
      <c r="F40" s="33">
        <f>QUARTILE(F11:F34,0)</f>
        <v>1</v>
      </c>
      <c r="G40" s="97"/>
      <c r="H40" s="33">
        <f>QUARTILE(H11:H34,0)</f>
        <v>7</v>
      </c>
      <c r="I40" s="99"/>
      <c r="J40" s="33">
        <f>QUARTILE(J11:J34,0)</f>
        <v>8</v>
      </c>
      <c r="K40" s="97"/>
      <c r="L40" s="100">
        <f>QUARTILE(L11:L34,0)</f>
        <v>0</v>
      </c>
      <c r="M40" s="17"/>
    </row>
    <row r="41">
      <c r="B41" s="27"/>
      <c r="C41" s="1" t="s">
        <v>56</v>
      </c>
      <c r="D41" s="1"/>
      <c r="E41" s="101"/>
      <c r="F41" s="25">
        <f>QUARTILE(F11:F34,1)</f>
        <v>8.15</v>
      </c>
      <c r="G41" s="62"/>
      <c r="H41" s="25">
        <f>QUARTILE(H11:H34,1)</f>
        <v>8</v>
      </c>
      <c r="I41" s="70"/>
      <c r="J41" s="25">
        <f>QUARTILE(J11:J34,1)</f>
        <v>9</v>
      </c>
      <c r="K41" s="62"/>
      <c r="L41" s="26">
        <f>QUARTILE(L11:L34,1)</f>
        <v>0</v>
      </c>
      <c r="M41" s="17"/>
    </row>
    <row r="42">
      <c r="B42" s="27"/>
      <c r="C42" s="1" t="s">
        <v>57</v>
      </c>
      <c r="D42" s="1"/>
      <c r="E42" s="101"/>
      <c r="F42" s="25">
        <f>QUARTILE(F11:F34,2)</f>
        <v>8.5</v>
      </c>
      <c r="G42" s="62"/>
      <c r="H42" s="25">
        <f>QUARTILE(H11:H34,2)</f>
        <v>8.75</v>
      </c>
      <c r="I42" s="70"/>
      <c r="J42" s="25">
        <f>QUARTILE(J11:J34,2)</f>
        <v>9.5</v>
      </c>
      <c r="K42" s="62"/>
      <c r="L42" s="26">
        <f>QUARTILE(L11:L34,2)</f>
        <v>0</v>
      </c>
      <c r="M42" s="17"/>
    </row>
    <row r="43">
      <c r="B43" s="27"/>
      <c r="C43" s="1" t="s">
        <v>58</v>
      </c>
      <c r="D43" s="1"/>
      <c r="E43" s="101"/>
      <c r="F43" s="25">
        <f>QUARTILE(F11:F34,3)</f>
        <v>9.05</v>
      </c>
      <c r="G43" s="62"/>
      <c r="H43" s="25">
        <f>QUARTILE(H11:H34,3)</f>
        <v>9</v>
      </c>
      <c r="I43" s="70"/>
      <c r="J43" s="25">
        <f>QUARTILE(J11:J34,3)</f>
        <v>9.5</v>
      </c>
      <c r="K43" s="62"/>
      <c r="L43" s="26">
        <f>QUARTILE(L11:L34,3)</f>
        <v>8.5</v>
      </c>
      <c r="M43" s="17"/>
    </row>
    <row r="44">
      <c r="B44" s="28"/>
      <c r="C44" s="29" t="s">
        <v>59</v>
      </c>
      <c r="D44" s="29"/>
      <c r="E44" s="102"/>
      <c r="F44" s="31">
        <f>QUARTILE(F11:F34,4)</f>
        <v>10</v>
      </c>
      <c r="G44" s="103"/>
      <c r="H44" s="31">
        <f>QUARTILE(H11:H34,4)</f>
        <v>10</v>
      </c>
      <c r="I44" s="104"/>
      <c r="J44" s="31">
        <f>QUARTILE(J11:J34,4)</f>
        <v>10</v>
      </c>
      <c r="K44" s="103"/>
      <c r="L44" s="32">
        <f>QUARTILE(L11:L34,4)</f>
        <v>9.5</v>
      </c>
      <c r="M44" s="17"/>
    </row>
    <row r="45">
      <c r="B45" s="22"/>
      <c r="C45" s="23"/>
      <c r="D45" s="23"/>
      <c r="E45" s="96"/>
      <c r="F45" s="120" t="s">
        <v>202</v>
      </c>
      <c r="G45" s="121"/>
      <c r="H45" s="120" t="s">
        <v>76</v>
      </c>
      <c r="I45" s="122"/>
      <c r="J45" s="120" t="s">
        <v>78</v>
      </c>
      <c r="K45" s="121"/>
      <c r="L45" s="123" t="s">
        <v>203</v>
      </c>
    </row>
    <row r="46">
      <c r="B46" s="27" t="s">
        <v>60</v>
      </c>
      <c r="C46" s="1"/>
      <c r="D46" s="1" t="s">
        <v>407</v>
      </c>
      <c r="E46" s="101"/>
      <c r="F46" s="112" t="s">
        <v>16</v>
      </c>
      <c r="G46" s="62"/>
      <c r="H46" s="25">
        <f>PEARSON(H11:H34,F11:F34)</f>
        <v>0.3714943469</v>
      </c>
      <c r="I46" s="70"/>
      <c r="J46" s="25">
        <f>PEARSON(J11:J34,F11:F34)</f>
        <v>-0.01767953211</v>
      </c>
      <c r="K46" s="62"/>
      <c r="L46" s="26">
        <f>PEARSON(L11:L34,F11:F34)</f>
        <v>-0.3608946248</v>
      </c>
    </row>
    <row r="47">
      <c r="B47" s="34" t="s">
        <v>204</v>
      </c>
      <c r="C47" s="1"/>
      <c r="D47" s="44" t="s">
        <v>76</v>
      </c>
      <c r="E47" s="101"/>
      <c r="F47" s="25">
        <f>PEARSON(F11:F34,H11:H34)</f>
        <v>0.3714943469</v>
      </c>
      <c r="G47" s="62"/>
      <c r="H47" s="112" t="s">
        <v>16</v>
      </c>
      <c r="I47" s="70"/>
      <c r="J47" s="25">
        <f>PEARSON(J11:J34,H11:H34)</f>
        <v>0.3282643865</v>
      </c>
      <c r="K47" s="62"/>
      <c r="L47" s="26">
        <f>PEARSON(L11:L34,H11:H34)</f>
        <v>-0.5288026696</v>
      </c>
    </row>
    <row r="48">
      <c r="B48" s="34" t="s">
        <v>205</v>
      </c>
      <c r="C48" s="1"/>
      <c r="D48" s="1" t="s">
        <v>78</v>
      </c>
      <c r="E48" s="101"/>
      <c r="F48" s="25">
        <f>PEARSON(F11:F34,J11:J34)</f>
        <v>-0.01767953211</v>
      </c>
      <c r="G48" s="62"/>
      <c r="H48" s="25">
        <f>PEARSON(H11:H34,J11:J34)</f>
        <v>0.3282643865</v>
      </c>
      <c r="I48" s="70"/>
      <c r="J48" s="112" t="s">
        <v>16</v>
      </c>
      <c r="K48" s="62"/>
      <c r="L48" s="26">
        <f>PEARSON(L11:L34,J11:J34)</f>
        <v>-0.2604780097</v>
      </c>
    </row>
    <row r="49">
      <c r="B49" s="39" t="s">
        <v>63</v>
      </c>
      <c r="C49" s="29"/>
      <c r="D49" s="29" t="s">
        <v>203</v>
      </c>
      <c r="E49" s="102"/>
      <c r="F49" s="31">
        <f>PEARSON(F11:F34,L11:L34)</f>
        <v>-0.3608946248</v>
      </c>
      <c r="G49" s="103"/>
      <c r="H49" s="31">
        <f>PEARSON(H11:H34,L11:L34)</f>
        <v>-0.5288026696</v>
      </c>
      <c r="I49" s="104"/>
      <c r="J49" s="31">
        <f>PEARSON(J11:J34,L11:L34)</f>
        <v>-0.2604780097</v>
      </c>
      <c r="K49" s="103"/>
      <c r="L49" s="43" t="s">
        <v>16</v>
      </c>
    </row>
    <row r="50">
      <c r="B50" s="2"/>
      <c r="C50" s="1"/>
      <c r="D50" s="1"/>
      <c r="E50" s="67"/>
      <c r="F50" s="25" t="str">
        <f>KAPPA</f>
        <v>#NAME?</v>
      </c>
      <c r="G50" s="62"/>
      <c r="H50" s="25"/>
      <c r="I50" s="70"/>
      <c r="J50" s="25"/>
      <c r="K50" s="62"/>
      <c r="L50" s="38"/>
    </row>
    <row r="51">
      <c r="A51" s="57"/>
      <c r="B51" s="58"/>
      <c r="C51" s="57"/>
      <c r="D51" s="57"/>
      <c r="E51" s="59"/>
      <c r="F51" s="60"/>
      <c r="G51" s="59"/>
      <c r="H51" s="60"/>
      <c r="I51" s="59"/>
      <c r="J51" s="60"/>
      <c r="K51" s="59"/>
      <c r="L51" s="60"/>
      <c r="M51" s="61"/>
      <c r="N51" s="61"/>
      <c r="O51" s="61"/>
      <c r="P51" s="61"/>
      <c r="Q51" s="61"/>
      <c r="R51" s="61"/>
      <c r="S51" s="61"/>
      <c r="T51" s="61"/>
      <c r="U51" s="61"/>
      <c r="V51" s="61"/>
      <c r="W51" s="61"/>
      <c r="X51" s="61"/>
      <c r="Y51" s="61"/>
    </row>
    <row r="52">
      <c r="A52" s="4" t="s">
        <v>86</v>
      </c>
      <c r="C52" s="62"/>
      <c r="D52" s="62"/>
      <c r="E52" s="44" t="s">
        <v>74</v>
      </c>
      <c r="F52" s="17"/>
      <c r="G52" s="44" t="s">
        <v>76</v>
      </c>
      <c r="I52" s="44" t="s">
        <v>78</v>
      </c>
      <c r="J52" s="17"/>
      <c r="K52" s="1" t="s">
        <v>80</v>
      </c>
      <c r="L52" s="64"/>
    </row>
    <row r="53">
      <c r="A53" s="124" t="s">
        <v>8</v>
      </c>
      <c r="B53" s="65" t="s">
        <v>87</v>
      </c>
      <c r="C53" s="62"/>
      <c r="D53" s="62"/>
      <c r="E53" s="63" t="s">
        <v>337</v>
      </c>
      <c r="F53" s="125" t="s">
        <v>408</v>
      </c>
      <c r="G53" s="63" t="s">
        <v>337</v>
      </c>
      <c r="H53" s="125" t="s">
        <v>408</v>
      </c>
      <c r="I53" s="63" t="s">
        <v>337</v>
      </c>
      <c r="J53" s="125" t="s">
        <v>408</v>
      </c>
      <c r="K53" s="63" t="s">
        <v>337</v>
      </c>
      <c r="L53" s="125" t="s">
        <v>408</v>
      </c>
    </row>
    <row r="54" ht="90.75" customHeight="1">
      <c r="A54" s="88">
        <v>1.0</v>
      </c>
      <c r="B54" s="66" t="s">
        <v>15</v>
      </c>
      <c r="C54" s="78"/>
      <c r="D54" s="66" t="s">
        <v>16</v>
      </c>
      <c r="E54" s="67" t="s">
        <v>409</v>
      </c>
      <c r="F54" s="89" t="s">
        <v>410</v>
      </c>
      <c r="G54" s="67" t="s">
        <v>409</v>
      </c>
      <c r="H54" s="89" t="s">
        <v>411</v>
      </c>
      <c r="I54" s="67" t="s">
        <v>412</v>
      </c>
      <c r="J54" s="89" t="s">
        <v>413</v>
      </c>
      <c r="K54" s="68" t="s">
        <v>414</v>
      </c>
      <c r="L54" s="126" t="s">
        <v>415</v>
      </c>
      <c r="M54" s="2" t="s">
        <v>16</v>
      </c>
    </row>
    <row r="55" ht="86.25" customHeight="1">
      <c r="A55" s="91">
        <v>2.0</v>
      </c>
      <c r="B55" s="66" t="s">
        <v>17</v>
      </c>
      <c r="C55" s="62"/>
      <c r="D55" s="66" t="s">
        <v>16</v>
      </c>
      <c r="E55" s="67" t="s">
        <v>416</v>
      </c>
      <c r="F55" s="89" t="s">
        <v>417</v>
      </c>
      <c r="G55" s="67" t="s">
        <v>416</v>
      </c>
      <c r="H55" s="89" t="s">
        <v>411</v>
      </c>
      <c r="I55" s="67" t="s">
        <v>418</v>
      </c>
      <c r="J55" s="89" t="s">
        <v>419</v>
      </c>
      <c r="K55" s="68" t="s">
        <v>420</v>
      </c>
      <c r="L55" s="89" t="s">
        <v>421</v>
      </c>
      <c r="M55" s="2" t="s">
        <v>16</v>
      </c>
    </row>
    <row r="56" ht="94.5" customHeight="1">
      <c r="A56" s="88">
        <v>3.0</v>
      </c>
      <c r="B56" s="66" t="s">
        <v>18</v>
      </c>
      <c r="C56" s="62"/>
      <c r="D56" s="66" t="s">
        <v>16</v>
      </c>
      <c r="E56" s="67" t="s">
        <v>422</v>
      </c>
      <c r="F56" s="89" t="s">
        <v>423</v>
      </c>
      <c r="G56" s="67" t="s">
        <v>422</v>
      </c>
      <c r="H56" s="89" t="s">
        <v>424</v>
      </c>
      <c r="I56" s="67" t="s">
        <v>425</v>
      </c>
      <c r="J56" s="89" t="s">
        <v>426</v>
      </c>
      <c r="K56" s="67" t="s">
        <v>427</v>
      </c>
      <c r="L56" s="89" t="s">
        <v>428</v>
      </c>
      <c r="M56" s="2" t="s">
        <v>16</v>
      </c>
    </row>
    <row r="57" ht="111.0" customHeight="1">
      <c r="A57" s="91">
        <v>4.0</v>
      </c>
      <c r="B57" s="66" t="s">
        <v>19</v>
      </c>
      <c r="C57" s="62"/>
      <c r="D57" s="66" t="s">
        <v>16</v>
      </c>
      <c r="E57" s="67" t="s">
        <v>429</v>
      </c>
      <c r="F57" s="89" t="s">
        <v>430</v>
      </c>
      <c r="G57" s="67" t="s">
        <v>429</v>
      </c>
      <c r="H57" s="89" t="s">
        <v>431</v>
      </c>
      <c r="I57" s="67" t="s">
        <v>432</v>
      </c>
      <c r="J57" s="89" t="s">
        <v>433</v>
      </c>
      <c r="K57" s="67" t="s">
        <v>434</v>
      </c>
      <c r="L57" s="89" t="s">
        <v>435</v>
      </c>
      <c r="M57" s="2" t="s">
        <v>16</v>
      </c>
    </row>
    <row r="58" ht="134.25" customHeight="1">
      <c r="A58" s="88">
        <v>5.0</v>
      </c>
      <c r="B58" s="66" t="s">
        <v>20</v>
      </c>
      <c r="C58" s="62"/>
      <c r="D58" s="66" t="s">
        <v>16</v>
      </c>
      <c r="E58" s="67" t="s">
        <v>436</v>
      </c>
      <c r="F58" s="89" t="s">
        <v>437</v>
      </c>
      <c r="G58" s="67" t="s">
        <v>436</v>
      </c>
      <c r="H58" s="89" t="s">
        <v>438</v>
      </c>
      <c r="I58" s="67" t="s">
        <v>439</v>
      </c>
      <c r="J58" s="89" t="s">
        <v>440</v>
      </c>
      <c r="K58" s="67" t="s">
        <v>441</v>
      </c>
      <c r="L58" s="89" t="s">
        <v>442</v>
      </c>
      <c r="M58" s="2" t="s">
        <v>16</v>
      </c>
    </row>
    <row r="59" ht="87.75" customHeight="1">
      <c r="A59" s="91">
        <v>6.0</v>
      </c>
      <c r="B59" s="66" t="s">
        <v>21</v>
      </c>
      <c r="C59" s="62"/>
      <c r="D59" s="66" t="s">
        <v>16</v>
      </c>
      <c r="E59" s="67" t="s">
        <v>443</v>
      </c>
      <c r="F59" s="89" t="s">
        <v>444</v>
      </c>
      <c r="G59" s="67" t="s">
        <v>443</v>
      </c>
      <c r="H59" s="89" t="s">
        <v>445</v>
      </c>
      <c r="I59" s="67" t="s">
        <v>446</v>
      </c>
      <c r="J59" s="89" t="s">
        <v>447</v>
      </c>
      <c r="K59" s="67" t="s">
        <v>448</v>
      </c>
      <c r="L59" s="89" t="s">
        <v>449</v>
      </c>
      <c r="M59" s="2" t="s">
        <v>16</v>
      </c>
    </row>
    <row r="60" ht="97.5" customHeight="1">
      <c r="A60" s="88">
        <v>7.0</v>
      </c>
      <c r="B60" s="66" t="s">
        <v>22</v>
      </c>
      <c r="C60" s="62"/>
      <c r="D60" s="66" t="s">
        <v>16</v>
      </c>
      <c r="E60" s="67" t="s">
        <v>450</v>
      </c>
      <c r="F60" s="89" t="s">
        <v>451</v>
      </c>
      <c r="G60" s="67" t="s">
        <v>450</v>
      </c>
      <c r="H60" s="89" t="s">
        <v>452</v>
      </c>
      <c r="I60" s="67" t="s">
        <v>453</v>
      </c>
      <c r="J60" s="89" t="s">
        <v>454</v>
      </c>
      <c r="K60" s="67" t="s">
        <v>455</v>
      </c>
      <c r="L60" s="89" t="s">
        <v>456</v>
      </c>
      <c r="M60" s="2" t="s">
        <v>16</v>
      </c>
    </row>
    <row r="61" ht="126.75" customHeight="1">
      <c r="A61" s="91">
        <v>8.0</v>
      </c>
      <c r="B61" s="66" t="s">
        <v>23</v>
      </c>
      <c r="C61" s="62"/>
      <c r="D61" s="66" t="s">
        <v>16</v>
      </c>
      <c r="E61" s="67" t="s">
        <v>457</v>
      </c>
      <c r="F61" s="89" t="s">
        <v>458</v>
      </c>
      <c r="G61" s="67" t="s">
        <v>457</v>
      </c>
      <c r="H61" s="89" t="s">
        <v>459</v>
      </c>
      <c r="I61" s="67" t="s">
        <v>460</v>
      </c>
      <c r="J61" s="89" t="s">
        <v>461</v>
      </c>
      <c r="K61" s="67" t="s">
        <v>462</v>
      </c>
      <c r="L61" s="89" t="s">
        <v>463</v>
      </c>
      <c r="M61" s="2" t="s">
        <v>16</v>
      </c>
    </row>
    <row r="62" ht="123.0" customHeight="1">
      <c r="A62" s="88">
        <v>9.0</v>
      </c>
      <c r="B62" s="66" t="s">
        <v>24</v>
      </c>
      <c r="C62" s="62"/>
      <c r="D62" s="66" t="s">
        <v>16</v>
      </c>
      <c r="E62" s="67" t="s">
        <v>464</v>
      </c>
      <c r="F62" s="89" t="s">
        <v>465</v>
      </c>
      <c r="G62" s="67" t="s">
        <v>464</v>
      </c>
      <c r="H62" s="89" t="s">
        <v>466</v>
      </c>
      <c r="I62" s="66" t="s">
        <v>467</v>
      </c>
      <c r="J62" s="89" t="s">
        <v>468</v>
      </c>
      <c r="K62" s="66" t="s">
        <v>469</v>
      </c>
      <c r="L62" s="89" t="s">
        <v>470</v>
      </c>
      <c r="M62" s="2" t="s">
        <v>16</v>
      </c>
    </row>
    <row r="63" ht="120.75" customHeight="1">
      <c r="A63" s="88">
        <v>10.0</v>
      </c>
      <c r="B63" s="66" t="s">
        <v>25</v>
      </c>
      <c r="C63" s="62"/>
      <c r="D63" s="66" t="s">
        <v>16</v>
      </c>
      <c r="E63" s="67" t="s">
        <v>471</v>
      </c>
      <c r="F63" s="89" t="s">
        <v>472</v>
      </c>
      <c r="G63" s="67" t="s">
        <v>471</v>
      </c>
      <c r="H63" s="89" t="s">
        <v>473</v>
      </c>
      <c r="I63" s="67" t="s">
        <v>474</v>
      </c>
      <c r="J63" s="89" t="s">
        <v>475</v>
      </c>
      <c r="K63" s="66" t="s">
        <v>476</v>
      </c>
      <c r="L63" s="89" t="s">
        <v>477</v>
      </c>
      <c r="M63" s="2" t="s">
        <v>16</v>
      </c>
    </row>
    <row r="64" ht="129.75" customHeight="1">
      <c r="A64" s="91">
        <v>11.0</v>
      </c>
      <c r="B64" s="66" t="s">
        <v>26</v>
      </c>
      <c r="C64" s="62"/>
      <c r="D64" s="66" t="s">
        <v>16</v>
      </c>
      <c r="E64" s="67" t="s">
        <v>478</v>
      </c>
      <c r="F64" s="89" t="s">
        <v>479</v>
      </c>
      <c r="G64" s="67" t="s">
        <v>478</v>
      </c>
      <c r="H64" s="89" t="s">
        <v>480</v>
      </c>
      <c r="I64" s="67" t="s">
        <v>481</v>
      </c>
      <c r="J64" s="89" t="s">
        <v>482</v>
      </c>
      <c r="K64" s="66" t="s">
        <v>483</v>
      </c>
      <c r="L64" s="89" t="s">
        <v>484</v>
      </c>
      <c r="M64" s="2" t="s">
        <v>16</v>
      </c>
    </row>
    <row r="65" ht="129.0" customHeight="1">
      <c r="A65" s="88">
        <v>12.0</v>
      </c>
      <c r="B65" s="66" t="s">
        <v>27</v>
      </c>
      <c r="C65" s="62"/>
      <c r="D65" s="66" t="s">
        <v>16</v>
      </c>
      <c r="E65" s="67" t="s">
        <v>485</v>
      </c>
      <c r="F65" s="89" t="s">
        <v>486</v>
      </c>
      <c r="G65" s="67" t="s">
        <v>485</v>
      </c>
      <c r="H65" s="89" t="s">
        <v>487</v>
      </c>
      <c r="I65" s="67" t="s">
        <v>488</v>
      </c>
      <c r="J65" s="89" t="s">
        <v>489</v>
      </c>
      <c r="K65" s="66" t="s">
        <v>490</v>
      </c>
      <c r="L65" s="89" t="s">
        <v>491</v>
      </c>
      <c r="M65" s="2" t="s">
        <v>16</v>
      </c>
    </row>
    <row r="66" ht="140.25" customHeight="1">
      <c r="A66" s="91">
        <v>13.0</v>
      </c>
      <c r="B66" s="66" t="s">
        <v>28</v>
      </c>
      <c r="C66" s="62"/>
      <c r="D66" s="66" t="s">
        <v>16</v>
      </c>
      <c r="E66" s="67" t="s">
        <v>492</v>
      </c>
      <c r="F66" s="89" t="s">
        <v>493</v>
      </c>
      <c r="G66" s="67" t="s">
        <v>492</v>
      </c>
      <c r="H66" s="89" t="s">
        <v>494</v>
      </c>
      <c r="I66" s="67" t="s">
        <v>495</v>
      </c>
      <c r="J66" s="89" t="s">
        <v>496</v>
      </c>
      <c r="K66" s="66" t="s">
        <v>497</v>
      </c>
      <c r="L66" s="89" t="s">
        <v>498</v>
      </c>
      <c r="M66" s="2" t="s">
        <v>16</v>
      </c>
    </row>
    <row r="67" ht="119.25" customHeight="1">
      <c r="A67" s="88">
        <v>14.0</v>
      </c>
      <c r="B67" s="66" t="s">
        <v>29</v>
      </c>
      <c r="C67" s="62"/>
      <c r="D67" s="66" t="s">
        <v>16</v>
      </c>
      <c r="E67" s="67" t="s">
        <v>499</v>
      </c>
      <c r="F67" s="89" t="s">
        <v>500</v>
      </c>
      <c r="G67" s="67" t="s">
        <v>501</v>
      </c>
      <c r="H67" s="89" t="s">
        <v>502</v>
      </c>
      <c r="I67" s="67" t="s">
        <v>503</v>
      </c>
      <c r="J67" s="89" t="s">
        <v>504</v>
      </c>
      <c r="K67" s="66" t="s">
        <v>505</v>
      </c>
      <c r="L67" s="89" t="s">
        <v>506</v>
      </c>
      <c r="M67" s="2" t="s">
        <v>16</v>
      </c>
    </row>
    <row r="68" ht="122.25" customHeight="1">
      <c r="A68" s="91">
        <v>15.0</v>
      </c>
      <c r="B68" s="66" t="s">
        <v>30</v>
      </c>
      <c r="C68" s="62"/>
      <c r="D68" s="66" t="s">
        <v>16</v>
      </c>
      <c r="E68" s="67" t="s">
        <v>507</v>
      </c>
      <c r="F68" s="89" t="s">
        <v>508</v>
      </c>
      <c r="G68" s="67" t="s">
        <v>507</v>
      </c>
      <c r="H68" s="89" t="s">
        <v>509</v>
      </c>
      <c r="I68" s="67" t="s">
        <v>510</v>
      </c>
      <c r="J68" s="89" t="s">
        <v>511</v>
      </c>
      <c r="K68" s="66" t="s">
        <v>512</v>
      </c>
      <c r="L68" s="89" t="s">
        <v>513</v>
      </c>
      <c r="M68" s="2" t="s">
        <v>16</v>
      </c>
    </row>
    <row r="69" ht="122.25" customHeight="1">
      <c r="A69" s="88">
        <v>16.0</v>
      </c>
      <c r="B69" s="66" t="s">
        <v>31</v>
      </c>
      <c r="C69" s="62"/>
      <c r="D69" s="66" t="s">
        <v>16</v>
      </c>
      <c r="E69" s="67" t="s">
        <v>514</v>
      </c>
      <c r="F69" s="89" t="s">
        <v>515</v>
      </c>
      <c r="G69" s="67" t="s">
        <v>514</v>
      </c>
      <c r="H69" s="89" t="s">
        <v>516</v>
      </c>
      <c r="I69" s="67" t="s">
        <v>517</v>
      </c>
      <c r="J69" s="89" t="s">
        <v>518</v>
      </c>
      <c r="K69" s="66" t="s">
        <v>519</v>
      </c>
      <c r="L69" s="89" t="s">
        <v>520</v>
      </c>
      <c r="M69" s="2" t="s">
        <v>16</v>
      </c>
    </row>
    <row r="70" ht="135.75" customHeight="1">
      <c r="A70" s="91">
        <v>17.0</v>
      </c>
      <c r="B70" s="66" t="s">
        <v>32</v>
      </c>
      <c r="C70" s="62"/>
      <c r="D70" s="66" t="s">
        <v>16</v>
      </c>
      <c r="E70" s="67" t="s">
        <v>521</v>
      </c>
      <c r="F70" s="89" t="s">
        <v>522</v>
      </c>
      <c r="G70" s="67" t="s">
        <v>521</v>
      </c>
      <c r="H70" s="89" t="s">
        <v>523</v>
      </c>
      <c r="I70" s="67" t="s">
        <v>524</v>
      </c>
      <c r="J70" s="89" t="s">
        <v>525</v>
      </c>
      <c r="K70" s="66" t="s">
        <v>526</v>
      </c>
      <c r="L70" s="89" t="s">
        <v>527</v>
      </c>
      <c r="M70" s="2" t="s">
        <v>16</v>
      </c>
    </row>
    <row r="71" ht="125.25" customHeight="1">
      <c r="A71" s="88">
        <v>18.0</v>
      </c>
      <c r="B71" s="66" t="s">
        <v>33</v>
      </c>
      <c r="C71" s="62"/>
      <c r="D71" s="66" t="s">
        <v>16</v>
      </c>
      <c r="E71" s="67" t="s">
        <v>528</v>
      </c>
      <c r="F71" s="89" t="s">
        <v>529</v>
      </c>
      <c r="G71" s="67" t="s">
        <v>528</v>
      </c>
      <c r="H71" s="89" t="s">
        <v>530</v>
      </c>
      <c r="I71" s="67" t="s">
        <v>531</v>
      </c>
      <c r="J71" s="89" t="s">
        <v>532</v>
      </c>
      <c r="K71" s="66" t="s">
        <v>533</v>
      </c>
      <c r="L71" s="89" t="s">
        <v>534</v>
      </c>
      <c r="M71" s="2" t="s">
        <v>16</v>
      </c>
    </row>
    <row r="72" ht="128.25" customHeight="1">
      <c r="A72" s="88">
        <v>19.0</v>
      </c>
      <c r="B72" s="66" t="s">
        <v>34</v>
      </c>
      <c r="C72" s="62"/>
      <c r="D72" s="66" t="s">
        <v>16</v>
      </c>
      <c r="E72" s="67" t="s">
        <v>535</v>
      </c>
      <c r="F72" s="89" t="s">
        <v>536</v>
      </c>
      <c r="G72" s="67" t="s">
        <v>535</v>
      </c>
      <c r="H72" s="89" t="s">
        <v>537</v>
      </c>
      <c r="I72" s="67" t="s">
        <v>538</v>
      </c>
      <c r="J72" s="89" t="s">
        <v>539</v>
      </c>
      <c r="K72" s="66" t="s">
        <v>540</v>
      </c>
      <c r="L72" s="89" t="s">
        <v>541</v>
      </c>
      <c r="M72" s="2" t="s">
        <v>16</v>
      </c>
    </row>
    <row r="73" ht="108.0" customHeight="1">
      <c r="A73" s="88">
        <v>20.0</v>
      </c>
      <c r="B73" s="66" t="s">
        <v>35</v>
      </c>
      <c r="C73" s="62"/>
      <c r="D73" s="66" t="s">
        <v>16</v>
      </c>
      <c r="E73" s="67" t="s">
        <v>542</v>
      </c>
      <c r="F73" s="89" t="s">
        <v>543</v>
      </c>
      <c r="G73" s="67" t="s">
        <v>542</v>
      </c>
      <c r="H73" s="89" t="s">
        <v>544</v>
      </c>
      <c r="I73" s="67" t="s">
        <v>545</v>
      </c>
      <c r="J73" s="89" t="s">
        <v>546</v>
      </c>
      <c r="K73" s="66" t="s">
        <v>547</v>
      </c>
      <c r="L73" s="89" t="s">
        <v>548</v>
      </c>
      <c r="M73" s="2" t="s">
        <v>16</v>
      </c>
    </row>
    <row r="74" ht="120.0" customHeight="1">
      <c r="A74" s="91">
        <v>21.0</v>
      </c>
      <c r="B74" s="66" t="s">
        <v>36</v>
      </c>
      <c r="C74" s="62"/>
      <c r="D74" s="66" t="s">
        <v>16</v>
      </c>
      <c r="E74" s="67" t="s">
        <v>549</v>
      </c>
      <c r="F74" s="89" t="s">
        <v>550</v>
      </c>
      <c r="G74" s="67" t="s">
        <v>549</v>
      </c>
      <c r="H74" s="89" t="s">
        <v>551</v>
      </c>
      <c r="I74" s="67" t="s">
        <v>552</v>
      </c>
      <c r="J74" s="89" t="s">
        <v>553</v>
      </c>
      <c r="K74" s="66" t="s">
        <v>554</v>
      </c>
      <c r="L74" s="89" t="s">
        <v>555</v>
      </c>
      <c r="M74" s="2" t="s">
        <v>16</v>
      </c>
    </row>
    <row r="75" ht="114.0" customHeight="1">
      <c r="A75" s="88">
        <v>22.0</v>
      </c>
      <c r="B75" s="66" t="s">
        <v>37</v>
      </c>
      <c r="C75" s="62"/>
      <c r="D75" s="66" t="s">
        <v>16</v>
      </c>
      <c r="E75" s="67" t="s">
        <v>556</v>
      </c>
      <c r="F75" s="89" t="s">
        <v>557</v>
      </c>
      <c r="G75" s="67" t="s">
        <v>556</v>
      </c>
      <c r="H75" s="89" t="s">
        <v>558</v>
      </c>
      <c r="I75" s="67" t="s">
        <v>559</v>
      </c>
      <c r="J75" s="89" t="s">
        <v>560</v>
      </c>
      <c r="K75" s="66" t="s">
        <v>561</v>
      </c>
      <c r="L75" s="89" t="s">
        <v>562</v>
      </c>
      <c r="M75" s="2" t="s">
        <v>16</v>
      </c>
    </row>
    <row r="76" ht="101.25" customHeight="1">
      <c r="A76" s="91">
        <v>23.0</v>
      </c>
      <c r="B76" s="66" t="s">
        <v>38</v>
      </c>
      <c r="C76" s="62"/>
      <c r="D76" s="66" t="s">
        <v>16</v>
      </c>
      <c r="E76" s="67" t="s">
        <v>563</v>
      </c>
      <c r="F76" s="89" t="s">
        <v>564</v>
      </c>
      <c r="G76" s="67" t="s">
        <v>563</v>
      </c>
      <c r="H76" s="89" t="s">
        <v>565</v>
      </c>
      <c r="I76" s="67" t="s">
        <v>566</v>
      </c>
      <c r="J76" s="89" t="s">
        <v>567</v>
      </c>
      <c r="K76" s="66" t="s">
        <v>568</v>
      </c>
      <c r="L76" s="89" t="s">
        <v>569</v>
      </c>
      <c r="M76" s="2" t="s">
        <v>16</v>
      </c>
    </row>
    <row r="77" ht="99.75" customHeight="1">
      <c r="A77" s="88">
        <v>24.0</v>
      </c>
      <c r="B77" s="66" t="s">
        <v>39</v>
      </c>
      <c r="C77" s="62"/>
      <c r="D77" s="66" t="s">
        <v>16</v>
      </c>
      <c r="E77" s="67" t="s">
        <v>570</v>
      </c>
      <c r="F77" s="89" t="s">
        <v>571</v>
      </c>
      <c r="G77" s="67" t="s">
        <v>570</v>
      </c>
      <c r="H77" s="89" t="s">
        <v>572</v>
      </c>
      <c r="I77" s="67" t="s">
        <v>573</v>
      </c>
      <c r="J77" s="89" t="s">
        <v>574</v>
      </c>
      <c r="K77" s="66" t="s">
        <v>575</v>
      </c>
      <c r="L77" s="89" t="s">
        <v>576</v>
      </c>
      <c r="M77" s="2" t="s">
        <v>16</v>
      </c>
    </row>
    <row r="78">
      <c r="A78" s="62"/>
      <c r="B78" s="66"/>
      <c r="C78" s="62"/>
      <c r="D78" s="62"/>
      <c r="E78" s="70"/>
      <c r="F78" s="64"/>
      <c r="G78" s="67"/>
      <c r="H78" s="64"/>
      <c r="I78" s="67"/>
      <c r="J78" s="64"/>
      <c r="K78" s="114"/>
      <c r="L78" s="64"/>
    </row>
    <row r="79">
      <c r="A79" s="62"/>
      <c r="B79" s="62"/>
      <c r="C79" s="62"/>
      <c r="D79" s="62"/>
      <c r="E79" s="70"/>
      <c r="F79" s="64"/>
      <c r="G79" s="70"/>
      <c r="H79" s="64"/>
      <c r="I79" s="70"/>
      <c r="J79" s="64"/>
      <c r="K79" s="70"/>
      <c r="L79" s="64"/>
    </row>
    <row r="80">
      <c r="A80" s="71"/>
      <c r="B80" s="71"/>
      <c r="C80" s="71"/>
      <c r="D80" s="71"/>
      <c r="E80" s="72"/>
      <c r="F80" s="73"/>
      <c r="G80" s="72"/>
      <c r="H80" s="73"/>
      <c r="I80" s="72"/>
      <c r="J80" s="73"/>
      <c r="K80" s="72"/>
      <c r="L80" s="73"/>
      <c r="M80" s="74"/>
      <c r="N80" s="74"/>
      <c r="O80" s="74"/>
      <c r="P80" s="74"/>
      <c r="Q80" s="74"/>
      <c r="R80" s="74"/>
      <c r="S80" s="74"/>
      <c r="T80" s="74"/>
      <c r="U80" s="74"/>
      <c r="V80" s="74"/>
      <c r="W80" s="74"/>
      <c r="X80" s="74"/>
      <c r="Y80" s="74"/>
    </row>
    <row r="81">
      <c r="A81" s="115" t="s">
        <v>97</v>
      </c>
      <c r="B81" s="78"/>
      <c r="C81" s="62"/>
      <c r="D81" s="62"/>
      <c r="E81" s="63" t="s">
        <v>74</v>
      </c>
      <c r="F81" s="64"/>
      <c r="G81" s="44" t="s">
        <v>76</v>
      </c>
      <c r="H81" s="62"/>
      <c r="I81" s="63" t="s">
        <v>78</v>
      </c>
      <c r="J81" s="64"/>
      <c r="K81" s="65" t="s">
        <v>80</v>
      </c>
      <c r="L81" s="64"/>
    </row>
    <row r="82">
      <c r="A82" s="78"/>
      <c r="B82" s="77" t="s">
        <v>98</v>
      </c>
      <c r="C82" s="62"/>
      <c r="D82" s="78"/>
      <c r="E82" s="67" t="s">
        <v>577</v>
      </c>
      <c r="F82" s="64"/>
      <c r="G82" s="66" t="s">
        <v>577</v>
      </c>
      <c r="H82" s="64"/>
      <c r="I82" s="66" t="s">
        <v>578</v>
      </c>
      <c r="J82" s="64"/>
      <c r="K82" s="66" t="s">
        <v>579</v>
      </c>
      <c r="L82" s="64"/>
      <c r="M82" s="2" t="s">
        <v>16</v>
      </c>
    </row>
    <row r="83">
      <c r="A83" s="88">
        <v>1.0</v>
      </c>
      <c r="B83" s="66" t="s">
        <v>15</v>
      </c>
      <c r="C83" s="78"/>
      <c r="D83" s="66" t="s">
        <v>16</v>
      </c>
      <c r="E83" s="79" t="str">
        <f>IFERROR(__xludf.DUMMYFUNCTION("CONCATENATE(""#"",TO_TEXT($A83),SUBSTITUTE(E$82,""&lt;TEXTO&gt;"",$B83))"),"#1
Considerar para a tarefa a seguir somente o texto que está entre #### e ####.
####
""O texto “Agrotóxicos são detectados em cera e mel de abelha”, de Liana Coll, em Jornal da unicamp, de 07 a 20 de agosto de 2023, informa que mais de 1 bilhão de abel"&amp;"has morreram no Brasil desde o início dos anos 2000, fenômeno que também ocorreu na Europa e nos Estados Unidos. Como causa de tal quadro, o informativo traz a expansão das monoculturas, que utilizam agrotóxicos. nesse viés, a matéria acrescenta que os im"&amp;"pactos das mortes são preocupantes, pois abelhas polinizam 70% de todas as plantas do mundo. Por essa razão, a pesquisadora Ana Paula de Souza, da unicamp, analisou em sua tese de doutorado a presença de agrotóxicos no mel e na cera, que são indicadores d"&amp;"e contaminação, no mel, de 40 amostras, seis apresentaram resíduos de herbicidas que ultrapassa o limite legal Na cera, havia um ou mais agrotóxicos em 90% das amostras. Por fim, o texto se conclui com a recomendação da pesquisadora de que haja um maior c"&amp;"ontrole das práticas agrícolas quanto ao uso desses produtos.""
####
Tarefa: Você é um assistente útil responsável pela análise de coerência semântica de textos. Sua tarefa é analisar um texto seguindo os passos abaixo:
Passo 1. Liste a ocorrência do v"&amp;"erbo analisar ou de seus sinônimos.
Passo 2. Agora, atribua uma nota para os verbos listados no passo 1, considerando a coerência semântica das palavras entre si. Atribua uma nota de 1.0 a 10.0, sendo 1.0(um) para o verbo menos coerente e 10.0(dez) para "&amp;"o mais coerentes.
Passo 3. Considerando as notas dos verbos do passo 2, atribua uma nota ao texto, sendo 1.0 (um)  nota mais baixa e 10.0 (dez) a mais alta. 
Resposta:")</f>
        <v>#1
Considerar para a tarefa a seguir somente o texto que está entre #### e ####.
####
"O texto “Agrotóxicos são detectados em cera e mel de abelha”, de Liana Coll, em Jornal da unicamp, de 07 a 20 de agosto de 2023, informa que mais de 1 bilhão de abelhas morreram no Brasil desde o início dos anos 2000, fenômeno que também ocorreu na Europa e nos Estados Unidos. Como causa de tal quadro, o informativo traz a expansão das monoculturas, que utilizam agrotóxicos. nesse viés, a matéria acrescenta que os impactos das mortes são preocupantes, pois abelhas polinizam 70% de todas as plantas do mundo. Por essa razão, a pesquisadora Ana Paula de Souza, da unicamp, analisou em sua tese de doutorado a presença de agrotóxicos no mel e na cera, que são indicadores de contaminação, no mel, de 40 amostras, seis apresentaram resíduos de herbicidas que ultrapassa o limite legal Na cera, havia um ou mais agrotóxicos em 90% das amostras. Por fim, o texto se conclui com a recomendação da pesquisadora de que haja um maior controle das práticas agrícolas quanto ao uso desses produtos."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F83" s="64"/>
      <c r="G83" s="78" t="str">
        <f>IFERROR(__xludf.DUMMYFUNCTION("CONCATENATE(""#"",TO_TEXT($A83),SUBSTITUTE(G$82,""&lt;TEXTO&gt;"",$B83))"),"#1
Considerar para a tarefa a seguir somente o texto que está entre #### e ####.
####
""O texto “Agrotóxicos são detectados em cera e mel de abelha”, de Liana Coll, em Jornal da unicamp, de 07 a 20 de agosto de 2023, informa que mais de 1 bilhão de abel"&amp;"has morreram no Brasil desde o início dos anos 2000, fenômeno que também ocorreu na Europa e nos Estados Unidos. Como causa de tal quadro, o informativo traz a expansão das monoculturas, que utilizam agrotóxicos. nesse viés, a matéria acrescenta que os im"&amp;"pactos das mortes são preocupantes, pois abelhas polinizam 70% de todas as plantas do mundo. Por essa razão, a pesquisadora Ana Paula de Souza, da unicamp, analisou em sua tese de doutorado a presença de agrotóxicos no mel e na cera, que são indicadores d"&amp;"e contaminação, no mel, de 40 amostras, seis apresentaram resíduos de herbicidas que ultrapassa o limite legal Na cera, havia um ou mais agrotóxicos em 90% das amostras. Por fim, o texto se conclui com a recomendação da pesquisadora de que haja um maior c"&amp;"ontrole das práticas agrícolas quanto ao uso desses produtos.""
####
Tarefa: Você é um assistente útil responsável pela análise de coerência semântica de textos. Sua tarefa é analisar um texto seguindo os passos abaixo:
Passo 1. Liste a ocorrência do v"&amp;"erbo analisar ou de seus sinônimos.
Passo 2. Agora, atribua uma nota para os verbos listados no passo 1, considerando a coerência semântica das palavras entre si. Atribua uma nota de 1.0 a 10.0, sendo 1.0(um) para o verbo menos coerente e 10.0(dez) para "&amp;"o mais coerentes.
Passo 3. Considerando as notas dos verbos do passo 2, atribua uma nota ao texto, sendo 1.0 (um)  nota mais baixa e 10.0 (dez) a mais alta. 
Resposta:")</f>
        <v>#1
Considerar para a tarefa a seguir somente o texto que está entre #### e ####.
####
"O texto “Agrotóxicos são detectados em cera e mel de abelha”, de Liana Coll, em Jornal da unicamp, de 07 a 20 de agosto de 2023, informa que mais de 1 bilhão de abelhas morreram no Brasil desde o início dos anos 2000, fenômeno que também ocorreu na Europa e nos Estados Unidos. Como causa de tal quadro, o informativo traz a expansão das monoculturas, que utilizam agrotóxicos. nesse viés, a matéria acrescenta que os impactos das mortes são preocupantes, pois abelhas polinizam 70% de todas as plantas do mundo. Por essa razão, a pesquisadora Ana Paula de Souza, da unicamp, analisou em sua tese de doutorado a presença de agrotóxicos no mel e na cera, que são indicadores de contaminação, no mel, de 40 amostras, seis apresentaram resíduos de herbicidas que ultrapassa o limite legal Na cera, havia um ou mais agrotóxicos em 90% das amostras. Por fim, o texto se conclui com a recomendação da pesquisadora de que haja um maior controle das práticas agrícolas quanto ao uso desses produtos."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H83" s="64"/>
      <c r="I83" s="78" t="str">
        <f>IFERROR(__xludf.DUMMYFUNCTION("CONCATENATE(""#"",TO_TEXT($A83),SUBSTITUTE(I$82,""&lt;TEXTO&gt;"",$B83))"),"#1
Considerar para a tarefa a seguir somente o texto que está entre #### e ####.
####
""O texto “Agrotóxicos são detectados em cera e mel de abelha”, de Liana Coll, em Jornal da unicamp, de 07 a 20 de agosto de 2023, informa que mais de 1 bilhão de abel"&amp;"has morreram no Brasil desde o início dos anos 2000, fenômeno que também ocorreu na Europa e nos Estados Unidos. Como causa de tal quadro, o informativo traz a expansão das monoculturas, que utilizam agrotóxicos. nesse viés, a matéria acrescenta que os im"&amp;"pactos das mortes são preocupantes, pois abelhas polinizam 70% de todas as plantas do mundo. Por essa razão, a pesquisadora Ana Paula de Souza, da unicamp, analisou em sua tese de doutorado a presença de agrotóxicos no mel e na cera, que são indicadores d"&amp;"e contaminação, no mel, de 40 amostras, seis apresentaram resíduos de herbicidas que ultrapassa o limite legal Na cera, havia um ou mais agrotóxicos em 90% das amostras. Por fim, o texto se conclui com a recomendação da pesquisadora de que haja um maior c"&amp;"ontrole das práticas agrícolas quanto ao uso desses produtos.""
####
Tarefa: Você é um assistente útil responsável pela análise de coerência semântica de textos. Sua tarefa é analisar um texto seguindo os passos abaixo:
Passo 1. Liste a ocorrência do v"&amp;"erbo informar ou de seus sinônimos.
Passo 2. Agora, atribua uma nota para os verbos listados no passo 1, considerando a coerência semântica das palavras entre si. Atribua uma nota de 1.0 a 10.0, sendo 1.0(um) para o verbo menos coerente e 10.0(dez) para "&amp;"o mais coerentes.
Passo 3. Considerando as notas dos verbos do passo 2, atribua uma nota ao texto, sendo 1.0 (um)  nota mais baixa e 10.0 (dez) a mais alta. 
Resposta:")</f>
        <v>#1
Considerar para a tarefa a seguir somente o texto que está entre #### e ####.
####
"O texto “Agrotóxicos são detectados em cera e mel de abelha”, de Liana Coll, em Jornal da unicamp, de 07 a 20 de agosto de 2023, informa que mais de 1 bilhão de abelhas morreram no Brasil desde o início dos anos 2000, fenômeno que também ocorreu na Europa e nos Estados Unidos. Como causa de tal quadro, o informativo traz a expansão das monoculturas, que utilizam agrotóxicos. nesse viés, a matéria acrescenta que os impactos das mortes são preocupantes, pois abelhas polinizam 70% de todas as plantas do mundo. Por essa razão, a pesquisadora Ana Paula de Souza, da unicamp, analisou em sua tese de doutorado a presença de agrotóxicos no mel e na cera, que são indicadores de contaminação, no mel, de 40 amostras, seis apresentaram resíduos de herbicidas que ultrapassa o limite legal Na cera, havia um ou mais agrotóxicos em 90% das amostras. Por fim, o texto se conclui com a recomendação da pesquisadora de que haja um maior controle das práticas agrícolas quanto ao uso desses produtos."
####
Tarefa: Você é um assistente útil responsável pela análise de coerência semântica de textos. Sua tarefa é analisar um texto seguindo os passos abaixo:
Passo 1. Liste a ocorrência do verbo informar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J83" s="64"/>
      <c r="K83" s="78" t="str">
        <f>IFERROR(__xludf.DUMMYFUNCTION("CONCATENATE(""#"",TO_TEXT($A83),SUBSTITUTE(K$82,""&lt;TEXTO&gt;"",$B83))"),"#1
Considerar para a tarefa a seguir somente o texto que está entre #### e ####.
####
""O texto “Agrotóxicos são detectados em cera e mel de abelha”, de Liana Coll, em Jornal da unicamp, de 07 a 20 de agosto de 2023, informa que mais de 1 bilhão de abel"&amp;"has morreram no Brasil desde o início dos anos 2000, fenômeno que também ocorreu na Europa e nos Estados Unidos. Como causa de tal quadro, o informativo traz a expansão das monoculturas, que utilizam agrotóxicos. nesse viés, a matéria acrescenta que os im"&amp;"pactos das mortes são preocupantes, pois abelhas polinizam 70% de todas as plantas do mundo. Por essa razão, a pesquisadora Ana Paula de Souza, da unicamp, analisou em sua tese de doutorado a presença de agrotóxicos no mel e na cera, que são indicadores d"&amp;"e contaminação, no mel, de 40 amostras, seis apresentaram resíduos de herbicidas que ultrapassa o limite legal Na cera, havia um ou mais agrotóxicos em 90% das amostras. Por fim, o texto se conclui com a recomendação da pesquisadora de que haja um maior c"&amp;"ontrole das práticas agrícolas quanto ao uso desses produtos.""
####
Tarefa: Você é um assistente útil responsável pela análise de coerência semântica de textos. Sua tarefa é analisar um texto seguindo os passos abaixo:
Passo 1. Liste a ocorrência do v"&amp;"erbo alertar ou de seus sinônimos.
Passo 2. Agora, atribua uma nota para os verbos listados no passo 1, considerando a coerência semântica das palavras entre si. Atribua uma nota de 1.0 a 10.0, sendo 1.0(um) para o verbo menos coerente e 10.0(dez) para o"&amp;" mais coerentes.
Passo 3. Considerando as notas dos verbos do passo 2, atribua uma nota ao texto, sendo 1.0 (um)  nota mais baixa e 10.0 (dez) a mais alta. 
Resposta:")</f>
        <v>#1
Considerar para a tarefa a seguir somente o texto que está entre #### e ####.
####
"O texto “Agrotóxicos são detectados em cera e mel de abelha”, de Liana Coll, em Jornal da unicamp, de 07 a 20 de agosto de 2023, informa que mais de 1 bilhão de abelhas morreram no Brasil desde o início dos anos 2000, fenômeno que também ocorreu na Europa e nos Estados Unidos. Como causa de tal quadro, o informativo traz a expansão das monoculturas, que utilizam agrotóxicos. nesse viés, a matéria acrescenta que os impactos das mortes são preocupantes, pois abelhas polinizam 70% de todas as plantas do mundo. Por essa razão, a pesquisadora Ana Paula de Souza, da unicamp, analisou em sua tese de doutorado a presença de agrotóxicos no mel e na cera, que são indicadores de contaminação, no mel, de 40 amostras, seis apresentaram resíduos de herbicidas que ultrapassa o limite legal Na cera, havia um ou mais agrotóxicos em 90% das amostras. Por fim, o texto se conclui com a recomendação da pesquisadora de que haja um maior controle das práticas agrícolas quanto ao uso desses produtos."
####
Tarefa: Você é um assistente útil responsável pela análise de coerência semântica de textos. Sua tarefa é analisar um texto seguindo os passos abaixo:
Passo 1. Liste a ocorrência do verbo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L83" s="64"/>
      <c r="M83" s="2" t="s">
        <v>16</v>
      </c>
    </row>
    <row r="84">
      <c r="A84" s="91">
        <v>2.0</v>
      </c>
      <c r="B84" s="66" t="s">
        <v>17</v>
      </c>
      <c r="C84" s="62"/>
      <c r="D84" s="66" t="s">
        <v>16</v>
      </c>
      <c r="E84" s="79" t="str">
        <f>IFERROR(__xludf.DUMMYFUNCTION("CONCATENATE(""#"",TO_TEXT($A84),SUBSTITUTE(E$82,""&lt;TEXTO&gt;"",$B84))"),"#2
Considerar para a tarefa a seguir somente o texto que está entre #### e ####.
####
""No texto, ""Agrotóxico são detectados em cera e mel de abelha"", de Liana Coll que foi postado no jornal da Unicamp, a pesquisadora Ana Paula de Souza resolveu busca"&amp;"r amostras de mel e cera de abelhas, uma tentativa de explicar o alto número de mortes das abelhas dos últimos 24 anos. Analisando as amostras, a química notou a presença de agrotóxicos nas ceras e mel, o que pode indicar a causa da morte de tantas abelha"&amp;"s. Uma das preocupações de Ana Paula é que, a maioria das pessoas não sabem a importância das abelhas para o nosso dia a dia, o que dificulta ainda mais a sua preservação.""
####
Tarefa: Você é um assistente útil responsável pela análise de coerência se"&amp;"mântica de textos. Sua tarefa é analisar um texto seguindo os passos abaixo:
Passo 1. Liste a ocorrência do verbo analisar ou de seus sinônimos.
Passo 2. Agora, atribua uma nota para os verbos listados no passo 1, considerando a coerência semântica das "&amp;"palavras entre si. Atribua uma nota de 1.0 a 10.0, sendo 1.0(um) para o verbo menos coerente e 10.0(dez) para o mais coerentes.
Passo 3. Considerando as notas dos verbos do passo 2, atribua uma nota ao texto, sendo 1.0 (um)  nota mais baixa e 10.0 (dez) "&amp;"a mais alta. 
Resposta:")</f>
        <v>#2
Considerar para a tarefa a seguir somente o texto que está entre #### e ####.
####
"No texto, "Agrotóxico são detectados em cera e mel de abelha", de Liana Coll que foi postado no jornal da Unicamp, a pesquisadora Ana Paula de Souza resolveu buscar amostras de mel e cera de abelhas, uma tentativa de explicar o alto número de mortes das abelhas dos últimos 24 anos. Analisando as amostras, a química notou a presença de agrotóxicos nas ceras e mel, o que pode indicar a causa da morte de tantas abelhas. Uma das preocupações de Ana Paula é que, a maioria das pessoas não sabem a importância das abelhas para o nosso dia a dia, o que dificulta ainda mais a sua preservação."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F84" s="64"/>
      <c r="G84" s="78" t="str">
        <f>IFERROR(__xludf.DUMMYFUNCTION("CONCATENATE(""#"",TO_TEXT($A84),SUBSTITUTE(G$82,""&lt;TEXTO&gt;"",$B84))"),"#2
Considerar para a tarefa a seguir somente o texto que está entre #### e ####.
####
""No texto, ""Agrotóxico são detectados em cera e mel de abelha"", de Liana Coll que foi postado no jornal da Unicamp, a pesquisadora Ana Paula de Souza resolveu busca"&amp;"r amostras de mel e cera de abelhas, uma tentativa de explicar o alto número de mortes das abelhas dos últimos 24 anos. Analisando as amostras, a química notou a presença de agrotóxicos nas ceras e mel, o que pode indicar a causa da morte de tantas abelha"&amp;"s. Uma das preocupações de Ana Paula é que, a maioria das pessoas não sabem a importância das abelhas para o nosso dia a dia, o que dificulta ainda mais a sua preservação.""
####
Tarefa: Você é um assistente útil responsável pela análise de coerência se"&amp;"mântica de textos. Sua tarefa é analisar um texto seguindo os passos abaixo:
Passo 1. Liste a ocorrência do verbo analisar ou de seus sinônimos.
Passo 2. Agora, atribua uma nota para os verbos listados no passo 1, considerando a coerência semântica das "&amp;"palavras entre si. Atribua uma nota de 1.0 a 10.0, sendo 1.0(um) para o verbo menos coerente e 10.0(dez) para o mais coerentes.
Passo 3. Considerando as notas dos verbos do passo 2, atribua uma nota ao texto, sendo 1.0 (um)  nota mais baixa e 10.0 (dez) "&amp;"a mais alta. 
Resposta:")</f>
        <v>#2
Considerar para a tarefa a seguir somente o texto que está entre #### e ####.
####
"No texto, "Agrotóxico são detectados em cera e mel de abelha", de Liana Coll que foi postado no jornal da Unicamp, a pesquisadora Ana Paula de Souza resolveu buscar amostras de mel e cera de abelhas, uma tentativa de explicar o alto número de mortes das abelhas dos últimos 24 anos. Analisando as amostras, a química notou a presença de agrotóxicos nas ceras e mel, o que pode indicar a causa da morte de tantas abelhas. Uma das preocupações de Ana Paula é que, a maioria das pessoas não sabem a importância das abelhas para o nosso dia a dia, o que dificulta ainda mais a sua preservação."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H84" s="64"/>
      <c r="I84" s="78" t="str">
        <f>IFERROR(__xludf.DUMMYFUNCTION("CONCATENATE(""#"",TO_TEXT($A84),SUBSTITUTE(I$82,""&lt;TEXTO&gt;"",$B84))"),"#2
Considerar para a tarefa a seguir somente o texto que está entre #### e ####.
####
""No texto, ""Agrotóxico são detectados em cera e mel de abelha"", de Liana Coll que foi postado no jornal da Unicamp, a pesquisadora Ana Paula de Souza resolveu busca"&amp;"r amostras de mel e cera de abelhas, uma tentativa de explicar o alto número de mortes das abelhas dos últimos 24 anos. Analisando as amostras, a química notou a presença de agrotóxicos nas ceras e mel, o que pode indicar a causa da morte de tantas abelha"&amp;"s. Uma das preocupações de Ana Paula é que, a maioria das pessoas não sabem a importância das abelhas para o nosso dia a dia, o que dificulta ainda mais a sua preservação.""
####
Tarefa: Você é um assistente útil responsável pela análise de coerência se"&amp;"mântica de textos. Sua tarefa é analisar um texto seguindo os passos abaixo:
Passo 1. Liste a ocorrência do verbo informar ou de seus sinônimos.
Passo 2. Agora, atribua uma nota para os verbos listados no passo 1, considerando a coerência semântica das "&amp;"palavras entre si. Atribua uma nota de 1.0 a 10.0, sendo 1.0(um) para o verbo menos coerente e 10.0(dez) para o mais coerentes.
Passo 3. Considerando as notas dos verbos do passo 2, atribua uma nota ao texto, sendo 1.0 (um)  nota mais baixa e 10.0 (dez) "&amp;"a mais alta. 
Resposta:")</f>
        <v>#2
Considerar para a tarefa a seguir somente o texto que está entre #### e ####.
####
"No texto, "Agrotóxico são detectados em cera e mel de abelha", de Liana Coll que foi postado no jornal da Unicamp, a pesquisadora Ana Paula de Souza resolveu buscar amostras de mel e cera de abelhas, uma tentativa de explicar o alto número de mortes das abelhas dos últimos 24 anos. Analisando as amostras, a química notou a presença de agrotóxicos nas ceras e mel, o que pode indicar a causa da morte de tantas abelhas. Uma das preocupações de Ana Paula é que, a maioria das pessoas não sabem a importância das abelhas para o nosso dia a dia, o que dificulta ainda mais a sua preservação."
####
Tarefa: Você é um assistente útil responsável pela análise de coerência semântica de textos. Sua tarefa é analisar um texto seguindo os passos abaixo:
Passo 1. Liste a ocorrência do verbo informar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J84" s="64"/>
      <c r="K84" s="78" t="str">
        <f>IFERROR(__xludf.DUMMYFUNCTION("CONCATENATE(""#"",TO_TEXT($A84),SUBSTITUTE(K$82,""&lt;TEXTO&gt;"",$B84))"),"#2
Considerar para a tarefa a seguir somente o texto que está entre #### e ####.
####
""No texto, ""Agrotóxico são detectados em cera e mel de abelha"", de Liana Coll que foi postado no jornal da Unicamp, a pesquisadora Ana Paula de Souza resolveu busca"&amp;"r amostras de mel e cera de abelhas, uma tentativa de explicar o alto número de mortes das abelhas dos últimos 24 anos. Analisando as amostras, a química notou a presença de agrotóxicos nas ceras e mel, o que pode indicar a causa da morte de tantas abelha"&amp;"s. Uma das preocupações de Ana Paula é que, a maioria das pessoas não sabem a importância das abelhas para o nosso dia a dia, o que dificulta ainda mais a sua preservação.""
####
Tarefa: Você é um assistente útil responsável pela análise de coerência se"&amp;"mântica de textos. Sua tarefa é analisar um texto seguindo os passos abaixo:
Passo 1. Liste a ocorrência do verbo alertar ou de seus sinônimos.
Passo 2. Agora, atribua uma nota para os verbos listados no passo 1, considerando a coerência semântica das p"&amp;"alavras entre si. Atribua uma nota de 1.0 a 10.0, sendo 1.0(um) para o verbo menos coerente e 10.0(dez) para o mais coerentes.
Passo 3. Considerando as notas dos verbos do passo 2, atribua uma nota ao texto, sendo 1.0 (um)  nota mais baixa e 10.0 (dez) a"&amp;" mais alta. 
Resposta:")</f>
        <v>#2
Considerar para a tarefa a seguir somente o texto que está entre #### e ####.
####
"No texto, "Agrotóxico são detectados em cera e mel de abelha", de Liana Coll que foi postado no jornal da Unicamp, a pesquisadora Ana Paula de Souza resolveu buscar amostras de mel e cera de abelhas, uma tentativa de explicar o alto número de mortes das abelhas dos últimos 24 anos. Analisando as amostras, a química notou a presença de agrotóxicos nas ceras e mel, o que pode indicar a causa da morte de tantas abelhas. Uma das preocupações de Ana Paula é que, a maioria das pessoas não sabem a importância das abelhas para o nosso dia a dia, o que dificulta ainda mais a sua preservação."
####
Tarefa: Você é um assistente útil responsável pela análise de coerência semântica de textos. Sua tarefa é analisar um texto seguindo os passos abaixo:
Passo 1. Liste a ocorrência do verbo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L84" s="64"/>
      <c r="M84" s="2" t="s">
        <v>16</v>
      </c>
    </row>
    <row r="85">
      <c r="A85" s="88">
        <v>3.0</v>
      </c>
      <c r="B85" s="66" t="s">
        <v>18</v>
      </c>
      <c r="C85" s="62"/>
      <c r="D85" s="66" t="s">
        <v>16</v>
      </c>
      <c r="E85" s="79" t="str">
        <f>IFERROR(__xludf.DUMMYFUNCTION("CONCATENATE(""#"",TO_TEXT($A85),SUBSTITUTE(E$82,""&lt;TEXTO&gt;"",$B85))"),"#3
Considerar para a tarefa a seguir somente o texto que está entre #### e ####.
####
""Um estudo recente referente a ""Agrotóxicos são dectados em cera e mel de abelha"", realizado por Ana Paula de Souza Unicamp, de 07 a 20 de Agosto de 2023, revelou q"&amp;"ue a cera e o mel produzidos pelas abelhas Apis mellifera L. Estão contaminados por agrotóxicos, sendo bioindicadores da poluição ambiental. Das 40 amostras de mel analisadas, seis continham resíduos de glifosato acima dos limites legais, enquanto 90% das"&amp;" amostras de cera continham um ou mais agrotóxicos. A reutilização da cera contaminada ao longo dos anos, causa um risco para a saúde das abelhas, aumentando a exposição à contaminação. É importante que haja regulamentação rigorosa, para assim garantir a "&amp;"segurança dos alimentos e também proteger as abelhas, pois esses insetos polinizam cerca de 70% das plantas do planeta e, também, simplificam a produção agrícola.""
####
Tarefa: Você é um assistente útil responsável pela análise de coerência semântica d"&amp;"e textos. Sua tarefa é analisar um texto seguindo os passos abaixo:
Passo 1. Liste a ocorrência do verbo analisar ou de seus sinônimos.
Passo 2. Agora, atribua uma nota para os verbos listados no passo 1, considerando a coerência semântica das palavras "&amp;"entre si. Atribua uma nota de 1.0 a 10.0, sendo 1.0(um) para o verbo menos coerente e 10.0(dez) para o mais coerentes.
Passo 3. Considerando as notas dos verbos do passo 2, atribua uma nota ao texto, sendo 1.0 (um)  nota mais baixa e 10.0 (dez) a mais al"&amp;"ta. 
Resposta:")</f>
        <v>#3
Considerar para a tarefa a seguir somente o texto que está entre #### e ####.
####
"Um estudo recente referente a "Agrotóxicos são dectados em cera e mel de abelha", realizado por Ana Paula de Souza Unicamp, de 07 a 20 de Agosto de 2023, revelou que a cera e o mel produzidos pelas abelhas Apis mellifera L. Estão contaminados por agrotóxicos, sendo bioindicadores da poluição ambiental. Das 40 amostras de mel analisadas, seis continham resíduos de glifosato acima dos limites legais, enquanto 90% das amostras de cera continham um ou mais agrotóxicos. A reutilização da cera contaminada ao longo dos anos, causa um risco para a saúde das abelhas, aumentando a exposição à contaminação. É importante que haja regulamentação rigorosa, para assim garantir a segurança dos alimentos e também proteger as abelhas, pois esses insetos polinizam cerca de 70% das plantas do planeta e, também, simplificam a produção agrícola."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F85" s="64"/>
      <c r="G85" s="78" t="str">
        <f>IFERROR(__xludf.DUMMYFUNCTION("CONCATENATE(""#"",TO_TEXT($A85),SUBSTITUTE(G$82,""&lt;TEXTO&gt;"",$B85))"),"#3
Considerar para a tarefa a seguir somente o texto que está entre #### e ####.
####
""Um estudo recente referente a ""Agrotóxicos são dectados em cera e mel de abelha"", realizado por Ana Paula de Souza Unicamp, de 07 a 20 de Agosto de 2023, revelou q"&amp;"ue a cera e o mel produzidos pelas abelhas Apis mellifera L. Estão contaminados por agrotóxicos, sendo bioindicadores da poluição ambiental. Das 40 amostras de mel analisadas, seis continham resíduos de glifosato acima dos limites legais, enquanto 90% das"&amp;" amostras de cera continham um ou mais agrotóxicos. A reutilização da cera contaminada ao longo dos anos, causa um risco para a saúde das abelhas, aumentando a exposição à contaminação. É importante que haja regulamentação rigorosa, para assim garantir a "&amp;"segurança dos alimentos e também proteger as abelhas, pois esses insetos polinizam cerca de 70% das plantas do planeta e, também, simplificam a produção agrícola.""
####
Tarefa: Você é um assistente útil responsável pela análise de coerência semântica d"&amp;"e textos. Sua tarefa é analisar um texto seguindo os passos abaixo:
Passo 1. Liste a ocorrência do verbo analisar ou de seus sinônimos.
Passo 2. Agora, atribua uma nota para os verbos listados no passo 1, considerando a coerência semântica das palavras "&amp;"entre si. Atribua uma nota de 1.0 a 10.0, sendo 1.0(um) para o verbo menos coerente e 10.0(dez) para o mais coerentes.
Passo 3. Considerando as notas dos verbos do passo 2, atribua uma nota ao texto, sendo 1.0 (um)  nota mais baixa e 10.0 (dez) a mais al"&amp;"ta. 
Resposta:")</f>
        <v>#3
Considerar para a tarefa a seguir somente o texto que está entre #### e ####.
####
"Um estudo recente referente a "Agrotóxicos são dectados em cera e mel de abelha", realizado por Ana Paula de Souza Unicamp, de 07 a 20 de Agosto de 2023, revelou que a cera e o mel produzidos pelas abelhas Apis mellifera L. Estão contaminados por agrotóxicos, sendo bioindicadores da poluição ambiental. Das 40 amostras de mel analisadas, seis continham resíduos de glifosato acima dos limites legais, enquanto 90% das amostras de cera continham um ou mais agrotóxicos. A reutilização da cera contaminada ao longo dos anos, causa um risco para a saúde das abelhas, aumentando a exposição à contaminação. É importante que haja regulamentação rigorosa, para assim garantir a segurança dos alimentos e também proteger as abelhas, pois esses insetos polinizam cerca de 70% das plantas do planeta e, também, simplificam a produção agrícola."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H85" s="64"/>
      <c r="I85" s="78" t="str">
        <f>IFERROR(__xludf.DUMMYFUNCTION("CONCATENATE(""#"",TO_TEXT($A85),SUBSTITUTE(I$82,""&lt;TEXTO&gt;"",$B85))"),"#3
Considerar para a tarefa a seguir somente o texto que está entre #### e ####.
####
""Um estudo recente referente a ""Agrotóxicos são dectados em cera e mel de abelha"", realizado por Ana Paula de Souza Unicamp, de 07 a 20 de Agosto de 2023, revelou q"&amp;"ue a cera e o mel produzidos pelas abelhas Apis mellifera L. Estão contaminados por agrotóxicos, sendo bioindicadores da poluição ambiental. Das 40 amostras de mel analisadas, seis continham resíduos de glifosato acima dos limites legais, enquanto 90% das"&amp;" amostras de cera continham um ou mais agrotóxicos. A reutilização da cera contaminada ao longo dos anos, causa um risco para a saúde das abelhas, aumentando a exposição à contaminação. É importante que haja regulamentação rigorosa, para assim garantir a "&amp;"segurança dos alimentos e também proteger as abelhas, pois esses insetos polinizam cerca de 70% das plantas do planeta e, também, simplificam a produção agrícola.""
####
Tarefa: Você é um assistente útil responsável pela análise de coerência semântica d"&amp;"e textos. Sua tarefa é analisar um texto seguindo os passos abaixo:
Passo 1. Liste a ocorrência do verbo informar ou de seus sinônimos.
Passo 2. Agora, atribua uma nota para os verbos listados no passo 1, considerando a coerência semântica das palavras "&amp;"entre si. Atribua uma nota de 1.0 a 10.0, sendo 1.0(um) para o verbo menos coerente e 10.0(dez) para o mais coerentes.
Passo 3. Considerando as notas dos verbos do passo 2, atribua uma nota ao texto, sendo 1.0 (um)  nota mais baixa e 10.0 (dez) a mais al"&amp;"ta. 
Resposta:")</f>
        <v>#3
Considerar para a tarefa a seguir somente o texto que está entre #### e ####.
####
"Um estudo recente referente a "Agrotóxicos são dectados em cera e mel de abelha", realizado por Ana Paula de Souza Unicamp, de 07 a 20 de Agosto de 2023, revelou que a cera e o mel produzidos pelas abelhas Apis mellifera L. Estão contaminados por agrotóxicos, sendo bioindicadores da poluição ambiental. Das 40 amostras de mel analisadas, seis continham resíduos de glifosato acima dos limites legais, enquanto 90% das amostras de cera continham um ou mais agrotóxicos. A reutilização da cera contaminada ao longo dos anos, causa um risco para a saúde das abelhas, aumentando a exposição à contaminação. É importante que haja regulamentação rigorosa, para assim garantir a segurança dos alimentos e também proteger as abelhas, pois esses insetos polinizam cerca de 70% das plantas do planeta e, também, simplificam a produção agrícola."
####
Tarefa: Você é um assistente útil responsável pela análise de coerência semântica de textos. Sua tarefa é analisar um texto seguindo os passos abaixo:
Passo 1. Liste a ocorrência do verbo informar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J85" s="64"/>
      <c r="K85" s="78" t="str">
        <f>IFERROR(__xludf.DUMMYFUNCTION("CONCATENATE(""#"",TO_TEXT($A85),SUBSTITUTE(K$82,""&lt;TEXTO&gt;"",$B85))"),"#3
Considerar para a tarefa a seguir somente o texto que está entre #### e ####.
####
""Um estudo recente referente a ""Agrotóxicos são dectados em cera e mel de abelha"", realizado por Ana Paula de Souza Unicamp, de 07 a 20 de Agosto de 2023, revelou q"&amp;"ue a cera e o mel produzidos pelas abelhas Apis mellifera L. Estão contaminados por agrotóxicos, sendo bioindicadores da poluição ambiental. Das 40 amostras de mel analisadas, seis continham resíduos de glifosato acima dos limites legais, enquanto 90% das"&amp;" amostras de cera continham um ou mais agrotóxicos. A reutilização da cera contaminada ao longo dos anos, causa um risco para a saúde das abelhas, aumentando a exposição à contaminação. É importante que haja regulamentação rigorosa, para assim garantir a "&amp;"segurança dos alimentos e também proteger as abelhas, pois esses insetos polinizam cerca de 70% das plantas do planeta e, também, simplificam a produção agrícola.""
####
Tarefa: Você é um assistente útil responsável pela análise de coerência semântica d"&amp;"e textos. Sua tarefa é analisar um texto seguindo os passos abaixo:
Passo 1. Liste a ocorrência do verbo alertar ou de seus sinônimos.
Passo 2. Agora, atribua uma nota para os verbos listados no passo 1, considerando a coerência semântica das palavras e"&amp;"ntre si. Atribua uma nota de 1.0 a 10.0, sendo 1.0(um) para o verbo menos coerente e 10.0(dez) para o mais coerentes.
Passo 3. Considerando as notas dos verbos do passo 2, atribua uma nota ao texto, sendo 1.0 (um)  nota mais baixa e 10.0 (dez) a mais alt"&amp;"a. 
Resposta:")</f>
        <v>#3
Considerar para a tarefa a seguir somente o texto que está entre #### e ####.
####
"Um estudo recente referente a "Agrotóxicos são dectados em cera e mel de abelha", realizado por Ana Paula de Souza Unicamp, de 07 a 20 de Agosto de 2023, revelou que a cera e o mel produzidos pelas abelhas Apis mellifera L. Estão contaminados por agrotóxicos, sendo bioindicadores da poluição ambiental. Das 40 amostras de mel analisadas, seis continham resíduos de glifosato acima dos limites legais, enquanto 90% das amostras de cera continham um ou mais agrotóxicos. A reutilização da cera contaminada ao longo dos anos, causa um risco para a saúde das abelhas, aumentando a exposição à contaminação. É importante que haja regulamentação rigorosa, para assim garantir a segurança dos alimentos e também proteger as abelhas, pois esses insetos polinizam cerca de 70% das plantas do planeta e, também, simplificam a produção agrícola."
####
Tarefa: Você é um assistente útil responsável pela análise de coerência semântica de textos. Sua tarefa é analisar um texto seguindo os passos abaixo:
Passo 1. Liste a ocorrência do verbo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L85" s="64"/>
      <c r="M85" s="2" t="s">
        <v>16</v>
      </c>
    </row>
    <row r="86">
      <c r="A86" s="91">
        <v>4.0</v>
      </c>
      <c r="B86" s="66" t="s">
        <v>19</v>
      </c>
      <c r="C86" s="62"/>
      <c r="D86" s="66" t="s">
        <v>16</v>
      </c>
      <c r="E86" s="79" t="str">
        <f>IFERROR(__xludf.DUMMYFUNCTION("CONCATENATE(""#"",TO_TEXT($A86),SUBSTITUTE(E$82,""&lt;TEXTO&gt;"",$B86))"),"#4
Considerar para a tarefa a seguir somente o texto que está entre #### e ####.
####
""O texto ""Agrotóxicos são detectados em cera e mel de abelha"", publicado no jornal da Unicamp e escrito por Liana Coll, aborda a tese de Ana Paula de Souza. Segundo"&amp;" ele, a pesquisa foi motivada pela grande morte de abelhas, que para a autora está relacionado a expansão de monoculturas com agrotóxicos, e foi realizada em cera e mel devido  a dificuldade de se analisar insetos, além disso, Coll afirma que as abelhas s"&amp;"ão importantes para o ecossistema ao passo que realizam 70% das polinizações. A pesquisa, segundo a notícia, aponta  presença de herbicidas, além do limite legal, em 15% das mostras de mel e de agrotóxicos em 90% das ceras analisadas. Isso é destacado com"&amp;"o um problema, visto que, para a pesquisadora, esses produtos são importantes em diversas áreas causando contaminação da população. Diante disso, segundo o texto, a pesquisadora recomenda uma maior fiscalização de práticas agrícolas como solução à problem"&amp;"ática.""
####
Tarefa: Você é um assistente útil responsável pela análise de coerência semântica de textos. Sua tarefa é analisar um texto seguindo os passos abaixo:
Passo 1. Liste a ocorrência do verbo analisar ou de seus sinônimos.
Passo 2. Agora, at"&amp;"ribua uma nota para os verbos listados no passo 1, considerando a coerência semântica das palavras entre si. Atribua uma nota de 1.0 a 10.0, sendo 1.0(um) para o verbo menos coerente e 10.0(dez) para o mais coerentes.
Passo 3. Considerando as notas dos v"&amp;"erbos do passo 2, atribua uma nota ao texto, sendo 1.0 (um)  nota mais baixa e 10.0 (dez) a mais alta. 
Resposta:")</f>
        <v>#4
Considerar para a tarefa a seguir somente o texto que está entre #### e ####.
####
"O texto "Agrotóxicos são detectados em cera e mel de abelha", publicado no jornal da Unicamp e escrito por Liana Coll, aborda a tese de Ana Paula de Souza. Segundo ele, a pesquisa foi motivada pela grande morte de abelhas, que para a autora está relacionado a expansão de monoculturas com agrotóxicos, e foi realizada em cera e mel devido  a dificuldade de se analisar insetos, além disso, Coll afirma que as abelhas são importantes para o ecossistema ao passo que realizam 70% das polinizações. A pesquisa, segundo a notícia, aponta  presença de herbicidas, além do limite legal, em 15% das mostras de mel e de agrotóxicos em 90% das ceras analisadas. Isso é destacado como um problema, visto que, para a pesquisadora, esses produtos são importantes em diversas áreas causando contaminação da população. Diante disso, segundo o texto, a pesquisadora recomenda uma maior fiscalização de práticas agrícolas como solução à problemática."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F86" s="64"/>
      <c r="G86" s="78" t="str">
        <f>IFERROR(__xludf.DUMMYFUNCTION("CONCATENATE(""#"",TO_TEXT($A86),SUBSTITUTE(G$82,""&lt;TEXTO&gt;"",$B86))"),"#4
Considerar para a tarefa a seguir somente o texto que está entre #### e ####.
####
""O texto ""Agrotóxicos são detectados em cera e mel de abelha"", publicado no jornal da Unicamp e escrito por Liana Coll, aborda a tese de Ana Paula de Souza. Segundo"&amp;" ele, a pesquisa foi motivada pela grande morte de abelhas, que para a autora está relacionado a expansão de monoculturas com agrotóxicos, e foi realizada em cera e mel devido  a dificuldade de se analisar insetos, além disso, Coll afirma que as abelhas s"&amp;"ão importantes para o ecossistema ao passo que realizam 70% das polinizações. A pesquisa, segundo a notícia, aponta  presença de herbicidas, além do limite legal, em 15% das mostras de mel e de agrotóxicos em 90% das ceras analisadas. Isso é destacado com"&amp;"o um problema, visto que, para a pesquisadora, esses produtos são importantes em diversas áreas causando contaminação da população. Diante disso, segundo o texto, a pesquisadora recomenda uma maior fiscalização de práticas agrícolas como solução à problem"&amp;"ática.""
####
Tarefa: Você é um assistente útil responsável pela análise de coerência semântica de textos. Sua tarefa é analisar um texto seguindo os passos abaixo:
Passo 1. Liste a ocorrência do verbo analisar ou de seus sinônimos.
Passo 2. Agora, at"&amp;"ribua uma nota para os verbos listados no passo 1, considerando a coerência semântica das palavras entre si. Atribua uma nota de 1.0 a 10.0, sendo 1.0(um) para o verbo menos coerente e 10.0(dez) para o mais coerentes.
Passo 3. Considerando as notas dos v"&amp;"erbos do passo 2, atribua uma nota ao texto, sendo 1.0 (um)  nota mais baixa e 10.0 (dez) a mais alta. 
Resposta:")</f>
        <v>#4
Considerar para a tarefa a seguir somente o texto que está entre #### e ####.
####
"O texto "Agrotóxicos são detectados em cera e mel de abelha", publicado no jornal da Unicamp e escrito por Liana Coll, aborda a tese de Ana Paula de Souza. Segundo ele, a pesquisa foi motivada pela grande morte de abelhas, que para a autora está relacionado a expansão de monoculturas com agrotóxicos, e foi realizada em cera e mel devido  a dificuldade de se analisar insetos, além disso, Coll afirma que as abelhas são importantes para o ecossistema ao passo que realizam 70% das polinizações. A pesquisa, segundo a notícia, aponta  presença de herbicidas, além do limite legal, em 15% das mostras de mel e de agrotóxicos em 90% das ceras analisadas. Isso é destacado como um problema, visto que, para a pesquisadora, esses produtos são importantes em diversas áreas causando contaminação da população. Diante disso, segundo o texto, a pesquisadora recomenda uma maior fiscalização de práticas agrícolas como solução à problemática."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H86" s="64"/>
      <c r="I86" s="78" t="str">
        <f>IFERROR(__xludf.DUMMYFUNCTION("CONCATENATE(""#"",TO_TEXT($A86),SUBSTITUTE(I$82,""&lt;TEXTO&gt;"",$B86))"),"#4
Considerar para a tarefa a seguir somente o texto que está entre #### e ####.
####
""O texto ""Agrotóxicos são detectados em cera e mel de abelha"", publicado no jornal da Unicamp e escrito por Liana Coll, aborda a tese de Ana Paula de Souza. Segundo"&amp;" ele, a pesquisa foi motivada pela grande morte de abelhas, que para a autora está relacionado a expansão de monoculturas com agrotóxicos, e foi realizada em cera e mel devido  a dificuldade de se analisar insetos, além disso, Coll afirma que as abelhas s"&amp;"ão importantes para o ecossistema ao passo que realizam 70% das polinizações. A pesquisa, segundo a notícia, aponta  presença de herbicidas, além do limite legal, em 15% das mostras de mel e de agrotóxicos em 90% das ceras analisadas. Isso é destacado com"&amp;"o um problema, visto que, para a pesquisadora, esses produtos são importantes em diversas áreas causando contaminação da população. Diante disso, segundo o texto, a pesquisadora recomenda uma maior fiscalização de práticas agrícolas como solução à problem"&amp;"ática.""
####
Tarefa: Você é um assistente útil responsável pela análise de coerência semântica de textos. Sua tarefa é analisar um texto seguindo os passos abaixo:
Passo 1. Liste a ocorrência do verbo informar ou de seus sinônimos.
Passo 2. Agora, at"&amp;"ribua uma nota para os verbos listados no passo 1, considerando a coerência semântica das palavras entre si. Atribua uma nota de 1.0 a 10.0, sendo 1.0(um) para o verbo menos coerente e 10.0(dez) para o mais coerentes.
Passo 3. Considerando as notas dos v"&amp;"erbos do passo 2, atribua uma nota ao texto, sendo 1.0 (um)  nota mais baixa e 10.0 (dez) a mais alta. 
Resposta:")</f>
        <v>#4
Considerar para a tarefa a seguir somente o texto que está entre #### e ####.
####
"O texto "Agrotóxicos são detectados em cera e mel de abelha", publicado no jornal da Unicamp e escrito por Liana Coll, aborda a tese de Ana Paula de Souza. Segundo ele, a pesquisa foi motivada pela grande morte de abelhas, que para a autora está relacionado a expansão de monoculturas com agrotóxicos, e foi realizada em cera e mel devido  a dificuldade de se analisar insetos, além disso, Coll afirma que as abelhas são importantes para o ecossistema ao passo que realizam 70% das polinizações. A pesquisa, segundo a notícia, aponta  presença de herbicidas, além do limite legal, em 15% das mostras de mel e de agrotóxicos em 90% das ceras analisadas. Isso é destacado como um problema, visto que, para a pesquisadora, esses produtos são importantes em diversas áreas causando contaminação da população. Diante disso, segundo o texto, a pesquisadora recomenda uma maior fiscalização de práticas agrícolas como solução à problemática."
####
Tarefa: Você é um assistente útil responsável pela análise de coerência semântica de textos. Sua tarefa é analisar um texto seguindo os passos abaixo:
Passo 1. Liste a ocorrência do verbo informar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J86" s="64"/>
      <c r="K86" s="78" t="str">
        <f>IFERROR(__xludf.DUMMYFUNCTION("CONCATENATE(""#"",TO_TEXT($A86),SUBSTITUTE(K$82,""&lt;TEXTO&gt;"",$B86))"),"#4
Considerar para a tarefa a seguir somente o texto que está entre #### e ####.
####
""O texto ""Agrotóxicos são detectados em cera e mel de abelha"", publicado no jornal da Unicamp e escrito por Liana Coll, aborda a tese de Ana Paula de Souza. Segundo"&amp;" ele, a pesquisa foi motivada pela grande morte de abelhas, que para a autora está relacionado a expansão de monoculturas com agrotóxicos, e foi realizada em cera e mel devido  a dificuldade de se analisar insetos, além disso, Coll afirma que as abelhas s"&amp;"ão importantes para o ecossistema ao passo que realizam 70% das polinizações. A pesquisa, segundo a notícia, aponta  presença de herbicidas, além do limite legal, em 15% das mostras de mel e de agrotóxicos em 90% das ceras analisadas. Isso é destacado com"&amp;"o um problema, visto que, para a pesquisadora, esses produtos são importantes em diversas áreas causando contaminação da população. Diante disso, segundo o texto, a pesquisadora recomenda uma maior fiscalização de práticas agrícolas como solução à problem"&amp;"ática.""
####
Tarefa: Você é um assistente útil responsável pela análise de coerência semântica de textos. Sua tarefa é analisar um texto seguindo os passos abaixo:
Passo 1. Liste a ocorrência do verbo alertar ou de seus sinônimos.
Passo 2. Agora, atr"&amp;"ibua uma nota para os verbos listados no passo 1, considerando a coerência semântica das palavras entre si. Atribua uma nota de 1.0 a 10.0, sendo 1.0(um) para o verbo menos coerente e 10.0(dez) para o mais coerentes.
Passo 3. Considerando as notas dos ve"&amp;"rbos do passo 2, atribua uma nota ao texto, sendo 1.0 (um)  nota mais baixa e 10.0 (dez) a mais alta. 
Resposta:")</f>
        <v>#4
Considerar para a tarefa a seguir somente o texto que está entre #### e ####.
####
"O texto "Agrotóxicos são detectados em cera e mel de abelha", publicado no jornal da Unicamp e escrito por Liana Coll, aborda a tese de Ana Paula de Souza. Segundo ele, a pesquisa foi motivada pela grande morte de abelhas, que para a autora está relacionado a expansão de monoculturas com agrotóxicos, e foi realizada em cera e mel devido  a dificuldade de se analisar insetos, além disso, Coll afirma que as abelhas são importantes para o ecossistema ao passo que realizam 70% das polinizações. A pesquisa, segundo a notícia, aponta  presença de herbicidas, além do limite legal, em 15% das mostras de mel e de agrotóxicos em 90% das ceras analisadas. Isso é destacado como um problema, visto que, para a pesquisadora, esses produtos são importantes em diversas áreas causando contaminação da população. Diante disso, segundo o texto, a pesquisadora recomenda uma maior fiscalização de práticas agrícolas como solução à problemática."
####
Tarefa: Você é um assistente útil responsável pela análise de coerência semântica de textos. Sua tarefa é analisar um texto seguindo os passos abaixo:
Passo 1. Liste a ocorrência do verbo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L86" s="64"/>
      <c r="M86" s="2" t="s">
        <v>16</v>
      </c>
    </row>
    <row r="87">
      <c r="A87" s="88">
        <v>5.0</v>
      </c>
      <c r="B87" s="66" t="s">
        <v>20</v>
      </c>
      <c r="C87" s="62"/>
      <c r="D87" s="66" t="s">
        <v>16</v>
      </c>
      <c r="E87" s="79" t="str">
        <f>IFERROR(__xludf.DUMMYFUNCTION("CONCATENATE(""#"",TO_TEXT($A87),SUBSTITUTE(E$82,""&lt;TEXTO&gt;"",$B87))"),"#5
Considerar para a tarefa a seguir somente o texto que está entre #### e ####.
####
""Na notícia “Agrotóxicos são detectados em cera de mel de abelha” a jornalista Liana Coll aponta, no Jornal da UNICAMP, de agosto de 2023, sobre a morte de mais de 1 "&amp;"bilhão de abelhas no Brasil, devido ao uso massivo de agrotóxicos. A jornalista também descreve a importância desses insetos, que são responsáveis por 70% da polinização do planeta, além de ser indispensável para o cultivo de algumas frutas. Em sua tese d"&amp;"e doutorado Ana Paula de Souza, química e pesquisadora, expõem a presença de agrotóxicos na cera e no mel de abelhas. Esses produtos apícolas são bioindicadores da vida desses insetos, onde foram encontrados mais de um tipo de agroquímico na maioria das a"&amp;"mostras, além de 15% das mesmas estarem acima do permitido. Além disso, Paula de Sousa destaca que determinar a contratação é muito importante, devido aos diversos usos do mel e da cera de abelha, como medicamentos, alimentação e cosméticos. Ademais, para"&amp;" evitar que a população de abelhas e a biodiversidade sejam afetadas, Ana recomenda que haja um maior controle sobre o uso de produtos agrícolas.""
####
Tarefa: Você é um assistente útil responsável pela análise de coerência semântica de textos. Sua tar"&amp;"efa é analisar um texto seguindo os passos abaixo:
Passo 1. Liste a ocorrência do verbo analisar ou de seus sinônimos.
Passo 2. Agora, atribua uma nota para os verbos listados no passo 1, considerando a coerência semântica das palavras entre si. Atribua"&amp;" uma nota de 1.0 a 10.0, sendo 1.0(um) para o verbo menos coerente e 10.0(dez) para o mais coerentes.
Passo 3. Considerando as notas dos verbos do passo 2, atribua uma nota ao texto, sendo 1.0 (um)  nota mais baixa e 10.0 (dez) a mais alta. 
Resposta:")</f>
        <v>#5
Considerar para a tarefa a seguir somente o texto que está entre #### e ####.
####
"Na notícia “Agrotóxicos são detectados em cera de mel de abelha” a jornalista Liana Coll aponta, no Jornal da UNICAMP, de agosto de 2023, sobre a morte de mais de 1 bilhão de abelhas no Brasil, devido ao uso massivo de agrotóxicos. A jornalista também descreve a importância desses insetos, que são responsáveis por 70% da polinização do planeta, além de ser indispensável para o cultivo de algumas frutas. Em sua tese de doutorado Ana Paula de Souza, química e pesquisadora, expõem a presença de agrotóxicos na cera e no mel de abelhas. Esses produtos apícolas são bioindicadores da vida desses insetos, onde foram encontrados mais de um tipo de agroquímico na maioria das amostras, além de 15% das mesmas estarem acima do permitido. Além disso, Paula de Sousa destaca que determinar a contratação é muito importante, devido aos diversos usos do mel e da cera de abelha, como medicamentos, alimentação e cosméticos. Ademais, para evitar que a população de abelhas e a biodiversidade sejam afetadas, Ana recomenda que haja um maior controle sobre o uso de produtos agrícolas."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F87" s="64"/>
      <c r="G87" s="78" t="str">
        <f>IFERROR(__xludf.DUMMYFUNCTION("CONCATENATE(""#"",TO_TEXT($A87),SUBSTITUTE(G$82,""&lt;TEXTO&gt;"",$B87))"),"#5
Considerar para a tarefa a seguir somente o texto que está entre #### e ####.
####
""Na notícia “Agrotóxicos são detectados em cera de mel de abelha” a jornalista Liana Coll aponta, no Jornal da UNICAMP, de agosto de 2023, sobre a morte de mais de 1 "&amp;"bilhão de abelhas no Brasil, devido ao uso massivo de agrotóxicos. A jornalista também descreve a importância desses insetos, que são responsáveis por 70% da polinização do planeta, além de ser indispensável para o cultivo de algumas frutas. Em sua tese d"&amp;"e doutorado Ana Paula de Souza, química e pesquisadora, expõem a presença de agrotóxicos na cera e no mel de abelhas. Esses produtos apícolas são bioindicadores da vida desses insetos, onde foram encontrados mais de um tipo de agroquímico na maioria das a"&amp;"mostras, além de 15% das mesmas estarem acima do permitido. Além disso, Paula de Sousa destaca que determinar a contratação é muito importante, devido aos diversos usos do mel e da cera de abelha, como medicamentos, alimentação e cosméticos. Ademais, para"&amp;" evitar que a população de abelhas e a biodiversidade sejam afetadas, Ana recomenda que haja um maior controle sobre o uso de produtos agrícolas.""
####
Tarefa: Você é um assistente útil responsável pela análise de coerência semântica de textos. Sua tar"&amp;"efa é analisar um texto seguindo os passos abaixo:
Passo 1. Liste a ocorrência do verbo analisar ou de seus sinônimos.
Passo 2. Agora, atribua uma nota para os verbos listados no passo 1, considerando a coerência semântica das palavras entre si. Atribua"&amp;" uma nota de 1.0 a 10.0, sendo 1.0(um) para o verbo menos coerente e 10.0(dez) para o mais coerentes.
Passo 3. Considerando as notas dos verbos do passo 2, atribua uma nota ao texto, sendo 1.0 (um)  nota mais baixa e 10.0 (dez) a mais alta. 
Resposta:")</f>
        <v>#5
Considerar para a tarefa a seguir somente o texto que está entre #### e ####.
####
"Na notícia “Agrotóxicos são detectados em cera de mel de abelha” a jornalista Liana Coll aponta, no Jornal da UNICAMP, de agosto de 2023, sobre a morte de mais de 1 bilhão de abelhas no Brasil, devido ao uso massivo de agrotóxicos. A jornalista também descreve a importância desses insetos, que são responsáveis por 70% da polinização do planeta, além de ser indispensável para o cultivo de algumas frutas. Em sua tese de doutorado Ana Paula de Souza, química e pesquisadora, expõem a presença de agrotóxicos na cera e no mel de abelhas. Esses produtos apícolas são bioindicadores da vida desses insetos, onde foram encontrados mais de um tipo de agroquímico na maioria das amostras, além de 15% das mesmas estarem acima do permitido. Além disso, Paula de Sousa destaca que determinar a contratação é muito importante, devido aos diversos usos do mel e da cera de abelha, como medicamentos, alimentação e cosméticos. Ademais, para evitar que a população de abelhas e a biodiversidade sejam afetadas, Ana recomenda que haja um maior controle sobre o uso de produtos agrícolas."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H87" s="64"/>
      <c r="I87" s="78" t="str">
        <f>IFERROR(__xludf.DUMMYFUNCTION("CONCATENATE(""#"",TO_TEXT($A87),SUBSTITUTE(I$82,""&lt;TEXTO&gt;"",$B87))"),"#5
Considerar para a tarefa a seguir somente o texto que está entre #### e ####.
####
""Na notícia “Agrotóxicos são detectados em cera de mel de abelha” a jornalista Liana Coll aponta, no Jornal da UNICAMP, de agosto de 2023, sobre a morte de mais de 1 "&amp;"bilhão de abelhas no Brasil, devido ao uso massivo de agrotóxicos. A jornalista também descreve a importância desses insetos, que são responsáveis por 70% da polinização do planeta, além de ser indispensável para o cultivo de algumas frutas. Em sua tese d"&amp;"e doutorado Ana Paula de Souza, química e pesquisadora, expõem a presença de agrotóxicos na cera e no mel de abelhas. Esses produtos apícolas são bioindicadores da vida desses insetos, onde foram encontrados mais de um tipo de agroquímico na maioria das a"&amp;"mostras, além de 15% das mesmas estarem acima do permitido. Além disso, Paula de Sousa destaca que determinar a contratação é muito importante, devido aos diversos usos do mel e da cera de abelha, como medicamentos, alimentação e cosméticos. Ademais, para"&amp;" evitar que a população de abelhas e a biodiversidade sejam afetadas, Ana recomenda que haja um maior controle sobre o uso de produtos agrícolas.""
####
Tarefa: Você é um assistente útil responsável pela análise de coerência semântica de textos. Sua tar"&amp;"efa é analisar um texto seguindo os passos abaixo:
Passo 1. Liste a ocorrência do verbo informar ou de seus sinônimos.
Passo 2. Agora, atribua uma nota para os verbos listados no passo 1, considerando a coerência semântica das palavras entre si. Atribua"&amp;" uma nota de 1.0 a 10.0, sendo 1.0(um) para o verbo menos coerente e 10.0(dez) para o mais coerentes.
Passo 3. Considerando as notas dos verbos do passo 2, atribua uma nota ao texto, sendo 1.0 (um)  nota mais baixa e 10.0 (dez) a mais alta. 
Resposta:")</f>
        <v>#5
Considerar para a tarefa a seguir somente o texto que está entre #### e ####.
####
"Na notícia “Agrotóxicos são detectados em cera de mel de abelha” a jornalista Liana Coll aponta, no Jornal da UNICAMP, de agosto de 2023, sobre a morte de mais de 1 bilhão de abelhas no Brasil, devido ao uso massivo de agrotóxicos. A jornalista também descreve a importância desses insetos, que são responsáveis por 70% da polinização do planeta, além de ser indispensável para o cultivo de algumas frutas. Em sua tese de doutorado Ana Paula de Souza, química e pesquisadora, expõem a presença de agrotóxicos na cera e no mel de abelhas. Esses produtos apícolas são bioindicadores da vida desses insetos, onde foram encontrados mais de um tipo de agroquímico na maioria das amostras, além de 15% das mesmas estarem acima do permitido. Além disso, Paula de Sousa destaca que determinar a contratação é muito importante, devido aos diversos usos do mel e da cera de abelha, como medicamentos, alimentação e cosméticos. Ademais, para evitar que a população de abelhas e a biodiversidade sejam afetadas, Ana recomenda que haja um maior controle sobre o uso de produtos agrícolas."
####
Tarefa: Você é um assistente útil responsável pela análise de coerência semântica de textos. Sua tarefa é analisar um texto seguindo os passos abaixo:
Passo 1. Liste a ocorrência do verbo informar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J87" s="64"/>
      <c r="K87" s="78" t="str">
        <f>IFERROR(__xludf.DUMMYFUNCTION("CONCATENATE(""#"",TO_TEXT($A87),SUBSTITUTE(K$82,""&lt;TEXTO&gt;"",$B87))"),"#5
Considerar para a tarefa a seguir somente o texto que está entre #### e ####.
####
""Na notícia “Agrotóxicos são detectados em cera de mel de abelha” a jornalista Liana Coll aponta, no Jornal da UNICAMP, de agosto de 2023, sobre a morte de mais de 1 "&amp;"bilhão de abelhas no Brasil, devido ao uso massivo de agrotóxicos. A jornalista também descreve a importância desses insetos, que são responsáveis por 70% da polinização do planeta, além de ser indispensável para o cultivo de algumas frutas. Em sua tese d"&amp;"e doutorado Ana Paula de Souza, química e pesquisadora, expõem a presença de agrotóxicos na cera e no mel de abelhas. Esses produtos apícolas são bioindicadores da vida desses insetos, onde foram encontrados mais de um tipo de agroquímico na maioria das a"&amp;"mostras, além de 15% das mesmas estarem acima do permitido. Além disso, Paula de Sousa destaca que determinar a contratação é muito importante, devido aos diversos usos do mel e da cera de abelha, como medicamentos, alimentação e cosméticos. Ademais, para"&amp;" evitar que a população de abelhas e a biodiversidade sejam afetadas, Ana recomenda que haja um maior controle sobre o uso de produtos agrícolas.""
####
Tarefa: Você é um assistente útil responsável pela análise de coerência semântica de textos. Sua tar"&amp;"efa é analisar um texto seguindo os passos abaixo:
Passo 1. Liste a ocorrência do verbo alertar ou de seus sinônimos.
Passo 2. Agora, atribua uma nota para os verbos listados no passo 1, considerando a coerência semântica das palavras entre si. Atribua "&amp;"uma nota de 1.0 a 10.0, sendo 1.0(um) para o verbo menos coerente e 10.0(dez) para o mais coerentes.
Passo 3. Considerando as notas dos verbos do passo 2, atribua uma nota ao texto, sendo 1.0 (um)  nota mais baixa e 10.0 (dez) a mais alta. 
Resposta:")</f>
        <v>#5
Considerar para a tarefa a seguir somente o texto que está entre #### e ####.
####
"Na notícia “Agrotóxicos são detectados em cera de mel de abelha” a jornalista Liana Coll aponta, no Jornal da UNICAMP, de agosto de 2023, sobre a morte de mais de 1 bilhão de abelhas no Brasil, devido ao uso massivo de agrotóxicos. A jornalista também descreve a importância desses insetos, que são responsáveis por 70% da polinização do planeta, além de ser indispensável para o cultivo de algumas frutas. Em sua tese de doutorado Ana Paula de Souza, química e pesquisadora, expõem a presença de agrotóxicos na cera e no mel de abelhas. Esses produtos apícolas são bioindicadores da vida desses insetos, onde foram encontrados mais de um tipo de agroquímico na maioria das amostras, além de 15% das mesmas estarem acima do permitido. Além disso, Paula de Sousa destaca que determinar a contratação é muito importante, devido aos diversos usos do mel e da cera de abelha, como medicamentos, alimentação e cosméticos. Ademais, para evitar que a população de abelhas e a biodiversidade sejam afetadas, Ana recomenda que haja um maior controle sobre o uso de produtos agrícolas."
####
Tarefa: Você é um assistente útil responsável pela análise de coerência semântica de textos. Sua tarefa é analisar um texto seguindo os passos abaixo:
Passo 1. Liste a ocorrência do verbo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L87" s="64"/>
      <c r="M87" s="2" t="s">
        <v>16</v>
      </c>
    </row>
    <row r="88">
      <c r="A88" s="91">
        <v>6.0</v>
      </c>
      <c r="B88" s="66" t="s">
        <v>21</v>
      </c>
      <c r="C88" s="62"/>
      <c r="D88" s="66" t="s">
        <v>16</v>
      </c>
      <c r="E88" s="79" t="str">
        <f>IFERROR(__xludf.DUMMYFUNCTION("CONCATENATE(""#"",TO_TEXT($A88),SUBSTITUTE(E$82,""&lt;TEXTO&gt;"",$B88))"),"#6
Considerar para a tarefa a seguir somente o texto que está entre #### e ####.
####
""Em jornal da UNICAMP, Liana coll apresenta um artigo discorrendo sobre o quanto as abelhas estão sendo afetadas pelo uso indiscriminado de agrotóxicos. A autora, exe"&amp;"mplifica o quanto nos últimos anos a mortalidade das principais colonizadores, as abelhas, é preocupante no âmbito ecológico, em razão da análise de bioindicadores, como mel e cera, que apresentam altos índices de pesticidas. Segundo Liana coll, pesquisas"&amp;" realizadas pela pesquisadora Ana Paula da UNICAMP, demonstram o quanto o mel e a cera da abelha da espécie Apis melífera L, o tipo mais comum , apresentam agrotóxicos em seus compostos. A pesquisadora, afirma a grande importância dos alimentos da origem "&amp;"da espécie Apis melífera, ressaltou o alto índice do consumo de produtos que possuem o mel, sendo algo alarmante a suas contaminações, podendo afetar diretamente a população.""
####
Tarefa: Você é um assistente útil responsável pela análise de coerência"&amp;" semântica de textos. Sua tarefa é analisar um texto seguindo os passos abaixo:
Passo 1. Liste a ocorrência do verbo analisar ou de seus sinônimos.
Passo 2. Agora, atribua uma nota para os verbos listados no passo 1, considerando a coerência semântica d"&amp;"as palavras entre si. Atribua uma nota de 1.0 a 10.0, sendo 1.0(um) para o verbo menos coerente e 10.0(dez) para o mais coerentes.
Passo 3. Considerando as notas dos verbos do passo 2, atribua uma nota ao texto, sendo 1.0 (um)  nota mais baixa e 10.0 (de"&amp;"z) a mais alta. 
Resposta:")</f>
        <v>#6
Considerar para a tarefa a seguir somente o texto que está entre #### e ####.
####
"Em jornal da UNICAMP, Liana coll apresenta um artigo discorrendo sobre o quanto as abelhas estão sendo afetadas pelo uso indiscriminado de agrotóxicos. A autora, exemplifica o quanto nos últimos anos a mortalidade das principais colonizadores, as abelhas, é preocupante no âmbito ecológico, em razão da análise de bioindicadores, como mel e cera, que apresentam altos índices de pesticidas. Segundo Liana coll, pesquisas realizadas pela pesquisadora Ana Paula da UNICAMP, demonstram o quanto o mel e a cera da abelha da espécie Apis melífera L, o tipo mais comum , apresentam agrotóxicos em seus compostos. A pesquisadora, afirma a grande importância dos alimentos da origem da espécie Apis melífera, ressaltou o alto índice do consumo de produtos que possuem o mel, sendo algo alarmante a suas contaminações, podendo afetar diretamente a população."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F88" s="64"/>
      <c r="G88" s="78" t="str">
        <f>IFERROR(__xludf.DUMMYFUNCTION("CONCATENATE(""#"",TO_TEXT($A88),SUBSTITUTE(G$82,""&lt;TEXTO&gt;"",$B88))"),"#6
Considerar para a tarefa a seguir somente o texto que está entre #### e ####.
####
""Em jornal da UNICAMP, Liana coll apresenta um artigo discorrendo sobre o quanto as abelhas estão sendo afetadas pelo uso indiscriminado de agrotóxicos. A autora, exe"&amp;"mplifica o quanto nos últimos anos a mortalidade das principais colonizadores, as abelhas, é preocupante no âmbito ecológico, em razão da análise de bioindicadores, como mel e cera, que apresentam altos índices de pesticidas. Segundo Liana coll, pesquisas"&amp;" realizadas pela pesquisadora Ana Paula da UNICAMP, demonstram o quanto o mel e a cera da abelha da espécie Apis melífera L, o tipo mais comum , apresentam agrotóxicos em seus compostos. A pesquisadora, afirma a grande importância dos alimentos da origem "&amp;"da espécie Apis melífera, ressaltou o alto índice do consumo de produtos que possuem o mel, sendo algo alarmante a suas contaminações, podendo afetar diretamente a população.""
####
Tarefa: Você é um assistente útil responsável pela análise de coerência"&amp;" semântica de textos. Sua tarefa é analisar um texto seguindo os passos abaixo:
Passo 1. Liste a ocorrência do verbo analisar ou de seus sinônimos.
Passo 2. Agora, atribua uma nota para os verbos listados no passo 1, considerando a coerência semântica d"&amp;"as palavras entre si. Atribua uma nota de 1.0 a 10.0, sendo 1.0(um) para o verbo menos coerente e 10.0(dez) para o mais coerentes.
Passo 3. Considerando as notas dos verbos do passo 2, atribua uma nota ao texto, sendo 1.0 (um)  nota mais baixa e 10.0 (de"&amp;"z) a mais alta. 
Resposta:")</f>
        <v>#6
Considerar para a tarefa a seguir somente o texto que está entre #### e ####.
####
"Em jornal da UNICAMP, Liana coll apresenta um artigo discorrendo sobre o quanto as abelhas estão sendo afetadas pelo uso indiscriminado de agrotóxicos. A autora, exemplifica o quanto nos últimos anos a mortalidade das principais colonizadores, as abelhas, é preocupante no âmbito ecológico, em razão da análise de bioindicadores, como mel e cera, que apresentam altos índices de pesticidas. Segundo Liana coll, pesquisas realizadas pela pesquisadora Ana Paula da UNICAMP, demonstram o quanto o mel e a cera da abelha da espécie Apis melífera L, o tipo mais comum , apresentam agrotóxicos em seus compostos. A pesquisadora, afirma a grande importância dos alimentos da origem da espécie Apis melífera, ressaltou o alto índice do consumo de produtos que possuem o mel, sendo algo alarmante a suas contaminações, podendo afetar diretamente a população."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H88" s="64"/>
      <c r="I88" s="78" t="str">
        <f>IFERROR(__xludf.DUMMYFUNCTION("CONCATENATE(""#"",TO_TEXT($A88),SUBSTITUTE(I$82,""&lt;TEXTO&gt;"",$B88))"),"#6
Considerar para a tarefa a seguir somente o texto que está entre #### e ####.
####
""Em jornal da UNICAMP, Liana coll apresenta um artigo discorrendo sobre o quanto as abelhas estão sendo afetadas pelo uso indiscriminado de agrotóxicos. A autora, exe"&amp;"mplifica o quanto nos últimos anos a mortalidade das principais colonizadores, as abelhas, é preocupante no âmbito ecológico, em razão da análise de bioindicadores, como mel e cera, que apresentam altos índices de pesticidas. Segundo Liana coll, pesquisas"&amp;" realizadas pela pesquisadora Ana Paula da UNICAMP, demonstram o quanto o mel e a cera da abelha da espécie Apis melífera L, o tipo mais comum , apresentam agrotóxicos em seus compostos. A pesquisadora, afirma a grande importância dos alimentos da origem "&amp;"da espécie Apis melífera, ressaltou o alto índice do consumo de produtos que possuem o mel, sendo algo alarmante a suas contaminações, podendo afetar diretamente a população.""
####
Tarefa: Você é um assistente útil responsável pela análise de coerência"&amp;" semântica de textos. Sua tarefa é analisar um texto seguindo os passos abaixo:
Passo 1. Liste a ocorrência do verbo informar ou de seus sinônimos.
Passo 2. Agora, atribua uma nota para os verbos listados no passo 1, considerando a coerência semântica d"&amp;"as palavras entre si. Atribua uma nota de 1.0 a 10.0, sendo 1.0(um) para o verbo menos coerente e 10.0(dez) para o mais coerentes.
Passo 3. Considerando as notas dos verbos do passo 2, atribua uma nota ao texto, sendo 1.0 (um)  nota mais baixa e 10.0 (de"&amp;"z) a mais alta. 
Resposta:")</f>
        <v>#6
Considerar para a tarefa a seguir somente o texto que está entre #### e ####.
####
"Em jornal da UNICAMP, Liana coll apresenta um artigo discorrendo sobre o quanto as abelhas estão sendo afetadas pelo uso indiscriminado de agrotóxicos. A autora, exemplifica o quanto nos últimos anos a mortalidade das principais colonizadores, as abelhas, é preocupante no âmbito ecológico, em razão da análise de bioindicadores, como mel e cera, que apresentam altos índices de pesticidas. Segundo Liana coll, pesquisas realizadas pela pesquisadora Ana Paula da UNICAMP, demonstram o quanto o mel e a cera da abelha da espécie Apis melífera L, o tipo mais comum , apresentam agrotóxicos em seus compostos. A pesquisadora, afirma a grande importância dos alimentos da origem da espécie Apis melífera, ressaltou o alto índice do consumo de produtos que possuem o mel, sendo algo alarmante a suas contaminações, podendo afetar diretamente a população."
####
Tarefa: Você é um assistente útil responsável pela análise de coerência semântica de textos. Sua tarefa é analisar um texto seguindo os passos abaixo:
Passo 1. Liste a ocorrência do verbo informar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J88" s="64"/>
      <c r="K88" s="78" t="str">
        <f>IFERROR(__xludf.DUMMYFUNCTION("CONCATENATE(""#"",TO_TEXT($A88),SUBSTITUTE(K$82,""&lt;TEXTO&gt;"",$B88))"),"#6
Considerar para a tarefa a seguir somente o texto que está entre #### e ####.
####
""Em jornal da UNICAMP, Liana coll apresenta um artigo discorrendo sobre o quanto as abelhas estão sendo afetadas pelo uso indiscriminado de agrotóxicos. A autora, exe"&amp;"mplifica o quanto nos últimos anos a mortalidade das principais colonizadores, as abelhas, é preocupante no âmbito ecológico, em razão da análise de bioindicadores, como mel e cera, que apresentam altos índices de pesticidas. Segundo Liana coll, pesquisas"&amp;" realizadas pela pesquisadora Ana Paula da UNICAMP, demonstram o quanto o mel e a cera da abelha da espécie Apis melífera L, o tipo mais comum , apresentam agrotóxicos em seus compostos. A pesquisadora, afirma a grande importância dos alimentos da origem "&amp;"da espécie Apis melífera, ressaltou o alto índice do consumo de produtos que possuem o mel, sendo algo alarmante a suas contaminações, podendo afetar diretamente a população.""
####
Tarefa: Você é um assistente útil responsável pela análise de coerência"&amp;" semântica de textos. Sua tarefa é analisar um texto seguindo os passos abaixo:
Passo 1. Liste a ocorrência do verbo alertar ou de seus sinônimos.
Passo 2. Agora, atribua uma nota para os verbos listados no passo 1, considerando a coerência semântica da"&amp;"s palavras entre si. Atribua uma nota de 1.0 a 10.0, sendo 1.0(um) para o verbo menos coerente e 10.0(dez) para o mais coerentes.
Passo 3. Considerando as notas dos verbos do passo 2, atribua uma nota ao texto, sendo 1.0 (um)  nota mais baixa e 10.0 (dez"&amp;") a mais alta. 
Resposta:")</f>
        <v>#6
Considerar para a tarefa a seguir somente o texto que está entre #### e ####.
####
"Em jornal da UNICAMP, Liana coll apresenta um artigo discorrendo sobre o quanto as abelhas estão sendo afetadas pelo uso indiscriminado de agrotóxicos. A autora, exemplifica o quanto nos últimos anos a mortalidade das principais colonizadores, as abelhas, é preocupante no âmbito ecológico, em razão da análise de bioindicadores, como mel e cera, que apresentam altos índices de pesticidas. Segundo Liana coll, pesquisas realizadas pela pesquisadora Ana Paula da UNICAMP, demonstram o quanto o mel e a cera da abelha da espécie Apis melífera L, o tipo mais comum , apresentam agrotóxicos em seus compostos. A pesquisadora, afirma a grande importância dos alimentos da origem da espécie Apis melífera, ressaltou o alto índice do consumo de produtos que possuem o mel, sendo algo alarmante a suas contaminações, podendo afetar diretamente a população."
####
Tarefa: Você é um assistente útil responsável pela análise de coerência semântica de textos. Sua tarefa é analisar um texto seguindo os passos abaixo:
Passo 1. Liste a ocorrência do verbo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L88" s="64"/>
      <c r="M88" s="2" t="s">
        <v>16</v>
      </c>
    </row>
    <row r="89">
      <c r="A89" s="88">
        <v>7.0</v>
      </c>
      <c r="B89" s="66" t="s">
        <v>22</v>
      </c>
      <c r="C89" s="62"/>
      <c r="D89" s="66" t="s">
        <v>16</v>
      </c>
      <c r="E89" s="79" t="str">
        <f>IFERROR(__xludf.DUMMYFUNCTION("CONCATENATE(""#"",TO_TEXT($A89),SUBSTITUTE(E$82,""&lt;TEXTO&gt;"",$B89))"),"#7
Considerar para a tarefa a seguir somente o texto que está entre #### e ####.
####
""A jornalista da Unicamp, Liana Coll, apresenta o texto: Agrotóxicos são detectados em cera e mel de abelha, pautado na tese da doutora Ana Paula de Souza. O citado p"&amp;"roblema foi descoberto após o questionamento da morte de mais de 1 bilhão de abelhas, os insetos que são responsáveis pela polinização de mais da metade das plantas e em alguns casos de forma exclusiva. Nessa análise, foram feitos testes com abelhas popul"&amp;"armente chamadas de comuns e como resultado obtiveram que em 90% das ceras têm a existência de pelo menos 1 pesticida e a presença acima do permitido esteve presente no mel. No estudo, foi apontado como possível causador da morte; a monocultura, forma ess"&amp;"a de agricultura que depende do uso excessivo de agrotóxicos. Levando em consideração a presença de produtos apícolas na indústria alimentícia, farmacêutica e cosmética, a pesquisadora expressa sua preocupação e recomenda o controle mais severo das prátic"&amp;"as que utilizam dos agroquímicos.""
####
Tarefa: Você é um assistente útil responsável pela análise de coerência semântica de textos. Sua tarefa é analisar um texto seguindo os passos abaixo:
Passo 1. Liste a ocorrência do verbo analisar ou de seus sin"&amp;"ônimos.
Passo 2. Agora, atribua uma nota para os verbos listados no passo 1, considerando a coerência semântica das palavras entre si. Atribua uma nota de 1.0 a 10.0, sendo 1.0(um) para o verbo menos coerente e 10.0(dez) para o mais coerentes.
Passo 3. "&amp;"Considerando as notas dos verbos do passo 2, atribua uma nota ao texto, sendo 1.0 (um)  nota mais baixa e 10.0 (dez) a mais alta. 
Resposta:")</f>
        <v>#7
Considerar para a tarefa a seguir somente o texto que está entre #### e ####.
####
"A jornalista da Unicamp, Liana Coll, apresenta o texto: Agrotóxicos são detectados em cera e mel de abelha, pautado na tese da doutora Ana Paula de Souza. O citado problema foi descoberto após o questionamento da morte de mais de 1 bilhão de abelhas, os insetos que são responsáveis pela polinização de mais da metade das plantas e em alguns casos de forma exclusiva. Nessa análise, foram feitos testes com abelhas popularmente chamadas de comuns e como resultado obtiveram que em 90% das ceras têm a existência de pelo menos 1 pesticida e a presença acima do permitido esteve presente no mel. No estudo, foi apontado como possível causador da morte; a monocultura, forma essa de agricultura que depende do uso excessivo de agrotóxicos. Levando em consideração a presença de produtos apícolas na indústria alimentícia, farmacêutica e cosmética, a pesquisadora expressa sua preocupação e recomenda o controle mais severo das práticas que utilizam dos agroquímicos."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F89" s="64"/>
      <c r="G89" s="78" t="str">
        <f>IFERROR(__xludf.DUMMYFUNCTION("CONCATENATE(""#"",TO_TEXT($A89),SUBSTITUTE(G$82,""&lt;TEXTO&gt;"",$B89))"),"#7
Considerar para a tarefa a seguir somente o texto que está entre #### e ####.
####
""A jornalista da Unicamp, Liana Coll, apresenta o texto: Agrotóxicos são detectados em cera e mel de abelha, pautado na tese da doutora Ana Paula de Souza. O citado p"&amp;"roblema foi descoberto após o questionamento da morte de mais de 1 bilhão de abelhas, os insetos que são responsáveis pela polinização de mais da metade das plantas e em alguns casos de forma exclusiva. Nessa análise, foram feitos testes com abelhas popul"&amp;"armente chamadas de comuns e como resultado obtiveram que em 90% das ceras têm a existência de pelo menos 1 pesticida e a presença acima do permitido esteve presente no mel. No estudo, foi apontado como possível causador da morte; a monocultura, forma ess"&amp;"a de agricultura que depende do uso excessivo de agrotóxicos. Levando em consideração a presença de produtos apícolas na indústria alimentícia, farmacêutica e cosmética, a pesquisadora expressa sua preocupação e recomenda o controle mais severo das prátic"&amp;"as que utilizam dos agroquímicos.""
####
Tarefa: Você é um assistente útil responsável pela análise de coerência semântica de textos. Sua tarefa é analisar um texto seguindo os passos abaixo:
Passo 1. Liste a ocorrência do verbo analisar ou de seus sin"&amp;"ônimos.
Passo 2. Agora, atribua uma nota para os verbos listados no passo 1, considerando a coerência semântica das palavras entre si. Atribua uma nota de 1.0 a 10.0, sendo 1.0(um) para o verbo menos coerente e 10.0(dez) para o mais coerentes.
Passo 3. "&amp;"Considerando as notas dos verbos do passo 2, atribua uma nota ao texto, sendo 1.0 (um)  nota mais baixa e 10.0 (dez) a mais alta. 
Resposta:")</f>
        <v>#7
Considerar para a tarefa a seguir somente o texto que está entre #### e ####.
####
"A jornalista da Unicamp, Liana Coll, apresenta o texto: Agrotóxicos são detectados em cera e mel de abelha, pautado na tese da doutora Ana Paula de Souza. O citado problema foi descoberto após o questionamento da morte de mais de 1 bilhão de abelhas, os insetos que são responsáveis pela polinização de mais da metade das plantas e em alguns casos de forma exclusiva. Nessa análise, foram feitos testes com abelhas popularmente chamadas de comuns e como resultado obtiveram que em 90% das ceras têm a existência de pelo menos 1 pesticida e a presença acima do permitido esteve presente no mel. No estudo, foi apontado como possível causador da morte; a monocultura, forma essa de agricultura que depende do uso excessivo de agrotóxicos. Levando em consideração a presença de produtos apícolas na indústria alimentícia, farmacêutica e cosmética, a pesquisadora expressa sua preocupação e recomenda o controle mais severo das práticas que utilizam dos agroquímicos."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H89" s="64"/>
      <c r="I89" s="78" t="str">
        <f>IFERROR(__xludf.DUMMYFUNCTION("CONCATENATE(""#"",TO_TEXT($A89),SUBSTITUTE(I$82,""&lt;TEXTO&gt;"",$B89))"),"#7
Considerar para a tarefa a seguir somente o texto que está entre #### e ####.
####
""A jornalista da Unicamp, Liana Coll, apresenta o texto: Agrotóxicos são detectados em cera e mel de abelha, pautado na tese da doutora Ana Paula de Souza. O citado p"&amp;"roblema foi descoberto após o questionamento da morte de mais de 1 bilhão de abelhas, os insetos que são responsáveis pela polinização de mais da metade das plantas e em alguns casos de forma exclusiva. Nessa análise, foram feitos testes com abelhas popul"&amp;"armente chamadas de comuns e como resultado obtiveram que em 90% das ceras têm a existência de pelo menos 1 pesticida e a presença acima do permitido esteve presente no mel. No estudo, foi apontado como possível causador da morte; a monocultura, forma ess"&amp;"a de agricultura que depende do uso excessivo de agrotóxicos. Levando em consideração a presença de produtos apícolas na indústria alimentícia, farmacêutica e cosmética, a pesquisadora expressa sua preocupação e recomenda o controle mais severo das prátic"&amp;"as que utilizam dos agroquímicos.""
####
Tarefa: Você é um assistente útil responsável pela análise de coerência semântica de textos. Sua tarefa é analisar um texto seguindo os passos abaixo:
Passo 1. Liste a ocorrência do verbo informar ou de seus sin"&amp;"ônimos.
Passo 2. Agora, atribua uma nota para os verbos listados no passo 1, considerando a coerência semântica das palavras entre si. Atribua uma nota de 1.0 a 10.0, sendo 1.0(um) para o verbo menos coerente e 10.0(dez) para o mais coerentes.
Passo 3. "&amp;"Considerando as notas dos verbos do passo 2, atribua uma nota ao texto, sendo 1.0 (um)  nota mais baixa e 10.0 (dez) a mais alta. 
Resposta:")</f>
        <v>#7
Considerar para a tarefa a seguir somente o texto que está entre #### e ####.
####
"A jornalista da Unicamp, Liana Coll, apresenta o texto: Agrotóxicos são detectados em cera e mel de abelha, pautado na tese da doutora Ana Paula de Souza. O citado problema foi descoberto após o questionamento da morte de mais de 1 bilhão de abelhas, os insetos que são responsáveis pela polinização de mais da metade das plantas e em alguns casos de forma exclusiva. Nessa análise, foram feitos testes com abelhas popularmente chamadas de comuns e como resultado obtiveram que em 90% das ceras têm a existência de pelo menos 1 pesticida e a presença acima do permitido esteve presente no mel. No estudo, foi apontado como possível causador da morte; a monocultura, forma essa de agricultura que depende do uso excessivo de agrotóxicos. Levando em consideração a presença de produtos apícolas na indústria alimentícia, farmacêutica e cosmética, a pesquisadora expressa sua preocupação e recomenda o controle mais severo das práticas que utilizam dos agroquímicos."
####
Tarefa: Você é um assistente útil responsável pela análise de coerência semântica de textos. Sua tarefa é analisar um texto seguindo os passos abaixo:
Passo 1. Liste a ocorrência do verbo informar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J89" s="64"/>
      <c r="K89" s="78" t="str">
        <f>IFERROR(__xludf.DUMMYFUNCTION("CONCATENATE(""#"",TO_TEXT($A89),SUBSTITUTE(K$82,""&lt;TEXTO&gt;"",$B89))"),"#7
Considerar para a tarefa a seguir somente o texto que está entre #### e ####.
####
""A jornalista da Unicamp, Liana Coll, apresenta o texto: Agrotóxicos são detectados em cera e mel de abelha, pautado na tese da doutora Ana Paula de Souza. O citado p"&amp;"roblema foi descoberto após o questionamento da morte de mais de 1 bilhão de abelhas, os insetos que são responsáveis pela polinização de mais da metade das plantas e em alguns casos de forma exclusiva. Nessa análise, foram feitos testes com abelhas popul"&amp;"armente chamadas de comuns e como resultado obtiveram que em 90% das ceras têm a existência de pelo menos 1 pesticida e a presença acima do permitido esteve presente no mel. No estudo, foi apontado como possível causador da morte; a monocultura, forma ess"&amp;"a de agricultura que depende do uso excessivo de agrotóxicos. Levando em consideração a presença de produtos apícolas na indústria alimentícia, farmacêutica e cosmética, a pesquisadora expressa sua preocupação e recomenda o controle mais severo das prátic"&amp;"as que utilizam dos agroquímicos.""
####
Tarefa: Você é um assistente útil responsável pela análise de coerência semântica de textos. Sua tarefa é analisar um texto seguindo os passos abaixo:
Passo 1. Liste a ocorrência do verbo alertar ou de seus sinô"&amp;"nimos.
Passo 2. Agora, atribua uma nota para os verbos listados no passo 1, considerando a coerência semântica das palavras entre si. Atribua uma nota de 1.0 a 10.0, sendo 1.0(um) para o verbo menos coerente e 10.0(dez) para o mais coerentes.
Passo 3. C"&amp;"onsiderando as notas dos verbos do passo 2, atribua uma nota ao texto, sendo 1.0 (um)  nota mais baixa e 10.0 (dez) a mais alta. 
Resposta:")</f>
        <v>#7
Considerar para a tarefa a seguir somente o texto que está entre #### e ####.
####
"A jornalista da Unicamp, Liana Coll, apresenta o texto: Agrotóxicos são detectados em cera e mel de abelha, pautado na tese da doutora Ana Paula de Souza. O citado problema foi descoberto após o questionamento da morte de mais de 1 bilhão de abelhas, os insetos que são responsáveis pela polinização de mais da metade das plantas e em alguns casos de forma exclusiva. Nessa análise, foram feitos testes com abelhas popularmente chamadas de comuns e como resultado obtiveram que em 90% das ceras têm a existência de pelo menos 1 pesticida e a presença acima do permitido esteve presente no mel. No estudo, foi apontado como possível causador da morte; a monocultura, forma essa de agricultura que depende do uso excessivo de agrotóxicos. Levando em consideração a presença de produtos apícolas na indústria alimentícia, farmacêutica e cosmética, a pesquisadora expressa sua preocupação e recomenda o controle mais severo das práticas que utilizam dos agroquímicos."
####
Tarefa: Você é um assistente útil responsável pela análise de coerência semântica de textos. Sua tarefa é analisar um texto seguindo os passos abaixo:
Passo 1. Liste a ocorrência do verbo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L89" s="64"/>
      <c r="M89" s="2" t="s">
        <v>16</v>
      </c>
    </row>
    <row r="90">
      <c r="A90" s="91">
        <v>8.0</v>
      </c>
      <c r="B90" s="66" t="s">
        <v>23</v>
      </c>
      <c r="C90" s="62"/>
      <c r="D90" s="66" t="s">
        <v>16</v>
      </c>
      <c r="E90" s="79" t="str">
        <f>IFERROR(__xludf.DUMMYFUNCTION("CONCATENATE(""#"",TO_TEXT($A90),SUBSTITUTE(E$82,""&lt;TEXTO&gt;"",$B90))"),"#8
Considerar para a tarefa a seguir somente o texto que está entre #### e ####.
####
""No texto ""Agrotóxicos são detectados em mel e abelha"", pública em 2023 por Luciana Coll, no jornal da Unicamp, apresenta-se que morreram 1 bilhão de abelhas no Bra"&amp;"sil, consequência relacionada com o uso de agrotóxicos na monocultura. Segunda a autora, tal impacto preocupa, já que cerca de 70% das plantas do planeta são polinizadas por elas. Advindo disso, a pesquisadora Ana Paula de Souza, através da sua tese de me"&amp;"strado na Unicamp, analisou amostras de mel e cera e concluiu que os produtor seriam bioindicadores da contaminação. A pesquisa realizada com produtos apícolas de abelhas comuns, mostraram que 90% das amostras possuíam os agrotóxicos. Segunda a pesquisado"&amp;"ra, o interesse pelo tema surgiu quanto a morte massiva das abelhas no Brasil e sua importância na polinização. Diante disso, a química recomendou um controle mais adequado quanto ao uso de pesticidas.""
####
Tarefa: Você é um assistente útil responsáve"&amp;"l pela análise de coerência semântica de textos. Sua tarefa é analisar um texto seguindo os passos abaixo:
Passo 1. Liste a ocorrência do verbo analisar ou de seus sinônimos.
Passo 2. Agora, atribua uma nota para os verbos listados no passo 1, considera"&amp;"ndo a coerência semântica das palavras entre si. Atribua uma nota de 1.0 a 10.0, sendo 1.0(um) para o verbo menos coerente e 10.0(dez) para o mais coerentes.
Passo 3. Considerando as notas dos verbos do passo 2, atribua uma nota ao texto, sendo 1.0 (um) "&amp;" nota mais baixa e 10.0 (dez) a mais alta. 
Resposta:")</f>
        <v>#8
Considerar para a tarefa a seguir somente o texto que está entre #### e ####.
####
"No texto "Agrotóxicos são detectados em mel e abelha", pública em 2023 por Luciana Coll, no jornal da Unicamp, apresenta-se que morreram 1 bilhão de abelhas no Brasil, consequência relacionada com o uso de agrotóxicos na monocultura. Segunda a autora, tal impacto preocupa, já que cerca de 70% das plantas do planeta são polinizadas por elas. Advindo disso, a pesquisadora Ana Paula de Souza, através da sua tese de mestrado na Unicamp, analisou amostras de mel e cera e concluiu que os produtor seriam bioindicadores da contaminação. A pesquisa realizada com produtos apícolas de abelhas comuns, mostraram que 90% das amostras possuíam os agrotóxicos. Segunda a pesquisadora, o interesse pelo tema surgiu quanto a morte massiva das abelhas no Brasil e sua importância na polinização. Diante disso, a química recomendou um controle mais adequado quanto ao uso de pesticidas."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F90" s="64"/>
      <c r="G90" s="78" t="str">
        <f>IFERROR(__xludf.DUMMYFUNCTION("CONCATENATE(""#"",TO_TEXT($A90),SUBSTITUTE(G$82,""&lt;TEXTO&gt;"",$B90))"),"#8
Considerar para a tarefa a seguir somente o texto que está entre #### e ####.
####
""No texto ""Agrotóxicos são detectados em mel e abelha"", pública em 2023 por Luciana Coll, no jornal da Unicamp, apresenta-se que morreram 1 bilhão de abelhas no Bra"&amp;"sil, consequência relacionada com o uso de agrotóxicos na monocultura. Segunda a autora, tal impacto preocupa, já que cerca de 70% das plantas do planeta são polinizadas por elas. Advindo disso, a pesquisadora Ana Paula de Souza, através da sua tese de me"&amp;"strado na Unicamp, analisou amostras de mel e cera e concluiu que os produtor seriam bioindicadores da contaminação. A pesquisa realizada com produtos apícolas de abelhas comuns, mostraram que 90% das amostras possuíam os agrotóxicos. Segunda a pesquisado"&amp;"ra, o interesse pelo tema surgiu quanto a morte massiva das abelhas no Brasil e sua importância na polinização. Diante disso, a química recomendou um controle mais adequado quanto ao uso de pesticidas.""
####
Tarefa: Você é um assistente útil responsáve"&amp;"l pela análise de coerência semântica de textos. Sua tarefa é analisar um texto seguindo os passos abaixo:
Passo 1. Liste a ocorrência do verbo analisar ou de seus sinônimos.
Passo 2. Agora, atribua uma nota para os verbos listados no passo 1, considera"&amp;"ndo a coerência semântica das palavras entre si. Atribua uma nota de 1.0 a 10.0, sendo 1.0(um) para o verbo menos coerente e 10.0(dez) para o mais coerentes.
Passo 3. Considerando as notas dos verbos do passo 2, atribua uma nota ao texto, sendo 1.0 (um) "&amp;" nota mais baixa e 10.0 (dez) a mais alta. 
Resposta:")</f>
        <v>#8
Considerar para a tarefa a seguir somente o texto que está entre #### e ####.
####
"No texto "Agrotóxicos são detectados em mel e abelha", pública em 2023 por Luciana Coll, no jornal da Unicamp, apresenta-se que morreram 1 bilhão de abelhas no Brasil, consequência relacionada com o uso de agrotóxicos na monocultura. Segunda a autora, tal impacto preocupa, já que cerca de 70% das plantas do planeta são polinizadas por elas. Advindo disso, a pesquisadora Ana Paula de Souza, através da sua tese de mestrado na Unicamp, analisou amostras de mel e cera e concluiu que os produtor seriam bioindicadores da contaminação. A pesquisa realizada com produtos apícolas de abelhas comuns, mostraram que 90% das amostras possuíam os agrotóxicos. Segunda a pesquisadora, o interesse pelo tema surgiu quanto a morte massiva das abelhas no Brasil e sua importância na polinização. Diante disso, a química recomendou um controle mais adequado quanto ao uso de pesticidas."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H90" s="64"/>
      <c r="I90" s="78" t="str">
        <f>IFERROR(__xludf.DUMMYFUNCTION("CONCATENATE(""#"",TO_TEXT($A90),SUBSTITUTE(I$82,""&lt;TEXTO&gt;"",$B90))"),"#8
Considerar para a tarefa a seguir somente o texto que está entre #### e ####.
####
""No texto ""Agrotóxicos são detectados em mel e abelha"", pública em 2023 por Luciana Coll, no jornal da Unicamp, apresenta-se que morreram 1 bilhão de abelhas no Bra"&amp;"sil, consequência relacionada com o uso de agrotóxicos na monocultura. Segunda a autora, tal impacto preocupa, já que cerca de 70% das plantas do planeta são polinizadas por elas. Advindo disso, a pesquisadora Ana Paula de Souza, através da sua tese de me"&amp;"strado na Unicamp, analisou amostras de mel e cera e concluiu que os produtor seriam bioindicadores da contaminação. A pesquisa realizada com produtos apícolas de abelhas comuns, mostraram que 90% das amostras possuíam os agrotóxicos. Segunda a pesquisado"&amp;"ra, o interesse pelo tema surgiu quanto a morte massiva das abelhas no Brasil e sua importância na polinização. Diante disso, a química recomendou um controle mais adequado quanto ao uso de pesticidas.""
####
Tarefa: Você é um assistente útil responsáve"&amp;"l pela análise de coerência semântica de textos. Sua tarefa é analisar um texto seguindo os passos abaixo:
Passo 1. Liste a ocorrência do verbo informar ou de seus sinônimos.
Passo 2. Agora, atribua uma nota para os verbos listados no passo 1, considera"&amp;"ndo a coerência semântica das palavras entre si. Atribua uma nota de 1.0 a 10.0, sendo 1.0(um) para o verbo menos coerente e 10.0(dez) para o mais coerentes.
Passo 3. Considerando as notas dos verbos do passo 2, atribua uma nota ao texto, sendo 1.0 (um) "&amp;" nota mais baixa e 10.0 (dez) a mais alta. 
Resposta:")</f>
        <v>#8
Considerar para a tarefa a seguir somente o texto que está entre #### e ####.
####
"No texto "Agrotóxicos são detectados em mel e abelha", pública em 2023 por Luciana Coll, no jornal da Unicamp, apresenta-se que morreram 1 bilhão de abelhas no Brasil, consequência relacionada com o uso de agrotóxicos na monocultura. Segunda a autora, tal impacto preocupa, já que cerca de 70% das plantas do planeta são polinizadas por elas. Advindo disso, a pesquisadora Ana Paula de Souza, através da sua tese de mestrado na Unicamp, analisou amostras de mel e cera e concluiu que os produtor seriam bioindicadores da contaminação. A pesquisa realizada com produtos apícolas de abelhas comuns, mostraram que 90% das amostras possuíam os agrotóxicos. Segunda a pesquisadora, o interesse pelo tema surgiu quanto a morte massiva das abelhas no Brasil e sua importância na polinização. Diante disso, a química recomendou um controle mais adequado quanto ao uso de pesticidas."
####
Tarefa: Você é um assistente útil responsável pela análise de coerência semântica de textos. Sua tarefa é analisar um texto seguindo os passos abaixo:
Passo 1. Liste a ocorrência do verbo informar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J90" s="64"/>
      <c r="K90" s="78" t="str">
        <f>IFERROR(__xludf.DUMMYFUNCTION("CONCATENATE(""#"",TO_TEXT($A90),SUBSTITUTE(K$82,""&lt;TEXTO&gt;"",$B90))"),"#8
Considerar para a tarefa a seguir somente o texto que está entre #### e ####.
####
""No texto ""Agrotóxicos são detectados em mel e abelha"", pública em 2023 por Luciana Coll, no jornal da Unicamp, apresenta-se que morreram 1 bilhão de abelhas no Bra"&amp;"sil, consequência relacionada com o uso de agrotóxicos na monocultura. Segunda a autora, tal impacto preocupa, já que cerca de 70% das plantas do planeta são polinizadas por elas. Advindo disso, a pesquisadora Ana Paula de Souza, através da sua tese de me"&amp;"strado na Unicamp, analisou amostras de mel e cera e concluiu que os produtor seriam bioindicadores da contaminação. A pesquisa realizada com produtos apícolas de abelhas comuns, mostraram que 90% das amostras possuíam os agrotóxicos. Segunda a pesquisado"&amp;"ra, o interesse pelo tema surgiu quanto a morte massiva das abelhas no Brasil e sua importância na polinização. Diante disso, a química recomendou um controle mais adequado quanto ao uso de pesticidas.""
####
Tarefa: Você é um assistente útil responsáve"&amp;"l pela análise de coerência semântica de textos. Sua tarefa é analisar um texto seguindo os passos abaixo:
Passo 1. Liste a ocorrência do verbo alertar ou de seus sinônimos.
Passo 2. Agora, atribua uma nota para os verbos listados no passo 1, consideran"&amp;"do a coerência semântica das palavras entre si. Atribua uma nota de 1.0 a 10.0, sendo 1.0(um) para o verbo menos coerente e 10.0(dez) para o mais coerentes.
Passo 3. Considerando as notas dos verbos do passo 2, atribua uma nota ao texto, sendo 1.0 (um)  "&amp;"nota mais baixa e 10.0 (dez) a mais alta. 
Resposta:")</f>
        <v>#8
Considerar para a tarefa a seguir somente o texto que está entre #### e ####.
####
"No texto "Agrotóxicos são detectados em mel e abelha", pública em 2023 por Luciana Coll, no jornal da Unicamp, apresenta-se que morreram 1 bilhão de abelhas no Brasil, consequência relacionada com o uso de agrotóxicos na monocultura. Segunda a autora, tal impacto preocupa, já que cerca de 70% das plantas do planeta são polinizadas por elas. Advindo disso, a pesquisadora Ana Paula de Souza, através da sua tese de mestrado na Unicamp, analisou amostras de mel e cera e concluiu que os produtor seriam bioindicadores da contaminação. A pesquisa realizada com produtos apícolas de abelhas comuns, mostraram que 90% das amostras possuíam os agrotóxicos. Segunda a pesquisadora, o interesse pelo tema surgiu quanto a morte massiva das abelhas no Brasil e sua importância na polinização. Diante disso, a química recomendou um controle mais adequado quanto ao uso de pesticidas."
####
Tarefa: Você é um assistente útil responsável pela análise de coerência semântica de textos. Sua tarefa é analisar um texto seguindo os passos abaixo:
Passo 1. Liste a ocorrência do verbo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L90" s="64"/>
      <c r="M90" s="2" t="s">
        <v>16</v>
      </c>
    </row>
    <row r="91">
      <c r="A91" s="88">
        <v>9.0</v>
      </c>
      <c r="B91" s="66" t="s">
        <v>24</v>
      </c>
      <c r="C91" s="62"/>
      <c r="D91" s="66" t="s">
        <v>16</v>
      </c>
      <c r="E91" s="79" t="str">
        <f>IFERROR(__xludf.DUMMYFUNCTION("CONCATENATE(""#"",TO_TEXT($A91),SUBSTITUTE(E$82,""&lt;TEXTO&gt;"",$B91))"),"#9
Considerar para a tarefa a seguir somente o texto que está entre #### e ####.
####
""Liana Coll publicou um texto expositivo (Jornal Unicamp, 2023) intitulado “Agrotóxicos são detectados em cera e mel de abelha”. O estudo foi realizado  por Ana Paula"&amp;" de Souza, química e pesquisadora da Unicamp, o  texto aborda o preocupante aumento no índice de morte de abelhas, e o risco para elas. O estudo analisou as abelhas comuns. Coll apresenta a  pesquisa de Ana Souza que ressalta o papel fundamental das abelh"&amp;"as na polinização e no cultivo de alimentos. Nas análises de amostras de produtos apícolas, foi possível detectar a presença de agrotóxicos. No mel de 40 amostras, seis tinham resíduos herbicidas acima da média. O focou nos apícolas , consumidos diretamen"&amp;"te pela população. A motivação para a pesquisa se baseia na importância das abelhas para a polinização e na preocupação com a saúde pública devido à contaminação de alimentos. A  pesquisadora por fim recomenda a adoção de práticas agrícolas mais sustentáv"&amp;"eis e o uso racional de agrotóxicos para proteger as abelhas e a saúde humana.""
####
Tarefa: Você é um assistente útil responsável pela análise de coerência semântica de textos. Sua tarefa é analisar um texto seguindo os passos abaixo:
Passo 1. Liste "&amp;"a ocorrência do verbo analisar ou de seus sinônimos.
Passo 2. Agora, atribua uma nota para os verbos listados no passo 1, considerando a coerência semântica das palavras entre si. Atribua uma nota de 1.0 a 10.0, sendo 1.0(um) para o verbo menos coerente "&amp;"e 10.0(dez) para o mais coerentes.
Passo 3. Considerando as notas dos verbos do passo 2, atribua uma nota ao texto, sendo 1.0 (um)  nota mais baixa e 10.0 (dez) a mais alta. 
Resposta:")</f>
        <v>#9
Considerar para a tarefa a seguir somente o texto que está entre #### e ####.
####
"Liana Coll publicou um texto expositivo (Jornal Unicamp, 2023) intitulado “Agrotóxicos são detectados em cera e mel de abelha”. O estudo foi realizado  por Ana Paula de Souza, química e pesquisadora da Unicamp, o  texto aborda o preocupante aumento no índice de morte de abelhas, e o risco para elas. O estudo analisou as abelhas comuns. Coll apresenta a  pesquisa de Ana Souza que ressalta o papel fundamental das abelhas na polinização e no cultivo de alimentos. Nas análises de amostras de produtos apícolas, foi possível detectar a presença de agrotóxicos. No mel de 40 amostras, seis tinham resíduos herbicidas acima da média. O focou nos apícolas , consumidos diretamente pela população. A motivação para a pesquisa se baseia na importância das abelhas para a polinização e na preocupação com a saúde pública devido à contaminação de alimentos. A  pesquisadora por fim recomenda a adoção de práticas agrícolas mais sustentáveis e o uso racional de agrotóxicos para proteger as abelhas e a saúde humana."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F91" s="64"/>
      <c r="G91" s="78" t="str">
        <f>IFERROR(__xludf.DUMMYFUNCTION("CONCATENATE(""#"",TO_TEXT($A91),SUBSTITUTE(G$82,""&lt;TEXTO&gt;"",$B91))"),"#9
Considerar para a tarefa a seguir somente o texto que está entre #### e ####.
####
""Liana Coll publicou um texto expositivo (Jornal Unicamp, 2023) intitulado “Agrotóxicos são detectados em cera e mel de abelha”. O estudo foi realizado  por Ana Paula"&amp;" de Souza, química e pesquisadora da Unicamp, o  texto aborda o preocupante aumento no índice de morte de abelhas, e o risco para elas. O estudo analisou as abelhas comuns. Coll apresenta a  pesquisa de Ana Souza que ressalta o papel fundamental das abelh"&amp;"as na polinização e no cultivo de alimentos. Nas análises de amostras de produtos apícolas, foi possível detectar a presença de agrotóxicos. No mel de 40 amostras, seis tinham resíduos herbicidas acima da média. O focou nos apícolas , consumidos diretamen"&amp;"te pela população. A motivação para a pesquisa se baseia na importância das abelhas para a polinização e na preocupação com a saúde pública devido à contaminação de alimentos. A  pesquisadora por fim recomenda a adoção de práticas agrícolas mais sustentáv"&amp;"eis e o uso racional de agrotóxicos para proteger as abelhas e a saúde humana.""
####
Tarefa: Você é um assistente útil responsável pela análise de coerência semântica de textos. Sua tarefa é analisar um texto seguindo os passos abaixo:
Passo 1. Liste "&amp;"a ocorrência do verbo analisar ou de seus sinônimos.
Passo 2. Agora, atribua uma nota para os verbos listados no passo 1, considerando a coerência semântica das palavras entre si. Atribua uma nota de 1.0 a 10.0, sendo 1.0(um) para o verbo menos coerente "&amp;"e 10.0(dez) para o mais coerentes.
Passo 3. Considerando as notas dos verbos do passo 2, atribua uma nota ao texto, sendo 1.0 (um)  nota mais baixa e 10.0 (dez) a mais alta. 
Resposta:")</f>
        <v>#9
Considerar para a tarefa a seguir somente o texto que está entre #### e ####.
####
"Liana Coll publicou um texto expositivo (Jornal Unicamp, 2023) intitulado “Agrotóxicos são detectados em cera e mel de abelha”. O estudo foi realizado  por Ana Paula de Souza, química e pesquisadora da Unicamp, o  texto aborda o preocupante aumento no índice de morte de abelhas, e o risco para elas. O estudo analisou as abelhas comuns. Coll apresenta a  pesquisa de Ana Souza que ressalta o papel fundamental das abelhas na polinização e no cultivo de alimentos. Nas análises de amostras de produtos apícolas, foi possível detectar a presença de agrotóxicos. No mel de 40 amostras, seis tinham resíduos herbicidas acima da média. O focou nos apícolas , consumidos diretamente pela população. A motivação para a pesquisa se baseia na importância das abelhas para a polinização e na preocupação com a saúde pública devido à contaminação de alimentos. A  pesquisadora por fim recomenda a adoção de práticas agrícolas mais sustentáveis e o uso racional de agrotóxicos para proteger as abelhas e a saúde humana."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H91" s="64"/>
      <c r="I91" s="78" t="str">
        <f>IFERROR(__xludf.DUMMYFUNCTION("CONCATENATE(""#"",TO_TEXT($A91),SUBSTITUTE(I$82,""&lt;TEXTO&gt;"",$B91))"),"#9
Considerar para a tarefa a seguir somente o texto que está entre #### e ####.
####
""Liana Coll publicou um texto expositivo (Jornal Unicamp, 2023) intitulado “Agrotóxicos são detectados em cera e mel de abelha”. O estudo foi realizado  por Ana Paula"&amp;" de Souza, química e pesquisadora da Unicamp, o  texto aborda o preocupante aumento no índice de morte de abelhas, e o risco para elas. O estudo analisou as abelhas comuns. Coll apresenta a  pesquisa de Ana Souza que ressalta o papel fundamental das abelh"&amp;"as na polinização e no cultivo de alimentos. Nas análises de amostras de produtos apícolas, foi possível detectar a presença de agrotóxicos. No mel de 40 amostras, seis tinham resíduos herbicidas acima da média. O focou nos apícolas , consumidos diretamen"&amp;"te pela população. A motivação para a pesquisa se baseia na importância das abelhas para a polinização e na preocupação com a saúde pública devido à contaminação de alimentos. A  pesquisadora por fim recomenda a adoção de práticas agrícolas mais sustentáv"&amp;"eis e o uso racional de agrotóxicos para proteger as abelhas e a saúde humana.""
####
Tarefa: Você é um assistente útil responsável pela análise de coerência semântica de textos. Sua tarefa é analisar um texto seguindo os passos abaixo:
Passo 1. Liste "&amp;"a ocorrência do verbo informar ou de seus sinônimos.
Passo 2. Agora, atribua uma nota para os verbos listados no passo 1, considerando a coerência semântica das palavras entre si. Atribua uma nota de 1.0 a 10.0, sendo 1.0(um) para o verbo menos coerente "&amp;"e 10.0(dez) para o mais coerentes.
Passo 3. Considerando as notas dos verbos do passo 2, atribua uma nota ao texto, sendo 1.0 (um)  nota mais baixa e 10.0 (dez) a mais alta. 
Resposta:")</f>
        <v>#9
Considerar para a tarefa a seguir somente o texto que está entre #### e ####.
####
"Liana Coll publicou um texto expositivo (Jornal Unicamp, 2023) intitulado “Agrotóxicos são detectados em cera e mel de abelha”. O estudo foi realizado  por Ana Paula de Souza, química e pesquisadora da Unicamp, o  texto aborda o preocupante aumento no índice de morte de abelhas, e o risco para elas. O estudo analisou as abelhas comuns. Coll apresenta a  pesquisa de Ana Souza que ressalta o papel fundamental das abelhas na polinização e no cultivo de alimentos. Nas análises de amostras de produtos apícolas, foi possível detectar a presença de agrotóxicos. No mel de 40 amostras, seis tinham resíduos herbicidas acima da média. O focou nos apícolas , consumidos diretamente pela população. A motivação para a pesquisa se baseia na importância das abelhas para a polinização e na preocupação com a saúde pública devido à contaminação de alimentos. A  pesquisadora por fim recomenda a adoção de práticas agrícolas mais sustentáveis e o uso racional de agrotóxicos para proteger as abelhas e a saúde humana."
####
Tarefa: Você é um assistente útil responsável pela análise de coerência semântica de textos. Sua tarefa é analisar um texto seguindo os passos abaixo:
Passo 1. Liste a ocorrência do verbo informar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J91" s="64"/>
      <c r="K91" s="78" t="str">
        <f>IFERROR(__xludf.DUMMYFUNCTION("CONCATENATE(""#"",TO_TEXT($A91),SUBSTITUTE(K$82,""&lt;TEXTO&gt;"",$B91))"),"#9
Considerar para a tarefa a seguir somente o texto que está entre #### e ####.
####
""Liana Coll publicou um texto expositivo (Jornal Unicamp, 2023) intitulado “Agrotóxicos são detectados em cera e mel de abelha”. O estudo foi realizado  por Ana Paula"&amp;" de Souza, química e pesquisadora da Unicamp, o  texto aborda o preocupante aumento no índice de morte de abelhas, e o risco para elas. O estudo analisou as abelhas comuns. Coll apresenta a  pesquisa de Ana Souza que ressalta o papel fundamental das abelh"&amp;"as na polinização e no cultivo de alimentos. Nas análises de amostras de produtos apícolas, foi possível detectar a presença de agrotóxicos. No mel de 40 amostras, seis tinham resíduos herbicidas acima da média. O focou nos apícolas , consumidos diretamen"&amp;"te pela população. A motivação para a pesquisa se baseia na importância das abelhas para a polinização e na preocupação com a saúde pública devido à contaminação de alimentos. A  pesquisadora por fim recomenda a adoção de práticas agrícolas mais sustentáv"&amp;"eis e o uso racional de agrotóxicos para proteger as abelhas e a saúde humana.""
####
Tarefa: Você é um assistente útil responsável pela análise de coerência semântica de textos. Sua tarefa é analisar um texto seguindo os passos abaixo:
Passo 1. Liste "&amp;"a ocorrência do verbo alertar ou de seus sinônimos.
Passo 2. Agora, atribua uma nota para os verbos listados no passo 1, considerando a coerência semântica das palavras entre si. Atribua uma nota de 1.0 a 10.0, sendo 1.0(um) para o verbo menos coerente e"&amp;" 10.0(dez) para o mais coerentes.
Passo 3. Considerando as notas dos verbos do passo 2, atribua uma nota ao texto, sendo 1.0 (um)  nota mais baixa e 10.0 (dez) a mais alta. 
Resposta:")</f>
        <v>#9
Considerar para a tarefa a seguir somente o texto que está entre #### e ####.
####
"Liana Coll publicou um texto expositivo (Jornal Unicamp, 2023) intitulado “Agrotóxicos são detectados em cera e mel de abelha”. O estudo foi realizado  por Ana Paula de Souza, química e pesquisadora da Unicamp, o  texto aborda o preocupante aumento no índice de morte de abelhas, e o risco para elas. O estudo analisou as abelhas comuns. Coll apresenta a  pesquisa de Ana Souza que ressalta o papel fundamental das abelhas na polinização e no cultivo de alimentos. Nas análises de amostras de produtos apícolas, foi possível detectar a presença de agrotóxicos. No mel de 40 amostras, seis tinham resíduos herbicidas acima da média. O focou nos apícolas , consumidos diretamente pela população. A motivação para a pesquisa se baseia na importância das abelhas para a polinização e na preocupação com a saúde pública devido à contaminação de alimentos. A  pesquisadora por fim recomenda a adoção de práticas agrícolas mais sustentáveis e o uso racional de agrotóxicos para proteger as abelhas e a saúde humana."
####
Tarefa: Você é um assistente útil responsável pela análise de coerência semântica de textos. Sua tarefa é analisar um texto seguindo os passos abaixo:
Passo 1. Liste a ocorrência do verbo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L91" s="64"/>
      <c r="M91" s="2" t="s">
        <v>16</v>
      </c>
    </row>
    <row r="92">
      <c r="A92" s="88">
        <v>10.0</v>
      </c>
      <c r="B92" s="66" t="s">
        <v>25</v>
      </c>
      <c r="C92" s="62"/>
      <c r="D92" s="66" t="s">
        <v>16</v>
      </c>
      <c r="E92" s="79" t="str">
        <f>IFERROR(__xludf.DUMMYFUNCTION("CONCATENATE(""#"",TO_TEXT($A92),SUBSTITUTE(E$82,""&lt;TEXTO&gt;"",$B92))"),"#10
Considerar para a tarefa a seguir somente o texto que está entre #### e ####.
####
""No texto “Agrotóxicos são detectados em cera e mel de abelha”, publicado em 2023 no Jornal da Unicamp, Liana Coll informa que mais de 1 bilhão de abelhas morreram n"&amp;"o Brasil desde o início dos anos 2000 relacionada com a expansão da monocultura que utiliza agrotóxicos. Dessa forma, a autora destaca a preocupação com a mortalidade, visto que cerca de 70% das abelhas polinizam todas as plantas do mundo. Tendo isso em v"&amp;"ista a pesquisadora Ana Paula de Souza trouxe em sua tese de doutorado a presença de agrotóxicos no mel e na cera. Os resultados da pesquisadora apontaram que 90% das amostras de cera estavam contaminadas e 15% dos exemplares de mel apresentaram mais resí"&amp;"duos de herbicida do que o permitido. Com isso, Souza recomenda um maior controle de produtos agrotóxicos.""
####
Tarefa: Você é um assistente útil responsável pela análise de coerência semântica de textos. Sua tarefa é analisar um texto seguindo os pas"&amp;"sos abaixo:
Passo 1. Liste a ocorrência do verbo analisar ou de seus sinônimos.
Passo 2. Agora, atribua uma nota para os verbos listados no passo 1, considerando a coerência semântica das palavras entre si. Atribua uma nota de 1.0 a 10.0, sendo 1.0(um) "&amp;"para o verbo menos coerente e 10.0(dez) para o mais coerentes.
Passo 3. Considerando as notas dos verbos do passo 2, atribua uma nota ao texto, sendo 1.0 (um)  nota mais baixa e 10.0 (dez) a mais alta. 
Resposta:")</f>
        <v>#10
Considerar para a tarefa a seguir somente o texto que está entre #### e ####.
####
"No texto “Agrotóxicos são detectados em cera e mel de abelha”, publicado em 2023 no Jornal da Unicamp, Liana Coll informa que mais de 1 bilhão de abelhas morreram no Brasil desde o início dos anos 2000 relacionada com a expansão da monocultura que utiliza agrotóxicos. Dessa forma, a autora destaca a preocupação com a mortalidade, visto que cerca de 70% das abelhas polinizam todas as plantas do mundo. Tendo isso em vista a pesquisadora Ana Paula de Souza trouxe em sua tese de doutorado a presença de agrotóxicos no mel e na cera. Os resultados da pesquisadora apontaram que 90% das amostras de cera estavam contaminadas e 15% dos exemplares de mel apresentaram mais resíduos de herbicida do que o permitido. Com isso, Souza recomenda um maior controle de produtos agrotóxicos."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F92" s="64"/>
      <c r="G92" s="78" t="str">
        <f>IFERROR(__xludf.DUMMYFUNCTION("CONCATENATE(""#"",TO_TEXT($A92),SUBSTITUTE(G$82,""&lt;TEXTO&gt;"",$B92))"),"#10
Considerar para a tarefa a seguir somente o texto que está entre #### e ####.
####
""No texto “Agrotóxicos são detectados em cera e mel de abelha”, publicado em 2023 no Jornal da Unicamp, Liana Coll informa que mais de 1 bilhão de abelhas morreram n"&amp;"o Brasil desde o início dos anos 2000 relacionada com a expansão da monocultura que utiliza agrotóxicos. Dessa forma, a autora destaca a preocupação com a mortalidade, visto que cerca de 70% das abelhas polinizam todas as plantas do mundo. Tendo isso em v"&amp;"ista a pesquisadora Ana Paula de Souza trouxe em sua tese de doutorado a presença de agrotóxicos no mel e na cera. Os resultados da pesquisadora apontaram que 90% das amostras de cera estavam contaminadas e 15% dos exemplares de mel apresentaram mais resí"&amp;"duos de herbicida do que o permitido. Com isso, Souza recomenda um maior controle de produtos agrotóxicos.""
####
Tarefa: Você é um assistente útil responsável pela análise de coerência semântica de textos. Sua tarefa é analisar um texto seguindo os pas"&amp;"sos abaixo:
Passo 1. Liste a ocorrência do verbo analisar ou de seus sinônimos.
Passo 2. Agora, atribua uma nota para os verbos listados no passo 1, considerando a coerência semântica das palavras entre si. Atribua uma nota de 1.0 a 10.0, sendo 1.0(um) "&amp;"para o verbo menos coerente e 10.0(dez) para o mais coerentes.
Passo 3. Considerando as notas dos verbos do passo 2, atribua uma nota ao texto, sendo 1.0 (um)  nota mais baixa e 10.0 (dez) a mais alta. 
Resposta:")</f>
        <v>#10
Considerar para a tarefa a seguir somente o texto que está entre #### e ####.
####
"No texto “Agrotóxicos são detectados em cera e mel de abelha”, publicado em 2023 no Jornal da Unicamp, Liana Coll informa que mais de 1 bilhão de abelhas morreram no Brasil desde o início dos anos 2000 relacionada com a expansão da monocultura que utiliza agrotóxicos. Dessa forma, a autora destaca a preocupação com a mortalidade, visto que cerca de 70% das abelhas polinizam todas as plantas do mundo. Tendo isso em vista a pesquisadora Ana Paula de Souza trouxe em sua tese de doutorado a presença de agrotóxicos no mel e na cera. Os resultados da pesquisadora apontaram que 90% das amostras de cera estavam contaminadas e 15% dos exemplares de mel apresentaram mais resíduos de herbicida do que o permitido. Com isso, Souza recomenda um maior controle de produtos agrotóxicos."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H92" s="64"/>
      <c r="I92" s="78" t="str">
        <f>IFERROR(__xludf.DUMMYFUNCTION("CONCATENATE(""#"",TO_TEXT($A92),SUBSTITUTE(I$82,""&lt;TEXTO&gt;"",$B92))"),"#10
Considerar para a tarefa a seguir somente o texto que está entre #### e ####.
####
""No texto “Agrotóxicos são detectados em cera e mel de abelha”, publicado em 2023 no Jornal da Unicamp, Liana Coll informa que mais de 1 bilhão de abelhas morreram n"&amp;"o Brasil desde o início dos anos 2000 relacionada com a expansão da monocultura que utiliza agrotóxicos. Dessa forma, a autora destaca a preocupação com a mortalidade, visto que cerca de 70% das abelhas polinizam todas as plantas do mundo. Tendo isso em v"&amp;"ista a pesquisadora Ana Paula de Souza trouxe em sua tese de doutorado a presença de agrotóxicos no mel e na cera. Os resultados da pesquisadora apontaram que 90% das amostras de cera estavam contaminadas e 15% dos exemplares de mel apresentaram mais resí"&amp;"duos de herbicida do que o permitido. Com isso, Souza recomenda um maior controle de produtos agrotóxicos.""
####
Tarefa: Você é um assistente útil responsável pela análise de coerência semântica de textos. Sua tarefa é analisar um texto seguindo os pas"&amp;"sos abaixo:
Passo 1. Liste a ocorrência do verbo informar ou de seus sinônimos.
Passo 2. Agora, atribua uma nota para os verbos listados no passo 1, considerando a coerência semântica das palavras entre si. Atribua uma nota de 1.0 a 10.0, sendo 1.0(um) "&amp;"para o verbo menos coerente e 10.0(dez) para o mais coerentes.
Passo 3. Considerando as notas dos verbos do passo 2, atribua uma nota ao texto, sendo 1.0 (um)  nota mais baixa e 10.0 (dez) a mais alta. 
Resposta:")</f>
        <v>#10
Considerar para a tarefa a seguir somente o texto que está entre #### e ####.
####
"No texto “Agrotóxicos são detectados em cera e mel de abelha”, publicado em 2023 no Jornal da Unicamp, Liana Coll informa que mais de 1 bilhão de abelhas morreram no Brasil desde o início dos anos 2000 relacionada com a expansão da monocultura que utiliza agrotóxicos. Dessa forma, a autora destaca a preocupação com a mortalidade, visto que cerca de 70% das abelhas polinizam todas as plantas do mundo. Tendo isso em vista a pesquisadora Ana Paula de Souza trouxe em sua tese de doutorado a presença de agrotóxicos no mel e na cera. Os resultados da pesquisadora apontaram que 90% das amostras de cera estavam contaminadas e 15% dos exemplares de mel apresentaram mais resíduos de herbicida do que o permitido. Com isso, Souza recomenda um maior controle de produtos agrotóxicos."
####
Tarefa: Você é um assistente útil responsável pela análise de coerência semântica de textos. Sua tarefa é analisar um texto seguindo os passos abaixo:
Passo 1. Liste a ocorrência do verbo informar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J92" s="64"/>
      <c r="K92" s="78" t="str">
        <f>IFERROR(__xludf.DUMMYFUNCTION("CONCATENATE(""#"",TO_TEXT($A92),SUBSTITUTE(K$82,""&lt;TEXTO&gt;"",$B92))"),"#10
Considerar para a tarefa a seguir somente o texto que está entre #### e ####.
####
""No texto “Agrotóxicos são detectados em cera e mel de abelha”, publicado em 2023 no Jornal da Unicamp, Liana Coll informa que mais de 1 bilhão de abelhas morreram n"&amp;"o Brasil desde o início dos anos 2000 relacionada com a expansão da monocultura que utiliza agrotóxicos. Dessa forma, a autora destaca a preocupação com a mortalidade, visto que cerca de 70% das abelhas polinizam todas as plantas do mundo. Tendo isso em v"&amp;"ista a pesquisadora Ana Paula de Souza trouxe em sua tese de doutorado a presença de agrotóxicos no mel e na cera. Os resultados da pesquisadora apontaram que 90% das amostras de cera estavam contaminadas e 15% dos exemplares de mel apresentaram mais resí"&amp;"duos de herbicida do que o permitido. Com isso, Souza recomenda um maior controle de produtos agrotóxicos.""
####
Tarefa: Você é um assistente útil responsável pela análise de coerência semântica de textos. Sua tarefa é analisar um texto seguindo os pas"&amp;"sos abaixo:
Passo 1. Liste a ocorrência do verbo alertar ou de seus sinônimos.
Passo 2. Agora, atribua uma nota para os verbos listados no passo 1, considerando a coerência semântica das palavras entre si. Atribua uma nota de 1.0 a 10.0, sendo 1.0(um) p"&amp;"ara o verbo menos coerente e 10.0(dez) para o mais coerentes.
Passo 3. Considerando as notas dos verbos do passo 2, atribua uma nota ao texto, sendo 1.0 (um)  nota mais baixa e 10.0 (dez) a mais alta. 
Resposta:")</f>
        <v>#10
Considerar para a tarefa a seguir somente o texto que está entre #### e ####.
####
"No texto “Agrotóxicos são detectados em cera e mel de abelha”, publicado em 2023 no Jornal da Unicamp, Liana Coll informa que mais de 1 bilhão de abelhas morreram no Brasil desde o início dos anos 2000 relacionada com a expansão da monocultura que utiliza agrotóxicos. Dessa forma, a autora destaca a preocupação com a mortalidade, visto que cerca de 70% das abelhas polinizam todas as plantas do mundo. Tendo isso em vista a pesquisadora Ana Paula de Souza trouxe em sua tese de doutorado a presença de agrotóxicos no mel e na cera. Os resultados da pesquisadora apontaram que 90% das amostras de cera estavam contaminadas e 15% dos exemplares de mel apresentaram mais resíduos de herbicida do que o permitido. Com isso, Souza recomenda um maior controle de produtos agrotóxicos."
####
Tarefa: Você é um assistente útil responsável pela análise de coerência semântica de textos. Sua tarefa é analisar um texto seguindo os passos abaixo:
Passo 1. Liste a ocorrência do verbo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L92" s="64"/>
      <c r="M92" s="2" t="s">
        <v>16</v>
      </c>
    </row>
    <row r="93">
      <c r="A93" s="91">
        <v>11.0</v>
      </c>
      <c r="B93" s="66" t="s">
        <v>26</v>
      </c>
      <c r="C93" s="62"/>
      <c r="D93" s="66" t="s">
        <v>16</v>
      </c>
      <c r="E93" s="79" t="str">
        <f>IFERROR(__xludf.DUMMYFUNCTION("CONCATENATE(""#"",TO_TEXT($A93),SUBSTITUTE(E$82,""&lt;TEXTO&gt;"",$B93))"),"#11
Considerar para a tarefa a seguir somente o texto que está entre #### e ####.
####
""Agrotóxicos são detectados em cera de mel de abelha. A pesquisa realizada pela química e pesquisadora Ana Paula de Souza tem como objeto de analise o mel e cera pro"&amp;"duzidos por abelhas comuns. Tal estudo se iniciou com a recolha das mais de 1 bilhão de mortes de abelhas registradas desde os anos 2000 só no Brasil. Tendo evidenciado a importância das abelhas para o controle do meio ambiente e para os mercados de alime"&amp;"ntos e cosméticos, a química expõe que em 40 amostras de mel, 6 estão infectadas, e no caso da cera temos 90% de amostras apontando presença de pesticidas. Portanto, a pesquisadora recomenda o uso controlado dos agroquímicos na apicultura.""
####
Tarefa"&amp;": Você é um assistente útil responsável pela análise de coerência semântica de textos. Sua tarefa é analisar um texto seguindo os passos abaixo:
Passo 1. Liste a ocorrência do verbo analisar ou de seus sinônimos.
Passo 2. Agora, atribua uma nota para os"&amp;" verbos listados no passo 1, considerando a coerência semântica das palavras entre si. Atribua uma nota de 1.0 a 10.0, sendo 1.0(um) para o verbo menos coerente e 10.0(dez) para o mais coerentes.
Passo 3. Considerando as notas dos verbos do passo 2, atri"&amp;"bua uma nota ao texto, sendo 1.0 (um)  nota mais baixa e 10.0 (dez) a mais alta. 
Resposta:")</f>
        <v>#11
Considerar para a tarefa a seguir somente o texto que está entre #### e ####.
####
"Agrotóxicos são detectados em cera de mel de abelha. A pesquisa realizada pela química e pesquisadora Ana Paula de Souza tem como objeto de analise o mel e cera produzidos por abelhas comuns. Tal estudo se iniciou com a recolha das mais de 1 bilhão de mortes de abelhas registradas desde os anos 2000 só no Brasil. Tendo evidenciado a importância das abelhas para o controle do meio ambiente e para os mercados de alimentos e cosméticos, a química expõe que em 40 amostras de mel, 6 estão infectadas, e no caso da cera temos 90% de amostras apontando presença de pesticidas. Portanto, a pesquisadora recomenda o uso controlado dos agroquímicos na apicultura."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F93" s="64"/>
      <c r="G93" s="78" t="str">
        <f>IFERROR(__xludf.DUMMYFUNCTION("CONCATENATE(""#"",TO_TEXT($A93),SUBSTITUTE(G$82,""&lt;TEXTO&gt;"",$B93))"),"#11
Considerar para a tarefa a seguir somente o texto que está entre #### e ####.
####
""Agrotóxicos são detectados em cera de mel de abelha. A pesquisa realizada pela química e pesquisadora Ana Paula de Souza tem como objeto de analise o mel e cera pro"&amp;"duzidos por abelhas comuns. Tal estudo se iniciou com a recolha das mais de 1 bilhão de mortes de abelhas registradas desde os anos 2000 só no Brasil. Tendo evidenciado a importância das abelhas para o controle do meio ambiente e para os mercados de alime"&amp;"ntos e cosméticos, a química expõe que em 40 amostras de mel, 6 estão infectadas, e no caso da cera temos 90% de amostras apontando presença de pesticidas. Portanto, a pesquisadora recomenda o uso controlado dos agroquímicos na apicultura.""
####
Tarefa"&amp;": Você é um assistente útil responsável pela análise de coerência semântica de textos. Sua tarefa é analisar um texto seguindo os passos abaixo:
Passo 1. Liste a ocorrência do verbo analisar ou de seus sinônimos.
Passo 2. Agora, atribua uma nota para os"&amp;" verbos listados no passo 1, considerando a coerência semântica das palavras entre si. Atribua uma nota de 1.0 a 10.0, sendo 1.0(um) para o verbo menos coerente e 10.0(dez) para o mais coerentes.
Passo 3. Considerando as notas dos verbos do passo 2, atri"&amp;"bua uma nota ao texto, sendo 1.0 (um)  nota mais baixa e 10.0 (dez) a mais alta. 
Resposta:")</f>
        <v>#11
Considerar para a tarefa a seguir somente o texto que está entre #### e ####.
####
"Agrotóxicos são detectados em cera de mel de abelha. A pesquisa realizada pela química e pesquisadora Ana Paula de Souza tem como objeto de analise o mel e cera produzidos por abelhas comuns. Tal estudo se iniciou com a recolha das mais de 1 bilhão de mortes de abelhas registradas desde os anos 2000 só no Brasil. Tendo evidenciado a importância das abelhas para o controle do meio ambiente e para os mercados de alimentos e cosméticos, a química expõe que em 40 amostras de mel, 6 estão infectadas, e no caso da cera temos 90% de amostras apontando presença de pesticidas. Portanto, a pesquisadora recomenda o uso controlado dos agroquímicos na apicultura."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H93" s="64"/>
      <c r="I93" s="78" t="str">
        <f>IFERROR(__xludf.DUMMYFUNCTION("CONCATENATE(""#"",TO_TEXT($A93),SUBSTITUTE(I$82,""&lt;TEXTO&gt;"",$B93))"),"#11
Considerar para a tarefa a seguir somente o texto que está entre #### e ####.
####
""Agrotóxicos são detectados em cera de mel de abelha. A pesquisa realizada pela química e pesquisadora Ana Paula de Souza tem como objeto de analise o mel e cera pro"&amp;"duzidos por abelhas comuns. Tal estudo se iniciou com a recolha das mais de 1 bilhão de mortes de abelhas registradas desde os anos 2000 só no Brasil. Tendo evidenciado a importância das abelhas para o controle do meio ambiente e para os mercados de alime"&amp;"ntos e cosméticos, a química expõe que em 40 amostras de mel, 6 estão infectadas, e no caso da cera temos 90% de amostras apontando presença de pesticidas. Portanto, a pesquisadora recomenda o uso controlado dos agroquímicos na apicultura.""
####
Tarefa"&amp;": Você é um assistente útil responsável pela análise de coerência semântica de textos. Sua tarefa é analisar um texto seguindo os passos abaixo:
Passo 1. Liste a ocorrência do verbo informar ou de seus sinônimos.
Passo 2. Agora, atribua uma nota para os"&amp;" verbos listados no passo 1, considerando a coerência semântica das palavras entre si. Atribua uma nota de 1.0 a 10.0, sendo 1.0(um) para o verbo menos coerente e 10.0(dez) para o mais coerentes.
Passo 3. Considerando as notas dos verbos do passo 2, atri"&amp;"bua uma nota ao texto, sendo 1.0 (um)  nota mais baixa e 10.0 (dez) a mais alta. 
Resposta:")</f>
        <v>#11
Considerar para a tarefa a seguir somente o texto que está entre #### e ####.
####
"Agrotóxicos são detectados em cera de mel de abelha. A pesquisa realizada pela química e pesquisadora Ana Paula de Souza tem como objeto de analise o mel e cera produzidos por abelhas comuns. Tal estudo se iniciou com a recolha das mais de 1 bilhão de mortes de abelhas registradas desde os anos 2000 só no Brasil. Tendo evidenciado a importância das abelhas para o controle do meio ambiente e para os mercados de alimentos e cosméticos, a química expõe que em 40 amostras de mel, 6 estão infectadas, e no caso da cera temos 90% de amostras apontando presença de pesticidas. Portanto, a pesquisadora recomenda o uso controlado dos agroquímicos na apicultura."
####
Tarefa: Você é um assistente útil responsável pela análise de coerência semântica de textos. Sua tarefa é analisar um texto seguindo os passos abaixo:
Passo 1. Liste a ocorrência do verbo informar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J93" s="64"/>
      <c r="K93" s="78" t="str">
        <f>IFERROR(__xludf.DUMMYFUNCTION("CONCATENATE(""#"",TO_TEXT($A93),SUBSTITUTE(K$82,""&lt;TEXTO&gt;"",$B93))"),"#11
Considerar para a tarefa a seguir somente o texto que está entre #### e ####.
####
""Agrotóxicos são detectados em cera de mel de abelha. A pesquisa realizada pela química e pesquisadora Ana Paula de Souza tem como objeto de analise o mel e cera pro"&amp;"duzidos por abelhas comuns. Tal estudo se iniciou com a recolha das mais de 1 bilhão de mortes de abelhas registradas desde os anos 2000 só no Brasil. Tendo evidenciado a importância das abelhas para o controle do meio ambiente e para os mercados de alime"&amp;"ntos e cosméticos, a química expõe que em 40 amostras de mel, 6 estão infectadas, e no caso da cera temos 90% de amostras apontando presença de pesticidas. Portanto, a pesquisadora recomenda o uso controlado dos agroquímicos na apicultura.""
####
Tarefa"&amp;": Você é um assistente útil responsável pela análise de coerência semântica de textos. Sua tarefa é analisar um texto seguindo os passos abaixo:
Passo 1. Liste a ocorrência do verbo alertar ou de seus sinônimos.
Passo 2. Agora, atribua uma nota para os "&amp;"verbos listados no passo 1, considerando a coerência semântica das palavras entre si. Atribua uma nota de 1.0 a 10.0, sendo 1.0(um) para o verbo menos coerente e 10.0(dez) para o mais coerentes.
Passo 3. Considerando as notas dos verbos do passo 2, atrib"&amp;"ua uma nota ao texto, sendo 1.0 (um)  nota mais baixa e 10.0 (dez) a mais alta. 
Resposta:")</f>
        <v>#11
Considerar para a tarefa a seguir somente o texto que está entre #### e ####.
####
"Agrotóxicos são detectados em cera de mel de abelha. A pesquisa realizada pela química e pesquisadora Ana Paula de Souza tem como objeto de analise o mel e cera produzidos por abelhas comuns. Tal estudo se iniciou com a recolha das mais de 1 bilhão de mortes de abelhas registradas desde os anos 2000 só no Brasil. Tendo evidenciado a importância das abelhas para o controle do meio ambiente e para os mercados de alimentos e cosméticos, a química expõe que em 40 amostras de mel, 6 estão infectadas, e no caso da cera temos 90% de amostras apontando presença de pesticidas. Portanto, a pesquisadora recomenda o uso controlado dos agroquímicos na apicultura."
####
Tarefa: Você é um assistente útil responsável pela análise de coerência semântica de textos. Sua tarefa é analisar um texto seguindo os passos abaixo:
Passo 1. Liste a ocorrência do verbo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L93" s="64"/>
      <c r="M93" s="2" t="s">
        <v>16</v>
      </c>
    </row>
    <row r="94">
      <c r="A94" s="88">
        <v>12.0</v>
      </c>
      <c r="B94" s="66" t="s">
        <v>27</v>
      </c>
      <c r="C94" s="62"/>
      <c r="D94" s="66" t="s">
        <v>16</v>
      </c>
      <c r="E94" s="79" t="str">
        <f>IFERROR(__xludf.DUMMYFUNCTION("CONCATENATE(""#"",TO_TEXT($A94),SUBSTITUTE(E$82,""&lt;TEXTO&gt;"",$B94))"),"#12
Considerar para a tarefa a seguir somente o texto que está entre #### e ####.
####
""No texto “Agrotóxicos são detectados em cera e mel de abelhas”, publicado em 2023 no Jornal da Unicamp, Liana Coll destaca que bilhões de abelhas estão morrendo pel"&amp;"o excessivo uso de agrotóxicos nas monoculturas do Brasil. Esses insetos possuem papel fundamental para o ecossistema, pois são esses que polinizam as plantas e auxiliam na produção campestre. A doutoranda Ana Paula Souza da Unicamp realizou uma pesquisa "&amp;"com o mel e cera das abelhas comuns, Apis melífera L. Na pesquisa é possível identificar a presença de pesticidas no mel, consumido em xaropes e na alimentação infantil, e na cera que é utilizada em cosméticos. Essa análise é de grande importância a popul"&amp;"ação, pois, além de causar danos aos insetos, os pesticidas causam graves prejuízos a sociedade e ao meio ambiente. Sendo assim, Souza recomenda aos cultivadores o controle desses produtos nas monoculturas. ""
####
Tarefa: Você é um assistente útil resp"&amp;"onsável pela análise de coerência semântica de textos. Sua tarefa é analisar um texto seguindo os passos abaixo:
Passo 1. Liste a ocorrência do verbo analisar ou de seus sinônimos.
Passo 2. Agora, atribua uma nota para os verbos listados no passo 1, con"&amp;"siderando a coerência semântica das palavras entre si. Atribua uma nota de 1.0 a 10.0, sendo 1.0(um) para o verbo menos coerente e 10.0(dez) para o mais coerentes.
Passo 3. Considerando as notas dos verbos do passo 2, atribua uma nota ao texto, sendo 1.0"&amp;" (um)  nota mais baixa e 10.0 (dez) a mais alta. 
Resposta:")</f>
        <v>#12
Considerar para a tarefa a seguir somente o texto que está entre #### e ####.
####
"No texto “Agrotóxicos são detectados em cera e mel de abelhas”, publicado em 2023 no Jornal da Unicamp, Liana Coll destaca que bilhões de abelhas estão morrendo pelo excessivo uso de agrotóxicos nas monoculturas do Brasil. Esses insetos possuem papel fundamental para o ecossistema, pois são esses que polinizam as plantas e auxiliam na produção campestre. A doutoranda Ana Paula Souza da Unicamp realizou uma pesquisa com o mel e cera das abelhas comuns, Apis melífera L. Na pesquisa é possível identificar a presença de pesticidas no mel, consumido em xaropes e na alimentação infantil, e na cera que é utilizada em cosméticos. Essa análise é de grande importância a população, pois, além de causar danos aos insetos, os pesticidas causam graves prejuízos a sociedade e ao meio ambiente. Sendo assim, Souza recomenda aos cultivadores o controle desses produtos nas monoculturas. "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F94" s="64"/>
      <c r="G94" s="78" t="str">
        <f>IFERROR(__xludf.DUMMYFUNCTION("CONCATENATE(""#"",TO_TEXT($A94),SUBSTITUTE(G$82,""&lt;TEXTO&gt;"",$B94))"),"#12
Considerar para a tarefa a seguir somente o texto que está entre #### e ####.
####
""No texto “Agrotóxicos são detectados em cera e mel de abelhas”, publicado em 2023 no Jornal da Unicamp, Liana Coll destaca que bilhões de abelhas estão morrendo pel"&amp;"o excessivo uso de agrotóxicos nas monoculturas do Brasil. Esses insetos possuem papel fundamental para o ecossistema, pois são esses que polinizam as plantas e auxiliam na produção campestre. A doutoranda Ana Paula Souza da Unicamp realizou uma pesquisa "&amp;"com o mel e cera das abelhas comuns, Apis melífera L. Na pesquisa é possível identificar a presença de pesticidas no mel, consumido em xaropes e na alimentação infantil, e na cera que é utilizada em cosméticos. Essa análise é de grande importância a popul"&amp;"ação, pois, além de causar danos aos insetos, os pesticidas causam graves prejuízos a sociedade e ao meio ambiente. Sendo assim, Souza recomenda aos cultivadores o controle desses produtos nas monoculturas. ""
####
Tarefa: Você é um assistente útil resp"&amp;"onsável pela análise de coerência semântica de textos. Sua tarefa é analisar um texto seguindo os passos abaixo:
Passo 1. Liste a ocorrência do verbo analisar ou de seus sinônimos.
Passo 2. Agora, atribua uma nota para os verbos listados no passo 1, con"&amp;"siderando a coerência semântica das palavras entre si. Atribua uma nota de 1.0 a 10.0, sendo 1.0(um) para o verbo menos coerente e 10.0(dez) para o mais coerentes.
Passo 3. Considerando as notas dos verbos do passo 2, atribua uma nota ao texto, sendo 1.0"&amp;" (um)  nota mais baixa e 10.0 (dez) a mais alta. 
Resposta:")</f>
        <v>#12
Considerar para a tarefa a seguir somente o texto que está entre #### e ####.
####
"No texto “Agrotóxicos são detectados em cera e mel de abelhas”, publicado em 2023 no Jornal da Unicamp, Liana Coll destaca que bilhões de abelhas estão morrendo pelo excessivo uso de agrotóxicos nas monoculturas do Brasil. Esses insetos possuem papel fundamental para o ecossistema, pois são esses que polinizam as plantas e auxiliam na produção campestre. A doutoranda Ana Paula Souza da Unicamp realizou uma pesquisa com o mel e cera das abelhas comuns, Apis melífera L. Na pesquisa é possível identificar a presença de pesticidas no mel, consumido em xaropes e na alimentação infantil, e na cera que é utilizada em cosméticos. Essa análise é de grande importância a população, pois, além de causar danos aos insetos, os pesticidas causam graves prejuízos a sociedade e ao meio ambiente. Sendo assim, Souza recomenda aos cultivadores o controle desses produtos nas monoculturas. "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H94" s="64"/>
      <c r="I94" s="78" t="str">
        <f>IFERROR(__xludf.DUMMYFUNCTION("CONCATENATE(""#"",TO_TEXT($A94),SUBSTITUTE(I$82,""&lt;TEXTO&gt;"",$B94))"),"#12
Considerar para a tarefa a seguir somente o texto que está entre #### e ####.
####
""No texto “Agrotóxicos são detectados em cera e mel de abelhas”, publicado em 2023 no Jornal da Unicamp, Liana Coll destaca que bilhões de abelhas estão morrendo pel"&amp;"o excessivo uso de agrotóxicos nas monoculturas do Brasil. Esses insetos possuem papel fundamental para o ecossistema, pois são esses que polinizam as plantas e auxiliam na produção campestre. A doutoranda Ana Paula Souza da Unicamp realizou uma pesquisa "&amp;"com o mel e cera das abelhas comuns, Apis melífera L. Na pesquisa é possível identificar a presença de pesticidas no mel, consumido em xaropes e na alimentação infantil, e na cera que é utilizada em cosméticos. Essa análise é de grande importância a popul"&amp;"ação, pois, além de causar danos aos insetos, os pesticidas causam graves prejuízos a sociedade e ao meio ambiente. Sendo assim, Souza recomenda aos cultivadores o controle desses produtos nas monoculturas. ""
####
Tarefa: Você é um assistente útil resp"&amp;"onsável pela análise de coerência semântica de textos. Sua tarefa é analisar um texto seguindo os passos abaixo:
Passo 1. Liste a ocorrência do verbo informar ou de seus sinônimos.
Passo 2. Agora, atribua uma nota para os verbos listados no passo 1, con"&amp;"siderando a coerência semântica das palavras entre si. Atribua uma nota de 1.0 a 10.0, sendo 1.0(um) para o verbo menos coerente e 10.0(dez) para o mais coerentes.
Passo 3. Considerando as notas dos verbos do passo 2, atribua uma nota ao texto, sendo 1.0"&amp;" (um)  nota mais baixa e 10.0 (dez) a mais alta. 
Resposta:")</f>
        <v>#12
Considerar para a tarefa a seguir somente o texto que está entre #### e ####.
####
"No texto “Agrotóxicos são detectados em cera e mel de abelhas”, publicado em 2023 no Jornal da Unicamp, Liana Coll destaca que bilhões de abelhas estão morrendo pelo excessivo uso de agrotóxicos nas monoculturas do Brasil. Esses insetos possuem papel fundamental para o ecossistema, pois são esses que polinizam as plantas e auxiliam na produção campestre. A doutoranda Ana Paula Souza da Unicamp realizou uma pesquisa com o mel e cera das abelhas comuns, Apis melífera L. Na pesquisa é possível identificar a presença de pesticidas no mel, consumido em xaropes e na alimentação infantil, e na cera que é utilizada em cosméticos. Essa análise é de grande importância a população, pois, além de causar danos aos insetos, os pesticidas causam graves prejuízos a sociedade e ao meio ambiente. Sendo assim, Souza recomenda aos cultivadores o controle desses produtos nas monoculturas. "
####
Tarefa: Você é um assistente útil responsável pela análise de coerência semântica de textos. Sua tarefa é analisar um texto seguindo os passos abaixo:
Passo 1. Liste a ocorrência do verbo informar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J94" s="64"/>
      <c r="K94" s="78" t="str">
        <f>IFERROR(__xludf.DUMMYFUNCTION("CONCATENATE(""#"",TO_TEXT($A94),SUBSTITUTE(K$82,""&lt;TEXTO&gt;"",$B94))"),"#12
Considerar para a tarefa a seguir somente o texto que está entre #### e ####.
####
""No texto “Agrotóxicos são detectados em cera e mel de abelhas”, publicado em 2023 no Jornal da Unicamp, Liana Coll destaca que bilhões de abelhas estão morrendo pel"&amp;"o excessivo uso de agrotóxicos nas monoculturas do Brasil. Esses insetos possuem papel fundamental para o ecossistema, pois são esses que polinizam as plantas e auxiliam na produção campestre. A doutoranda Ana Paula Souza da Unicamp realizou uma pesquisa "&amp;"com o mel e cera das abelhas comuns, Apis melífera L. Na pesquisa é possível identificar a presença de pesticidas no mel, consumido em xaropes e na alimentação infantil, e na cera que é utilizada em cosméticos. Essa análise é de grande importância a popul"&amp;"ação, pois, além de causar danos aos insetos, os pesticidas causam graves prejuízos a sociedade e ao meio ambiente. Sendo assim, Souza recomenda aos cultivadores o controle desses produtos nas monoculturas. ""
####
Tarefa: Você é um assistente útil resp"&amp;"onsável pela análise de coerência semântica de textos. Sua tarefa é analisar um texto seguindo os passos abaixo:
Passo 1. Liste a ocorrência do verbo alertar ou de seus sinônimos.
Passo 2. Agora, atribua uma nota para os verbos listados no passo 1, cons"&amp;"iderando a coerência semântica das palavras entre si. Atribua uma nota de 1.0 a 10.0, sendo 1.0(um) para o verbo menos coerente e 10.0(dez) para o mais coerentes.
Passo 3. Considerando as notas dos verbos do passo 2, atribua uma nota ao texto, sendo 1.0 "&amp;"(um)  nota mais baixa e 10.0 (dez) a mais alta. 
Resposta:")</f>
        <v>#12
Considerar para a tarefa a seguir somente o texto que está entre #### e ####.
####
"No texto “Agrotóxicos são detectados em cera e mel de abelhas”, publicado em 2023 no Jornal da Unicamp, Liana Coll destaca que bilhões de abelhas estão morrendo pelo excessivo uso de agrotóxicos nas monoculturas do Brasil. Esses insetos possuem papel fundamental para o ecossistema, pois são esses que polinizam as plantas e auxiliam na produção campestre. A doutoranda Ana Paula Souza da Unicamp realizou uma pesquisa com o mel e cera das abelhas comuns, Apis melífera L. Na pesquisa é possível identificar a presença de pesticidas no mel, consumido em xaropes e na alimentação infantil, e na cera que é utilizada em cosméticos. Essa análise é de grande importância a população, pois, além de causar danos aos insetos, os pesticidas causam graves prejuízos a sociedade e ao meio ambiente. Sendo assim, Souza recomenda aos cultivadores o controle desses produtos nas monoculturas. "
####
Tarefa: Você é um assistente útil responsável pela análise de coerência semântica de textos. Sua tarefa é analisar um texto seguindo os passos abaixo:
Passo 1. Liste a ocorrência do verbo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L94" s="64"/>
      <c r="M94" s="2" t="s">
        <v>16</v>
      </c>
    </row>
    <row r="95">
      <c r="A95" s="91">
        <v>13.0</v>
      </c>
      <c r="B95" s="66" t="s">
        <v>28</v>
      </c>
      <c r="C95" s="62"/>
      <c r="D95" s="66" t="s">
        <v>16</v>
      </c>
      <c r="E95" s="79" t="str">
        <f>IFERROR(__xludf.DUMMYFUNCTION("CONCATENATE(""#"",TO_TEXT($A95),SUBSTITUTE(E$82,""&lt;TEXTO&gt;"",$B95))"),"#13
Considerar para a tarefa a seguir somente o texto que está entre #### e ####.
####
""O texto de Liana Coll, em Jornal da Unicamp de 07 a 20 de agosto de 2023 apresenta que no início dos anos 2000 mais de 1 bilhão de abelhas morreram no Brasil, situa"&amp;"ção também registrada no Europa e nos Estados Unidos. As causas se devem a expansão da monocultura e a alta utilização de agrotóxicos, gerando preocupação, pois cerca de 70% de todas as plantas são polimizadas por esses insetos. A química e pesquisadora A"&amp;"na Paula de Souza do (CPBQA) da Unicamp, identificou a presença de agrotóxicos no mel e cera das abelhas, bioindicadores de contaminação. A análise realizada na cera apresentou um ou mais agrotóxicos em 90% das amostras. O orientador foi o professor da FE"&amp;"A, Felix Rayes juntamente a coorientação da coordenadora da Divisão Química Analítica do CPQBA, Nádia Rodrigues. A pesquisadora destaca a utilização do mel nas indústrias e pontua a importância de identificar contaminações. A mesma recomenda a submissão d"&amp;"as práticas agrícolas e o seu controle adequado para evitar que os agrotóxicos permaneçam afetando a biodiversidade e a população das abelhas.""
####
Tarefa: Você é um assistente útil responsável pela análise de coerência semântica de textos. Sua tarefa"&amp;" é analisar um texto seguindo os passos abaixo:
Passo 1. Liste a ocorrência do verbo analisar ou de seus sinônimos.
Passo 2. Agora, atribua uma nota para os verbos listados no passo 1, considerando a coerência semântica das palavras entre si. Atribua um"&amp;"a nota de 1.0 a 10.0, sendo 1.0(um) para o verbo menos coerente e 10.0(dez) para o mais coerentes.
Passo 3. Considerando as notas dos verbos do passo 2, atribua uma nota ao texto, sendo 1.0 (um)  nota mais baixa e 10.0 (dez) a mais alta. 
Resposta:")</f>
        <v>#13
Considerar para a tarefa a seguir somente o texto que está entre #### e ####.
####
"O texto de Liana Coll, em Jornal da Unicamp de 07 a 20 de agosto de 2023 apresenta que no início dos anos 2000 mais de 1 bilhão de abelhas morreram no Brasil, situação também registrada no Europa e nos Estados Unidos. As causas se devem a expansão da monocultura e a alta utilização de agrotóxicos, gerando preocupação, pois cerca de 70% de todas as plantas são polimizadas por esses insetos. A química e pesquisadora Ana Paula de Souza do (CPBQA) da Unicamp, identificou a presença de agrotóxicos no mel e cera das abelhas, bioindicadores de contaminação. A análise realizada na cera apresentou um ou mais agrotóxicos em 90% das amostras. O orientador foi o professor da FEA, Felix Rayes juntamente a coorientação da coordenadora da Divisão Química Analítica do CPQBA, Nádia Rodrigues. A pesquisadora destaca a utilização do mel nas indústrias e pontua a importância de identificar contaminações. A mesma recomenda a submissão das práticas agrícolas e o seu controle adequado para evitar que os agrotóxicos permaneçam afetando a biodiversidade e a população das abelhas."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F95" s="64"/>
      <c r="G95" s="78" t="str">
        <f>IFERROR(__xludf.DUMMYFUNCTION("CONCATENATE(""#"",TO_TEXT($A95),SUBSTITUTE(G$82,""&lt;TEXTO&gt;"",$B95))"),"#13
Considerar para a tarefa a seguir somente o texto que está entre #### e ####.
####
""O texto de Liana Coll, em Jornal da Unicamp de 07 a 20 de agosto de 2023 apresenta que no início dos anos 2000 mais de 1 bilhão de abelhas morreram no Brasil, situa"&amp;"ção também registrada no Europa e nos Estados Unidos. As causas se devem a expansão da monocultura e a alta utilização de agrotóxicos, gerando preocupação, pois cerca de 70% de todas as plantas são polimizadas por esses insetos. A química e pesquisadora A"&amp;"na Paula de Souza do (CPBQA) da Unicamp, identificou a presença de agrotóxicos no mel e cera das abelhas, bioindicadores de contaminação. A análise realizada na cera apresentou um ou mais agrotóxicos em 90% das amostras. O orientador foi o professor da FE"&amp;"A, Felix Rayes juntamente a coorientação da coordenadora da Divisão Química Analítica do CPQBA, Nádia Rodrigues. A pesquisadora destaca a utilização do mel nas indústrias e pontua a importância de identificar contaminações. A mesma recomenda a submissão d"&amp;"as práticas agrícolas e o seu controle adequado para evitar que os agrotóxicos permaneçam afetando a biodiversidade e a população das abelhas.""
####
Tarefa: Você é um assistente útil responsável pela análise de coerência semântica de textos. Sua tarefa"&amp;" é analisar um texto seguindo os passos abaixo:
Passo 1. Liste a ocorrência do verbo analisar ou de seus sinônimos.
Passo 2. Agora, atribua uma nota para os verbos listados no passo 1, considerando a coerência semântica das palavras entre si. Atribua um"&amp;"a nota de 1.0 a 10.0, sendo 1.0(um) para o verbo menos coerente e 10.0(dez) para o mais coerentes.
Passo 3. Considerando as notas dos verbos do passo 2, atribua uma nota ao texto, sendo 1.0 (um)  nota mais baixa e 10.0 (dez) a mais alta. 
Resposta:")</f>
        <v>#13
Considerar para a tarefa a seguir somente o texto que está entre #### e ####.
####
"O texto de Liana Coll, em Jornal da Unicamp de 07 a 20 de agosto de 2023 apresenta que no início dos anos 2000 mais de 1 bilhão de abelhas morreram no Brasil, situação também registrada no Europa e nos Estados Unidos. As causas se devem a expansão da monocultura e a alta utilização de agrotóxicos, gerando preocupação, pois cerca de 70% de todas as plantas são polimizadas por esses insetos. A química e pesquisadora Ana Paula de Souza do (CPBQA) da Unicamp, identificou a presença de agrotóxicos no mel e cera das abelhas, bioindicadores de contaminação. A análise realizada na cera apresentou um ou mais agrotóxicos em 90% das amostras. O orientador foi o professor da FEA, Felix Rayes juntamente a coorientação da coordenadora da Divisão Química Analítica do CPQBA, Nádia Rodrigues. A pesquisadora destaca a utilização do mel nas indústrias e pontua a importância de identificar contaminações. A mesma recomenda a submissão das práticas agrícolas e o seu controle adequado para evitar que os agrotóxicos permaneçam afetando a biodiversidade e a população das abelhas."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H95" s="64"/>
      <c r="I95" s="78" t="str">
        <f>IFERROR(__xludf.DUMMYFUNCTION("CONCATENATE(""#"",TO_TEXT($A95),SUBSTITUTE(I$82,""&lt;TEXTO&gt;"",$B95))"),"#13
Considerar para a tarefa a seguir somente o texto que está entre #### e ####.
####
""O texto de Liana Coll, em Jornal da Unicamp de 07 a 20 de agosto de 2023 apresenta que no início dos anos 2000 mais de 1 bilhão de abelhas morreram no Brasil, situa"&amp;"ção também registrada no Europa e nos Estados Unidos. As causas se devem a expansão da monocultura e a alta utilização de agrotóxicos, gerando preocupação, pois cerca de 70% de todas as plantas são polimizadas por esses insetos. A química e pesquisadora A"&amp;"na Paula de Souza do (CPBQA) da Unicamp, identificou a presença de agrotóxicos no mel e cera das abelhas, bioindicadores de contaminação. A análise realizada na cera apresentou um ou mais agrotóxicos em 90% das amostras. O orientador foi o professor da FE"&amp;"A, Felix Rayes juntamente a coorientação da coordenadora da Divisão Química Analítica do CPQBA, Nádia Rodrigues. A pesquisadora destaca a utilização do mel nas indústrias e pontua a importância de identificar contaminações. A mesma recomenda a submissão d"&amp;"as práticas agrícolas e o seu controle adequado para evitar que os agrotóxicos permaneçam afetando a biodiversidade e a população das abelhas.""
####
Tarefa: Você é um assistente útil responsável pela análise de coerência semântica de textos. Sua tarefa"&amp;" é analisar um texto seguindo os passos abaixo:
Passo 1. Liste a ocorrência do verbo informar ou de seus sinônimos.
Passo 2. Agora, atribua uma nota para os verbos listados no passo 1, considerando a coerência semântica das palavras entre si. Atribua um"&amp;"a nota de 1.0 a 10.0, sendo 1.0(um) para o verbo menos coerente e 10.0(dez) para o mais coerentes.
Passo 3. Considerando as notas dos verbos do passo 2, atribua uma nota ao texto, sendo 1.0 (um)  nota mais baixa e 10.0 (dez) a mais alta. 
Resposta:")</f>
        <v>#13
Considerar para a tarefa a seguir somente o texto que está entre #### e ####.
####
"O texto de Liana Coll, em Jornal da Unicamp de 07 a 20 de agosto de 2023 apresenta que no início dos anos 2000 mais de 1 bilhão de abelhas morreram no Brasil, situação também registrada no Europa e nos Estados Unidos. As causas se devem a expansão da monocultura e a alta utilização de agrotóxicos, gerando preocupação, pois cerca de 70% de todas as plantas são polimizadas por esses insetos. A química e pesquisadora Ana Paula de Souza do (CPBQA) da Unicamp, identificou a presença de agrotóxicos no mel e cera das abelhas, bioindicadores de contaminação. A análise realizada na cera apresentou um ou mais agrotóxicos em 90% das amostras. O orientador foi o professor da FEA, Felix Rayes juntamente a coorientação da coordenadora da Divisão Química Analítica do CPQBA, Nádia Rodrigues. A pesquisadora destaca a utilização do mel nas indústrias e pontua a importância de identificar contaminações. A mesma recomenda a submissão das práticas agrícolas e o seu controle adequado para evitar que os agrotóxicos permaneçam afetando a biodiversidade e a população das abelhas."
####
Tarefa: Você é um assistente útil responsável pela análise de coerência semântica de textos. Sua tarefa é analisar um texto seguindo os passos abaixo:
Passo 1. Liste a ocorrência do verbo informar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J95" s="64"/>
      <c r="K95" s="78" t="str">
        <f>IFERROR(__xludf.DUMMYFUNCTION("CONCATENATE(""#"",TO_TEXT($A95),SUBSTITUTE(K$82,""&lt;TEXTO&gt;"",$B95))"),"#13
Considerar para a tarefa a seguir somente o texto que está entre #### e ####.
####
""O texto de Liana Coll, em Jornal da Unicamp de 07 a 20 de agosto de 2023 apresenta que no início dos anos 2000 mais de 1 bilhão de abelhas morreram no Brasil, situa"&amp;"ção também registrada no Europa e nos Estados Unidos. As causas se devem a expansão da monocultura e a alta utilização de agrotóxicos, gerando preocupação, pois cerca de 70% de todas as plantas são polimizadas por esses insetos. A química e pesquisadora A"&amp;"na Paula de Souza do (CPBQA) da Unicamp, identificou a presença de agrotóxicos no mel e cera das abelhas, bioindicadores de contaminação. A análise realizada na cera apresentou um ou mais agrotóxicos em 90% das amostras. O orientador foi o professor da FE"&amp;"A, Felix Rayes juntamente a coorientação da coordenadora da Divisão Química Analítica do CPQBA, Nádia Rodrigues. A pesquisadora destaca a utilização do mel nas indústrias e pontua a importância de identificar contaminações. A mesma recomenda a submissão d"&amp;"as práticas agrícolas e o seu controle adequado para evitar que os agrotóxicos permaneçam afetando a biodiversidade e a população das abelhas.""
####
Tarefa: Você é um assistente útil responsável pela análise de coerência semântica de textos. Sua tarefa"&amp;" é analisar um texto seguindo os passos abaixo:
Passo 1. Liste a ocorrência do verbo alertar ou de seus sinônimos.
Passo 2. Agora, atribua uma nota para os verbos listados no passo 1, considerando a coerência semântica das palavras entre si. Atribua uma"&amp;" nota de 1.0 a 10.0, sendo 1.0(um) para o verbo menos coerente e 10.0(dez) para o mais coerentes.
Passo 3. Considerando as notas dos verbos do passo 2, atribua uma nota ao texto, sendo 1.0 (um)  nota mais baixa e 10.0 (dez) a mais alta. 
Resposta:")</f>
        <v>#13
Considerar para a tarefa a seguir somente o texto que está entre #### e ####.
####
"O texto de Liana Coll, em Jornal da Unicamp de 07 a 20 de agosto de 2023 apresenta que no início dos anos 2000 mais de 1 bilhão de abelhas morreram no Brasil, situação também registrada no Europa e nos Estados Unidos. As causas se devem a expansão da monocultura e a alta utilização de agrotóxicos, gerando preocupação, pois cerca de 70% de todas as plantas são polimizadas por esses insetos. A química e pesquisadora Ana Paula de Souza do (CPBQA) da Unicamp, identificou a presença de agrotóxicos no mel e cera das abelhas, bioindicadores de contaminação. A análise realizada na cera apresentou um ou mais agrotóxicos em 90% das amostras. O orientador foi o professor da FEA, Felix Rayes juntamente a coorientação da coordenadora da Divisão Química Analítica do CPQBA, Nádia Rodrigues. A pesquisadora destaca a utilização do mel nas indústrias e pontua a importância de identificar contaminações. A mesma recomenda a submissão das práticas agrícolas e o seu controle adequado para evitar que os agrotóxicos permaneçam afetando a biodiversidade e a população das abelhas."
####
Tarefa: Você é um assistente útil responsável pela análise de coerência semântica de textos. Sua tarefa é analisar um texto seguindo os passos abaixo:
Passo 1. Liste a ocorrência do verbo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L95" s="64"/>
      <c r="M95" s="2" t="s">
        <v>16</v>
      </c>
    </row>
    <row r="96">
      <c r="A96" s="88">
        <v>14.0</v>
      </c>
      <c r="B96" s="66" t="s">
        <v>29</v>
      </c>
      <c r="C96" s="62"/>
      <c r="D96" s="66" t="s">
        <v>16</v>
      </c>
      <c r="E96" s="79" t="str">
        <f>IFERROR(__xludf.DUMMYFUNCTION("CONCATENATE(""#"",TO_TEXT($A96),SUBSTITUTE(E$82,""&lt;TEXTO&gt;"",$B96))"),"#14
Considerar para a tarefa a seguir somente o texto que está entre #### e ####.
####
""Na pesquisa ""agrotóxicos em cera e mel de abelha"", publicada em 2023 no jornal da Unicamp, Liana coll, retrata o aumento de mortes das abelhas nos últimos anos, c"&amp;"ausada pelo uso excessivo de agrotóxicos em monoculturas. A pesquisadora e química Ana Paula de Souza, realizou uma pesquisa com o mel e a cera de abelhas comuns, notando grande presença de pesticidas, o que gerou preocupação, já que as abelhas são respon"&amp;"sáveis em média por 70% da polinização em todo o mundo. Souza recomenda que aja uma fiscalização mais controlada no que com cerne a atividade agrícola.""
####
Tarefa: Você é um assistente útil responsável pela análise de coerência semântica de textos. S"&amp;"ua tarefa é analisar um texto seguindo os passos abaixo:
Passo 1. Liste a ocorrência do verbo analisar ou de seus sinônimos.
Passo 2. Agora, atribua uma nota para os verbos listados no passo 1, considerando a coerência semântica das palavras entre si. A"&amp;"tribua uma nota de 1.0 a 10.0, sendo 1.0(um) para o verbo menos coerente e 10.0(dez) para o mais coerentes.
Passo 3. Considerando as notas dos verbos do passo 2, atribua uma nota ao texto, sendo 1.0 (um)  nota mais baixa e 10.0 (dez) a mais alta. 
Respo"&amp;"sta:")</f>
        <v>#14
Considerar para a tarefa a seguir somente o texto que está entre #### e ####.
####
"Na pesquisa "agrotóxicos em cera e mel de abelha", publicada em 2023 no jornal da Unicamp, Liana coll, retrata o aumento de mortes das abelhas nos últimos anos, causada pelo uso excessivo de agrotóxicos em monoculturas. A pesquisadora e química Ana Paula de Souza, realizou uma pesquisa com o mel e a cera de abelhas comuns, notando grande presença de pesticidas, o que gerou preocupação, já que as abelhas são responsáveis em média por 70% da polinização em todo o mundo. Souza recomenda que aja uma fiscalização mais controlada no que com cerne a atividade agrícola."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F96" s="64"/>
      <c r="G96" s="78" t="str">
        <f>IFERROR(__xludf.DUMMYFUNCTION("CONCATENATE(""#"",TO_TEXT($A96),SUBSTITUTE(G$82,""&lt;TEXTO&gt;"",$B96))"),"#14
Considerar para a tarefa a seguir somente o texto que está entre #### e ####.
####
""Na pesquisa ""agrotóxicos em cera e mel de abelha"", publicada em 2023 no jornal da Unicamp, Liana coll, retrata o aumento de mortes das abelhas nos últimos anos, c"&amp;"ausada pelo uso excessivo de agrotóxicos em monoculturas. A pesquisadora e química Ana Paula de Souza, realizou uma pesquisa com o mel e a cera de abelhas comuns, notando grande presença de pesticidas, o que gerou preocupação, já que as abelhas são respon"&amp;"sáveis em média por 70% da polinização em todo o mundo. Souza recomenda que aja uma fiscalização mais controlada no que com cerne a atividade agrícola.""
####
Tarefa: Você é um assistente útil responsável pela análise de coerência semântica de textos. S"&amp;"ua tarefa é analisar um texto seguindo os passos abaixo:
Passo 1. Liste a ocorrência do verbo analisar ou de seus sinônimos.
Passo 2. Agora, atribua uma nota para os verbos listados no passo 1, considerando a coerência semântica das palavras entre si. A"&amp;"tribua uma nota de 1.0 a 10.0, sendo 1.0(um) para o verbo menos coerente e 10.0(dez) para o mais coerentes.
Passo 3. Considerando as notas dos verbos do passo 2, atribua uma nota ao texto, sendo 1.0 (um)  nota mais baixa e 10.0 (dez) a mais alta. 
Respo"&amp;"sta:")</f>
        <v>#14
Considerar para a tarefa a seguir somente o texto que está entre #### e ####.
####
"Na pesquisa "agrotóxicos em cera e mel de abelha", publicada em 2023 no jornal da Unicamp, Liana coll, retrata o aumento de mortes das abelhas nos últimos anos, causada pelo uso excessivo de agrotóxicos em monoculturas. A pesquisadora e química Ana Paula de Souza, realizou uma pesquisa com o mel e a cera de abelhas comuns, notando grande presença de pesticidas, o que gerou preocupação, já que as abelhas são responsáveis em média por 70% da polinização em todo o mundo. Souza recomenda que aja uma fiscalização mais controlada no que com cerne a atividade agrícola."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H96" s="64"/>
      <c r="I96" s="78" t="str">
        <f>IFERROR(__xludf.DUMMYFUNCTION("CONCATENATE(""#"",TO_TEXT($A96),SUBSTITUTE(I$82,""&lt;TEXTO&gt;"",$B96))"),"#14
Considerar para a tarefa a seguir somente o texto que está entre #### e ####.
####
""Na pesquisa ""agrotóxicos em cera e mel de abelha"", publicada em 2023 no jornal da Unicamp, Liana coll, retrata o aumento de mortes das abelhas nos últimos anos, c"&amp;"ausada pelo uso excessivo de agrotóxicos em monoculturas. A pesquisadora e química Ana Paula de Souza, realizou uma pesquisa com o mel e a cera de abelhas comuns, notando grande presença de pesticidas, o que gerou preocupação, já que as abelhas são respon"&amp;"sáveis em média por 70% da polinização em todo o mundo. Souza recomenda que aja uma fiscalização mais controlada no que com cerne a atividade agrícola.""
####
Tarefa: Você é um assistente útil responsável pela análise de coerência semântica de textos. S"&amp;"ua tarefa é analisar um texto seguindo os passos abaixo:
Passo 1. Liste a ocorrência do verbo informar ou de seus sinônimos.
Passo 2. Agora, atribua uma nota para os verbos listados no passo 1, considerando a coerência semântica das palavras entre si. A"&amp;"tribua uma nota de 1.0 a 10.0, sendo 1.0(um) para o verbo menos coerente e 10.0(dez) para o mais coerentes.
Passo 3. Considerando as notas dos verbos do passo 2, atribua uma nota ao texto, sendo 1.0 (um)  nota mais baixa e 10.0 (dez) a mais alta. 
Respo"&amp;"sta:")</f>
        <v>#14
Considerar para a tarefa a seguir somente o texto que está entre #### e ####.
####
"Na pesquisa "agrotóxicos em cera e mel de abelha", publicada em 2023 no jornal da Unicamp, Liana coll, retrata o aumento de mortes das abelhas nos últimos anos, causada pelo uso excessivo de agrotóxicos em monoculturas. A pesquisadora e química Ana Paula de Souza, realizou uma pesquisa com o mel e a cera de abelhas comuns, notando grande presença de pesticidas, o que gerou preocupação, já que as abelhas são responsáveis em média por 70% da polinização em todo o mundo. Souza recomenda que aja uma fiscalização mais controlada no que com cerne a atividade agrícola."
####
Tarefa: Você é um assistente útil responsável pela análise de coerência semântica de textos. Sua tarefa é analisar um texto seguindo os passos abaixo:
Passo 1. Liste a ocorrência do verbo informar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J96" s="64"/>
      <c r="K96" s="78" t="str">
        <f>IFERROR(__xludf.DUMMYFUNCTION("CONCATENATE(""#"",TO_TEXT($A96),SUBSTITUTE(K$82,""&lt;TEXTO&gt;"",$B96))"),"#14
Considerar para a tarefa a seguir somente o texto que está entre #### e ####.
####
""Na pesquisa ""agrotóxicos em cera e mel de abelha"", publicada em 2023 no jornal da Unicamp, Liana coll, retrata o aumento de mortes das abelhas nos últimos anos, c"&amp;"ausada pelo uso excessivo de agrotóxicos em monoculturas. A pesquisadora e química Ana Paula de Souza, realizou uma pesquisa com o mel e a cera de abelhas comuns, notando grande presença de pesticidas, o que gerou preocupação, já que as abelhas são respon"&amp;"sáveis em média por 70% da polinização em todo o mundo. Souza recomenda que aja uma fiscalização mais controlada no que com cerne a atividade agrícola.""
####
Tarefa: Você é um assistente útil responsável pela análise de coerência semântica de textos. S"&amp;"ua tarefa é analisar um texto seguindo os passos abaixo:
Passo 1. Liste a ocorrência do verbo alertar ou de seus sinônimos.
Passo 2. Agora, atribua uma nota para os verbos listados no passo 1, considerando a coerência semântica das palavras entre si. At"&amp;"ribua uma nota de 1.0 a 10.0, sendo 1.0(um) para o verbo menos coerente e 10.0(dez) para o mais coerentes.
Passo 3. Considerando as notas dos verbos do passo 2, atribua uma nota ao texto, sendo 1.0 (um)  nota mais baixa e 10.0 (dez) a mais alta. 
Respos"&amp;"ta:")</f>
        <v>#14
Considerar para a tarefa a seguir somente o texto que está entre #### e ####.
####
"Na pesquisa "agrotóxicos em cera e mel de abelha", publicada em 2023 no jornal da Unicamp, Liana coll, retrata o aumento de mortes das abelhas nos últimos anos, causada pelo uso excessivo de agrotóxicos em monoculturas. A pesquisadora e química Ana Paula de Souza, realizou uma pesquisa com o mel e a cera de abelhas comuns, notando grande presença de pesticidas, o que gerou preocupação, já que as abelhas são responsáveis em média por 70% da polinização em todo o mundo. Souza recomenda que aja uma fiscalização mais controlada no que com cerne a atividade agrícola."
####
Tarefa: Você é um assistente útil responsável pela análise de coerência semântica de textos. Sua tarefa é analisar um texto seguindo os passos abaixo:
Passo 1. Liste a ocorrência do verbo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L96" s="64"/>
      <c r="M96" s="2" t="s">
        <v>16</v>
      </c>
    </row>
    <row r="97">
      <c r="A97" s="91">
        <v>15.0</v>
      </c>
      <c r="B97" s="66" t="s">
        <v>30</v>
      </c>
      <c r="C97" s="62"/>
      <c r="D97" s="66" t="s">
        <v>16</v>
      </c>
      <c r="E97" s="79" t="str">
        <f>IFERROR(__xludf.DUMMYFUNCTION("CONCATENATE(""#"",TO_TEXT($A97),SUBSTITUTE(E$82,""&lt;TEXTO&gt;"",$B97))"),"#15
Considerar para a tarefa a seguir somente o texto que está entre #### e ####.
####
""No texto ""Agrotóxicos são detectados em cera e mel de abelhas"", de Liana Coll, publicado no Jornal da UNICAMP, de 07 a 20 de agosto de 2023, expõe que devido à ex"&amp;"pansão da monocultura, que utiliza agrotóxicos, cerca de mais de 1 bilhão de abelhas morreram no Brasil. Esse número é preocupante, pois os insetos polinizam 70% de todas as plantas do planeta. Diante disso, a pesquisadora Ana Paula de Souza, examinou a p"&amp;"resença dos agrotóxicos no mel e na cera das abelhas comuns, por serem bioindicadores de contaminação. Os resultados apresentam 90% das amostras contaminadas com agrotóxico. A motivação pelo tema surgiu devido o aumento das mortes das abelhas no Brasil, E"&amp;"uropa e nos Estados Unidos, e pela importância dos produtos apícolas. A pesquisadora recomenda que seja controlado o uso de agrotóxicos. ""
####
Tarefa: Você é um assistente útil responsável pela análise de coerência semântica de textos. Sua tarefa é an"&amp;"alisar um texto seguindo os passos abaixo:
Passo 1. Liste a ocorrência do verbo analisar ou de seus sinônimos.
Passo 2. Agora, atribua uma nota para os verbos listados no passo 1, considerando a coerência semântica das palavras entre si. Atribua uma not"&amp;"a de 1.0 a 10.0, sendo 1.0(um) para o verbo menos coerente e 10.0(dez) para o mais coerentes.
Passo 3. Considerando as notas dos verbos do passo 2, atribua uma nota ao texto, sendo 1.0 (um)  nota mais baixa e 10.0 (dez) a mais alta. 
Resposta:")</f>
        <v>#15
Considerar para a tarefa a seguir somente o texto que está entre #### e ####.
####
"No texto "Agrotóxicos são detectados em cera e mel de abelhas", de Liana Coll, publicado no Jornal da UNICAMP, de 07 a 20 de agosto de 2023, expõe que devido à expansão da monocultura, que utiliza agrotóxicos, cerca de mais de 1 bilhão de abelhas morreram no Brasil. Esse número é preocupante, pois os insetos polinizam 70% de todas as plantas do planeta. Diante disso, a pesquisadora Ana Paula de Souza, examinou a presença dos agrotóxicos no mel e na cera das abelhas comuns, por serem bioindicadores de contaminação. Os resultados apresentam 90% das amostras contaminadas com agrotóxico. A motivação pelo tema surgiu devido o aumento das mortes das abelhas no Brasil, Europa e nos Estados Unidos, e pela importância dos produtos apícolas. A pesquisadora recomenda que seja controlado o uso de agrotóxicos. "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F97" s="64"/>
      <c r="G97" s="78" t="str">
        <f>IFERROR(__xludf.DUMMYFUNCTION("CONCATENATE(""#"",TO_TEXT($A97),SUBSTITUTE(G$82,""&lt;TEXTO&gt;"",$B97))"),"#15
Considerar para a tarefa a seguir somente o texto que está entre #### e ####.
####
""No texto ""Agrotóxicos são detectados em cera e mel de abelhas"", de Liana Coll, publicado no Jornal da UNICAMP, de 07 a 20 de agosto de 2023, expõe que devido à ex"&amp;"pansão da monocultura, que utiliza agrotóxicos, cerca de mais de 1 bilhão de abelhas morreram no Brasil. Esse número é preocupante, pois os insetos polinizam 70% de todas as plantas do planeta. Diante disso, a pesquisadora Ana Paula de Souza, examinou a p"&amp;"resença dos agrotóxicos no mel e na cera das abelhas comuns, por serem bioindicadores de contaminação. Os resultados apresentam 90% das amostras contaminadas com agrotóxico. A motivação pelo tema surgiu devido o aumento das mortes das abelhas no Brasil, E"&amp;"uropa e nos Estados Unidos, e pela importância dos produtos apícolas. A pesquisadora recomenda que seja controlado o uso de agrotóxicos. ""
####
Tarefa: Você é um assistente útil responsável pela análise de coerência semântica de textos. Sua tarefa é an"&amp;"alisar um texto seguindo os passos abaixo:
Passo 1. Liste a ocorrência do verbo analisar ou de seus sinônimos.
Passo 2. Agora, atribua uma nota para os verbos listados no passo 1, considerando a coerência semântica das palavras entre si. Atribua uma not"&amp;"a de 1.0 a 10.0, sendo 1.0(um) para o verbo menos coerente e 10.0(dez) para o mais coerentes.
Passo 3. Considerando as notas dos verbos do passo 2, atribua uma nota ao texto, sendo 1.0 (um)  nota mais baixa e 10.0 (dez) a mais alta. 
Resposta:")</f>
        <v>#15
Considerar para a tarefa a seguir somente o texto que está entre #### e ####.
####
"No texto "Agrotóxicos são detectados em cera e mel de abelhas", de Liana Coll, publicado no Jornal da UNICAMP, de 07 a 20 de agosto de 2023, expõe que devido à expansão da monocultura, que utiliza agrotóxicos, cerca de mais de 1 bilhão de abelhas morreram no Brasil. Esse número é preocupante, pois os insetos polinizam 70% de todas as plantas do planeta. Diante disso, a pesquisadora Ana Paula de Souza, examinou a presença dos agrotóxicos no mel e na cera das abelhas comuns, por serem bioindicadores de contaminação. Os resultados apresentam 90% das amostras contaminadas com agrotóxico. A motivação pelo tema surgiu devido o aumento das mortes das abelhas no Brasil, Europa e nos Estados Unidos, e pela importância dos produtos apícolas. A pesquisadora recomenda que seja controlado o uso de agrotóxicos. "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H97" s="64"/>
      <c r="I97" s="78" t="str">
        <f>IFERROR(__xludf.DUMMYFUNCTION("CONCATENATE(""#"",TO_TEXT($A97),SUBSTITUTE(I$82,""&lt;TEXTO&gt;"",$B97))"),"#15
Considerar para a tarefa a seguir somente o texto que está entre #### e ####.
####
""No texto ""Agrotóxicos são detectados em cera e mel de abelhas"", de Liana Coll, publicado no Jornal da UNICAMP, de 07 a 20 de agosto de 2023, expõe que devido à ex"&amp;"pansão da monocultura, que utiliza agrotóxicos, cerca de mais de 1 bilhão de abelhas morreram no Brasil. Esse número é preocupante, pois os insetos polinizam 70% de todas as plantas do planeta. Diante disso, a pesquisadora Ana Paula de Souza, examinou a p"&amp;"resença dos agrotóxicos no mel e na cera das abelhas comuns, por serem bioindicadores de contaminação. Os resultados apresentam 90% das amostras contaminadas com agrotóxico. A motivação pelo tema surgiu devido o aumento das mortes das abelhas no Brasil, E"&amp;"uropa e nos Estados Unidos, e pela importância dos produtos apícolas. A pesquisadora recomenda que seja controlado o uso de agrotóxicos. ""
####
Tarefa: Você é um assistente útil responsável pela análise de coerência semântica de textos. Sua tarefa é an"&amp;"alisar um texto seguindo os passos abaixo:
Passo 1. Liste a ocorrência do verbo informar ou de seus sinônimos.
Passo 2. Agora, atribua uma nota para os verbos listados no passo 1, considerando a coerência semântica das palavras entre si. Atribua uma not"&amp;"a de 1.0 a 10.0, sendo 1.0(um) para o verbo menos coerente e 10.0(dez) para o mais coerentes.
Passo 3. Considerando as notas dos verbos do passo 2, atribua uma nota ao texto, sendo 1.0 (um)  nota mais baixa e 10.0 (dez) a mais alta. 
Resposta:")</f>
        <v>#15
Considerar para a tarefa a seguir somente o texto que está entre #### e ####.
####
"No texto "Agrotóxicos são detectados em cera e mel de abelhas", de Liana Coll, publicado no Jornal da UNICAMP, de 07 a 20 de agosto de 2023, expõe que devido à expansão da monocultura, que utiliza agrotóxicos, cerca de mais de 1 bilhão de abelhas morreram no Brasil. Esse número é preocupante, pois os insetos polinizam 70% de todas as plantas do planeta. Diante disso, a pesquisadora Ana Paula de Souza, examinou a presença dos agrotóxicos no mel e na cera das abelhas comuns, por serem bioindicadores de contaminação. Os resultados apresentam 90% das amostras contaminadas com agrotóxico. A motivação pelo tema surgiu devido o aumento das mortes das abelhas no Brasil, Europa e nos Estados Unidos, e pela importância dos produtos apícolas. A pesquisadora recomenda que seja controlado o uso de agrotóxicos. "
####
Tarefa: Você é um assistente útil responsável pela análise de coerência semântica de textos. Sua tarefa é analisar um texto seguindo os passos abaixo:
Passo 1. Liste a ocorrência do verbo informar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J97" s="64"/>
      <c r="K97" s="78" t="str">
        <f>IFERROR(__xludf.DUMMYFUNCTION("CONCATENATE(""#"",TO_TEXT($A97),SUBSTITUTE(K$82,""&lt;TEXTO&gt;"",$B97))"),"#15
Considerar para a tarefa a seguir somente o texto que está entre #### e ####.
####
""No texto ""Agrotóxicos são detectados em cera e mel de abelhas"", de Liana Coll, publicado no Jornal da UNICAMP, de 07 a 20 de agosto de 2023, expõe que devido à ex"&amp;"pansão da monocultura, que utiliza agrotóxicos, cerca de mais de 1 bilhão de abelhas morreram no Brasil. Esse número é preocupante, pois os insetos polinizam 70% de todas as plantas do planeta. Diante disso, a pesquisadora Ana Paula de Souza, examinou a p"&amp;"resença dos agrotóxicos no mel e na cera das abelhas comuns, por serem bioindicadores de contaminação. Os resultados apresentam 90% das amostras contaminadas com agrotóxico. A motivação pelo tema surgiu devido o aumento das mortes das abelhas no Brasil, E"&amp;"uropa e nos Estados Unidos, e pela importância dos produtos apícolas. A pesquisadora recomenda que seja controlado o uso de agrotóxicos. ""
####
Tarefa: Você é um assistente útil responsável pela análise de coerência semântica de textos. Sua tarefa é an"&amp;"alisar um texto seguindo os passos abaixo:
Passo 1. Liste a ocorrência do verbo alertar ou de seus sinônimos.
Passo 2. Agora, atribua uma nota para os verbos listados no passo 1, considerando a coerência semântica das palavras entre si. Atribua uma nota"&amp;" de 1.0 a 10.0, sendo 1.0(um) para o verbo menos coerente e 10.0(dez) para o mais coerentes.
Passo 3. Considerando as notas dos verbos do passo 2, atribua uma nota ao texto, sendo 1.0 (um)  nota mais baixa e 10.0 (dez) a mais alta. 
Resposta:")</f>
        <v>#15
Considerar para a tarefa a seguir somente o texto que está entre #### e ####.
####
"No texto "Agrotóxicos são detectados em cera e mel de abelhas", de Liana Coll, publicado no Jornal da UNICAMP, de 07 a 20 de agosto de 2023, expõe que devido à expansão da monocultura, que utiliza agrotóxicos, cerca de mais de 1 bilhão de abelhas morreram no Brasil. Esse número é preocupante, pois os insetos polinizam 70% de todas as plantas do planeta. Diante disso, a pesquisadora Ana Paula de Souza, examinou a presença dos agrotóxicos no mel e na cera das abelhas comuns, por serem bioindicadores de contaminação. Os resultados apresentam 90% das amostras contaminadas com agrotóxico. A motivação pelo tema surgiu devido o aumento das mortes das abelhas no Brasil, Europa e nos Estados Unidos, e pela importância dos produtos apícolas. A pesquisadora recomenda que seja controlado o uso de agrotóxicos. "
####
Tarefa: Você é um assistente útil responsável pela análise de coerência semântica de textos. Sua tarefa é analisar um texto seguindo os passos abaixo:
Passo 1. Liste a ocorrência do verbo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L97" s="64"/>
      <c r="M97" s="2" t="s">
        <v>16</v>
      </c>
    </row>
    <row r="98">
      <c r="A98" s="88">
        <v>16.0</v>
      </c>
      <c r="B98" s="66" t="s">
        <v>31</v>
      </c>
      <c r="C98" s="62"/>
      <c r="D98" s="66" t="s">
        <v>16</v>
      </c>
      <c r="E98" s="79" t="str">
        <f>IFERROR(__xludf.DUMMYFUNCTION("CONCATENATE(""#"",TO_TEXT($A98),SUBSTITUTE(E$82,""&lt;TEXTO&gt;"",$B98))"),"#16
Considerar para a tarefa a seguir somente o texto que está entre #### e ####.
####
""Uma pesquisa feita pela pesquisadora Ana Paula de Souza da Universidade Unicamp, contatou que no período de (2000-2023), foi aferido aproximadamente 1 bilhão de abe"&amp;"lhas mortas do tipo comum, no Brasil. Ademais, foi dito por Ana que a morte dos animais deve-se a   grande utilização dos agrotóxicos em grandes latifúndios. Por conseguinte ocasiona danos a população de operárias(abelhas), elas sendo responsáveis p3la a "&amp;"maior parte dos polinizadores do mundo. Isso podendo causar elevados prejuízos à produção de alimentos agrícolas do país, além de deixar o mel contaminado com substâncias tóxicas.""
####
Tarefa: Você é um assistente útil responsável pela análise de coer"&amp;"ência semântica de textos. Sua tarefa é analisar um texto seguindo os passos abaixo:
Passo 1. Liste a ocorrência do verbo analisar ou de seus sinônimos.
Passo 2. Agora, atribua uma nota para os verbos listados no passo 1, considerando a coerência semânt"&amp;"ica das palavras entre si. Atribua uma nota de 1.0 a 10.0, sendo 1.0(um) para o verbo menos coerente e 10.0(dez) para o mais coerentes.
Passo 3. Considerando as notas dos verbos do passo 2, atribua uma nota ao texto, sendo 1.0 (um)  nota mais baixa e 10."&amp;"0 (dez) a mais alta. 
Resposta:")</f>
        <v>#16
Considerar para a tarefa a seguir somente o texto que está entre #### e ####.
####
"Uma pesquisa feita pela pesquisadora Ana Paula de Souza da Universidade Unicamp, contatou que no período de (2000-2023), foi aferido aproximadamente 1 bilhão de abelhas mortas do tipo comum, no Brasil. Ademais, foi dito por Ana que a morte dos animais deve-se a   grande utilização dos agrotóxicos em grandes latifúndios. Por conseguinte ocasiona danos a população de operárias(abelhas), elas sendo responsáveis p3la a maior parte dos polinizadores do mundo. Isso podendo causar elevados prejuízos à produção de alimentos agrícolas do país, além de deixar o mel contaminado com substâncias tóxicas."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F98" s="64"/>
      <c r="G98" s="78" t="str">
        <f>IFERROR(__xludf.DUMMYFUNCTION("CONCATENATE(""#"",TO_TEXT($A98),SUBSTITUTE(G$82,""&lt;TEXTO&gt;"",$B98))"),"#16
Considerar para a tarefa a seguir somente o texto que está entre #### e ####.
####
""Uma pesquisa feita pela pesquisadora Ana Paula de Souza da Universidade Unicamp, contatou que no período de (2000-2023), foi aferido aproximadamente 1 bilhão de abe"&amp;"lhas mortas do tipo comum, no Brasil. Ademais, foi dito por Ana que a morte dos animais deve-se a   grande utilização dos agrotóxicos em grandes latifúndios. Por conseguinte ocasiona danos a população de operárias(abelhas), elas sendo responsáveis p3la a "&amp;"maior parte dos polinizadores do mundo. Isso podendo causar elevados prejuízos à produção de alimentos agrícolas do país, além de deixar o mel contaminado com substâncias tóxicas.""
####
Tarefa: Você é um assistente útil responsável pela análise de coer"&amp;"ência semântica de textos. Sua tarefa é analisar um texto seguindo os passos abaixo:
Passo 1. Liste a ocorrência do verbo analisar ou de seus sinônimos.
Passo 2. Agora, atribua uma nota para os verbos listados no passo 1, considerando a coerência semânt"&amp;"ica das palavras entre si. Atribua uma nota de 1.0 a 10.0, sendo 1.0(um) para o verbo menos coerente e 10.0(dez) para o mais coerentes.
Passo 3. Considerando as notas dos verbos do passo 2, atribua uma nota ao texto, sendo 1.0 (um)  nota mais baixa e 10."&amp;"0 (dez) a mais alta. 
Resposta:")</f>
        <v>#16
Considerar para a tarefa a seguir somente o texto que está entre #### e ####.
####
"Uma pesquisa feita pela pesquisadora Ana Paula de Souza da Universidade Unicamp, contatou que no período de (2000-2023), foi aferido aproximadamente 1 bilhão de abelhas mortas do tipo comum, no Brasil. Ademais, foi dito por Ana que a morte dos animais deve-se a   grande utilização dos agrotóxicos em grandes latifúndios. Por conseguinte ocasiona danos a população de operárias(abelhas), elas sendo responsáveis p3la a maior parte dos polinizadores do mundo. Isso podendo causar elevados prejuízos à produção de alimentos agrícolas do país, além de deixar o mel contaminado com substâncias tóxicas."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H98" s="64"/>
      <c r="I98" s="78" t="str">
        <f>IFERROR(__xludf.DUMMYFUNCTION("CONCATENATE(""#"",TO_TEXT($A98),SUBSTITUTE(I$82,""&lt;TEXTO&gt;"",$B98))"),"#16
Considerar para a tarefa a seguir somente o texto que está entre #### e ####.
####
""Uma pesquisa feita pela pesquisadora Ana Paula de Souza da Universidade Unicamp, contatou que no período de (2000-2023), foi aferido aproximadamente 1 bilhão de abe"&amp;"lhas mortas do tipo comum, no Brasil. Ademais, foi dito por Ana que a morte dos animais deve-se a   grande utilização dos agrotóxicos em grandes latifúndios. Por conseguinte ocasiona danos a população de operárias(abelhas), elas sendo responsáveis p3la a "&amp;"maior parte dos polinizadores do mundo. Isso podendo causar elevados prejuízos à produção de alimentos agrícolas do país, além de deixar o mel contaminado com substâncias tóxicas.""
####
Tarefa: Você é um assistente útil responsável pela análise de coer"&amp;"ência semântica de textos. Sua tarefa é analisar um texto seguindo os passos abaixo:
Passo 1. Liste a ocorrência do verbo informar ou de seus sinônimos.
Passo 2. Agora, atribua uma nota para os verbos listados no passo 1, considerando a coerência semânt"&amp;"ica das palavras entre si. Atribua uma nota de 1.0 a 10.0, sendo 1.0(um) para o verbo menos coerente e 10.0(dez) para o mais coerentes.
Passo 3. Considerando as notas dos verbos do passo 2, atribua uma nota ao texto, sendo 1.0 (um)  nota mais baixa e 10."&amp;"0 (dez) a mais alta. 
Resposta:")</f>
        <v>#16
Considerar para a tarefa a seguir somente o texto que está entre #### e ####.
####
"Uma pesquisa feita pela pesquisadora Ana Paula de Souza da Universidade Unicamp, contatou que no período de (2000-2023), foi aferido aproximadamente 1 bilhão de abelhas mortas do tipo comum, no Brasil. Ademais, foi dito por Ana que a morte dos animais deve-se a   grande utilização dos agrotóxicos em grandes latifúndios. Por conseguinte ocasiona danos a população de operárias(abelhas), elas sendo responsáveis p3la a maior parte dos polinizadores do mundo. Isso podendo causar elevados prejuízos à produção de alimentos agrícolas do país, além de deixar o mel contaminado com substâncias tóxicas."
####
Tarefa: Você é um assistente útil responsável pela análise de coerência semântica de textos. Sua tarefa é analisar um texto seguindo os passos abaixo:
Passo 1. Liste a ocorrência do verbo informar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J98" s="64"/>
      <c r="K98" s="78" t="str">
        <f>IFERROR(__xludf.DUMMYFUNCTION("CONCATENATE(""#"",TO_TEXT($A98),SUBSTITUTE(K$82,""&lt;TEXTO&gt;"",$B98))"),"#16
Considerar para a tarefa a seguir somente o texto que está entre #### e ####.
####
""Uma pesquisa feita pela pesquisadora Ana Paula de Souza da Universidade Unicamp, contatou que no período de (2000-2023), foi aferido aproximadamente 1 bilhão de abe"&amp;"lhas mortas do tipo comum, no Brasil. Ademais, foi dito por Ana que a morte dos animais deve-se a   grande utilização dos agrotóxicos em grandes latifúndios. Por conseguinte ocasiona danos a população de operárias(abelhas), elas sendo responsáveis p3la a "&amp;"maior parte dos polinizadores do mundo. Isso podendo causar elevados prejuízos à produção de alimentos agrícolas do país, além de deixar o mel contaminado com substâncias tóxicas.""
####
Tarefa: Você é um assistente útil responsável pela análise de coer"&amp;"ência semântica de textos. Sua tarefa é analisar um texto seguindo os passos abaixo:
Passo 1. Liste a ocorrência do verbo alertar ou de seus sinônimos.
Passo 2. Agora, atribua uma nota para os verbos listados no passo 1, considerando a coerência semânti"&amp;"ca das palavras entre si. Atribua uma nota de 1.0 a 10.0, sendo 1.0(um) para o verbo menos coerente e 10.0(dez) para o mais coerentes.
Passo 3. Considerando as notas dos verbos do passo 2, atribua uma nota ao texto, sendo 1.0 (um)  nota mais baixa e 10.0"&amp;" (dez) a mais alta. 
Resposta:")</f>
        <v>#16
Considerar para a tarefa a seguir somente o texto que está entre #### e ####.
####
"Uma pesquisa feita pela pesquisadora Ana Paula de Souza da Universidade Unicamp, contatou que no período de (2000-2023), foi aferido aproximadamente 1 bilhão de abelhas mortas do tipo comum, no Brasil. Ademais, foi dito por Ana que a morte dos animais deve-se a   grande utilização dos agrotóxicos em grandes latifúndios. Por conseguinte ocasiona danos a população de operárias(abelhas), elas sendo responsáveis p3la a maior parte dos polinizadores do mundo. Isso podendo causar elevados prejuízos à produção de alimentos agrícolas do país, além de deixar o mel contaminado com substâncias tóxicas."
####
Tarefa: Você é um assistente útil responsável pela análise de coerência semântica de textos. Sua tarefa é analisar um texto seguindo os passos abaixo:
Passo 1. Liste a ocorrência do verbo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L98" s="64"/>
      <c r="M98" s="2" t="s">
        <v>16</v>
      </c>
    </row>
    <row r="99">
      <c r="A99" s="91">
        <v>17.0</v>
      </c>
      <c r="B99" s="66" t="s">
        <v>32</v>
      </c>
      <c r="C99" s="62"/>
      <c r="D99" s="66" t="s">
        <v>16</v>
      </c>
      <c r="E99" s="79" t="str">
        <f>IFERROR(__xludf.DUMMYFUNCTION("CONCATENATE(""#"",TO_TEXT($A99),SUBSTITUTE(E$82,""&lt;TEXTO&gt;"",$B99))"),"#17
Considerar para a tarefa a seguir somente o texto que está entre #### e ####.
####
""No texto """"Agrotóxicos são detectados em cera e mel de abelha"""", publicado no jornal da Unicampi, em agosto de 2023, expõem o fato de que por uso excessivo de p"&amp;"esticidas, mais de 1 bilhão de abelhas morreram no Brasil, no começo dos anos 2000, o que gera uma preocupação porque esses insetos ajudam na agricultura e polinizam 70% das plantas da Terra. Sabendo o quão importante as abelhas são para haver equilíbrio "&amp;"no ecossistema, a pesquisadora Ana Paula de Souza analisou o mel das abelhas africanas, e relatou que 6 de 40 amostras analisadas excediam o limite máximo de herbicida glifosfato. Essa preocupação se consolidou frente sua relevância para a polinização das"&amp;" plantações. Como o mel é um alimento inserido na dieta de muitas pessoas e crianças, saber se há uma contaminação, se torna uma prioridade, assim como no caso da cera que é utilizada na indústria de cosméticos. Por fim, para evitar esse problema que os a"&amp;"grotóxicos causam nas abelhas e em sua biodiversidade, Souza recomenda que haja um controle mais rigoroso em relação ao uso desses pesticidas nas práticas agrícolas.""
####
Tarefa: Você é um assistente útil responsável pela análise de coerência semântic"&amp;"a de textos. Sua tarefa é analisar um texto seguindo os passos abaixo:
Passo 1. Liste a ocorrência do verbo analisar ou de seus sinônimos.
Passo 2. Agora, atribua uma nota para os verbos listados no passo 1, considerando a coerência semântica das palavr"&amp;"as entre si. Atribua uma nota de 1.0 a 10.0, sendo 1.0(um) para o verbo menos coerente e 10.0(dez) para o mais coerentes.
Passo 3. Considerando as notas dos verbos do passo 2, atribua uma nota ao texto, sendo 1.0 (um)  nota mais baixa e 10.0 (dez) a mais"&amp;" alta. 
Resposta:")</f>
        <v>#17
Considerar para a tarefa a seguir somente o texto que está entre #### e ####.
####
"No texto ""Agrotóxicos são detectados em cera e mel de abelha"", publicado no jornal da Unicampi, em agosto de 2023, expõem o fato de que por uso excessivo de pesticidas, mais de 1 bilhão de abelhas morreram no Brasil, no começo dos anos 2000, o que gera uma preocupação porque esses insetos ajudam na agricultura e polinizam 70% das plantas da Terra. Sabendo o quão importante as abelhas são para haver equilíbrio no ecossistema, a pesquisadora Ana Paula de Souza analisou o mel das abelhas africanas, e relatou que 6 de 40 amostras analisadas excediam o limite máximo de herbicida glifosfato. Essa preocupação se consolidou frente sua relevância para a polinização das plantações. Como o mel é um alimento inserido na dieta de muitas pessoas e crianças, saber se há uma contaminação, se torna uma prioridade, assim como no caso da cera que é utilizada na indústria de cosméticos. Por fim, para evitar esse problema que os agrotóxicos causam nas abelhas e em sua biodiversidade, Souza recomenda que haja um controle mais rigoroso em relação ao uso desses pesticidas nas práticas agrícolas."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F99" s="64"/>
      <c r="G99" s="78" t="str">
        <f>IFERROR(__xludf.DUMMYFUNCTION("CONCATENATE(""#"",TO_TEXT($A99),SUBSTITUTE(G$82,""&lt;TEXTO&gt;"",$B99))"),"#17
Considerar para a tarefa a seguir somente o texto que está entre #### e ####.
####
""No texto """"Agrotóxicos são detectados em cera e mel de abelha"""", publicado no jornal da Unicampi, em agosto de 2023, expõem o fato de que por uso excessivo de p"&amp;"esticidas, mais de 1 bilhão de abelhas morreram no Brasil, no começo dos anos 2000, o que gera uma preocupação porque esses insetos ajudam na agricultura e polinizam 70% das plantas da Terra. Sabendo o quão importante as abelhas são para haver equilíbrio "&amp;"no ecossistema, a pesquisadora Ana Paula de Souza analisou o mel das abelhas africanas, e relatou que 6 de 40 amostras analisadas excediam o limite máximo de herbicida glifosfato. Essa preocupação se consolidou frente sua relevância para a polinização das"&amp;" plantações. Como o mel é um alimento inserido na dieta de muitas pessoas e crianças, saber se há uma contaminação, se torna uma prioridade, assim como no caso da cera que é utilizada na indústria de cosméticos. Por fim, para evitar esse problema que os a"&amp;"grotóxicos causam nas abelhas e em sua biodiversidade, Souza recomenda que haja um controle mais rigoroso em relação ao uso desses pesticidas nas práticas agrícolas.""
####
Tarefa: Você é um assistente útil responsável pela análise de coerência semântic"&amp;"a de textos. Sua tarefa é analisar um texto seguindo os passos abaixo:
Passo 1. Liste a ocorrência do verbo analisar ou de seus sinônimos.
Passo 2. Agora, atribua uma nota para os verbos listados no passo 1, considerando a coerência semântica das palavr"&amp;"as entre si. Atribua uma nota de 1.0 a 10.0, sendo 1.0(um) para o verbo menos coerente e 10.0(dez) para o mais coerentes.
Passo 3. Considerando as notas dos verbos do passo 2, atribua uma nota ao texto, sendo 1.0 (um)  nota mais baixa e 10.0 (dez) a mais"&amp;" alta. 
Resposta:")</f>
        <v>#17
Considerar para a tarefa a seguir somente o texto que está entre #### e ####.
####
"No texto ""Agrotóxicos são detectados em cera e mel de abelha"", publicado no jornal da Unicampi, em agosto de 2023, expõem o fato de que por uso excessivo de pesticidas, mais de 1 bilhão de abelhas morreram no Brasil, no começo dos anos 2000, o que gera uma preocupação porque esses insetos ajudam na agricultura e polinizam 70% das plantas da Terra. Sabendo o quão importante as abelhas são para haver equilíbrio no ecossistema, a pesquisadora Ana Paula de Souza analisou o mel das abelhas africanas, e relatou que 6 de 40 amostras analisadas excediam o limite máximo de herbicida glifosfato. Essa preocupação se consolidou frente sua relevância para a polinização das plantações. Como o mel é um alimento inserido na dieta de muitas pessoas e crianças, saber se há uma contaminação, se torna uma prioridade, assim como no caso da cera que é utilizada na indústria de cosméticos. Por fim, para evitar esse problema que os agrotóxicos causam nas abelhas e em sua biodiversidade, Souza recomenda que haja um controle mais rigoroso em relação ao uso desses pesticidas nas práticas agrícolas."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H99" s="64"/>
      <c r="I99" s="78" t="str">
        <f>IFERROR(__xludf.DUMMYFUNCTION("CONCATENATE(""#"",TO_TEXT($A99),SUBSTITUTE(I$82,""&lt;TEXTO&gt;"",$B99))"),"#17
Considerar para a tarefa a seguir somente o texto que está entre #### e ####.
####
""No texto """"Agrotóxicos são detectados em cera e mel de abelha"""", publicado no jornal da Unicampi, em agosto de 2023, expõem o fato de que por uso excessivo de p"&amp;"esticidas, mais de 1 bilhão de abelhas morreram no Brasil, no começo dos anos 2000, o que gera uma preocupação porque esses insetos ajudam na agricultura e polinizam 70% das plantas da Terra. Sabendo o quão importante as abelhas são para haver equilíbrio "&amp;"no ecossistema, a pesquisadora Ana Paula de Souza analisou o mel das abelhas africanas, e relatou que 6 de 40 amostras analisadas excediam o limite máximo de herbicida glifosfato. Essa preocupação se consolidou frente sua relevância para a polinização das"&amp;" plantações. Como o mel é um alimento inserido na dieta de muitas pessoas e crianças, saber se há uma contaminação, se torna uma prioridade, assim como no caso da cera que é utilizada na indústria de cosméticos. Por fim, para evitar esse problema que os a"&amp;"grotóxicos causam nas abelhas e em sua biodiversidade, Souza recomenda que haja um controle mais rigoroso em relação ao uso desses pesticidas nas práticas agrícolas.""
####
Tarefa: Você é um assistente útil responsável pela análise de coerência semântic"&amp;"a de textos. Sua tarefa é analisar um texto seguindo os passos abaixo:
Passo 1. Liste a ocorrência do verbo informar ou de seus sinônimos.
Passo 2. Agora, atribua uma nota para os verbos listados no passo 1, considerando a coerência semântica das palavr"&amp;"as entre si. Atribua uma nota de 1.0 a 10.0, sendo 1.0(um) para o verbo menos coerente e 10.0(dez) para o mais coerentes.
Passo 3. Considerando as notas dos verbos do passo 2, atribua uma nota ao texto, sendo 1.0 (um)  nota mais baixa e 10.0 (dez) a mais"&amp;" alta. 
Resposta:")</f>
        <v>#17
Considerar para a tarefa a seguir somente o texto que está entre #### e ####.
####
"No texto ""Agrotóxicos são detectados em cera e mel de abelha"", publicado no jornal da Unicampi, em agosto de 2023, expõem o fato de que por uso excessivo de pesticidas, mais de 1 bilhão de abelhas morreram no Brasil, no começo dos anos 2000, o que gera uma preocupação porque esses insetos ajudam na agricultura e polinizam 70% das plantas da Terra. Sabendo o quão importante as abelhas são para haver equilíbrio no ecossistema, a pesquisadora Ana Paula de Souza analisou o mel das abelhas africanas, e relatou que 6 de 40 amostras analisadas excediam o limite máximo de herbicida glifosfato. Essa preocupação se consolidou frente sua relevância para a polinização das plantações. Como o mel é um alimento inserido na dieta de muitas pessoas e crianças, saber se há uma contaminação, se torna uma prioridade, assim como no caso da cera que é utilizada na indústria de cosméticos. Por fim, para evitar esse problema que os agrotóxicos causam nas abelhas e em sua biodiversidade, Souza recomenda que haja um controle mais rigoroso em relação ao uso desses pesticidas nas práticas agrícolas."
####
Tarefa: Você é um assistente útil responsável pela análise de coerência semântica de textos. Sua tarefa é analisar um texto seguindo os passos abaixo:
Passo 1. Liste a ocorrência do verbo informar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J99" s="64"/>
      <c r="K99" s="78" t="str">
        <f>IFERROR(__xludf.DUMMYFUNCTION("CONCATENATE(""#"",TO_TEXT($A99),SUBSTITUTE(K$82,""&lt;TEXTO&gt;"",$B99))"),"#17
Considerar para a tarefa a seguir somente o texto que está entre #### e ####.
####
""No texto """"Agrotóxicos são detectados em cera e mel de abelha"""", publicado no jornal da Unicampi, em agosto de 2023, expõem o fato de que por uso excessivo de p"&amp;"esticidas, mais de 1 bilhão de abelhas morreram no Brasil, no começo dos anos 2000, o que gera uma preocupação porque esses insetos ajudam na agricultura e polinizam 70% das plantas da Terra. Sabendo o quão importante as abelhas são para haver equilíbrio "&amp;"no ecossistema, a pesquisadora Ana Paula de Souza analisou o mel das abelhas africanas, e relatou que 6 de 40 amostras analisadas excediam o limite máximo de herbicida glifosfato. Essa preocupação se consolidou frente sua relevância para a polinização das"&amp;" plantações. Como o mel é um alimento inserido na dieta de muitas pessoas e crianças, saber se há uma contaminação, se torna uma prioridade, assim como no caso da cera que é utilizada na indústria de cosméticos. Por fim, para evitar esse problema que os a"&amp;"grotóxicos causam nas abelhas e em sua biodiversidade, Souza recomenda que haja um controle mais rigoroso em relação ao uso desses pesticidas nas práticas agrícolas.""
####
Tarefa: Você é um assistente útil responsável pela análise de coerência semântic"&amp;"a de textos. Sua tarefa é analisar um texto seguindo os passos abaixo:
Passo 1. Liste a ocorrência do verbo alertar ou de seus sinônimos.
Passo 2. Agora, atribua uma nota para os verbos listados no passo 1, considerando a coerência semântica das palavra"&amp;"s entre si. Atribua uma nota de 1.0 a 10.0, sendo 1.0(um) para o verbo menos coerente e 10.0(dez) para o mais coerentes.
Passo 3. Considerando as notas dos verbos do passo 2, atribua uma nota ao texto, sendo 1.0 (um)  nota mais baixa e 10.0 (dez) a mais "&amp;"alta. 
Resposta:")</f>
        <v>#17
Considerar para a tarefa a seguir somente o texto que está entre #### e ####.
####
"No texto ""Agrotóxicos são detectados em cera e mel de abelha"", publicado no jornal da Unicampi, em agosto de 2023, expõem o fato de que por uso excessivo de pesticidas, mais de 1 bilhão de abelhas morreram no Brasil, no começo dos anos 2000, o que gera uma preocupação porque esses insetos ajudam na agricultura e polinizam 70% das plantas da Terra. Sabendo o quão importante as abelhas são para haver equilíbrio no ecossistema, a pesquisadora Ana Paula de Souza analisou o mel das abelhas africanas, e relatou que 6 de 40 amostras analisadas excediam o limite máximo de herbicida glifosfato. Essa preocupação se consolidou frente sua relevância para a polinização das plantações. Como o mel é um alimento inserido na dieta de muitas pessoas e crianças, saber se há uma contaminação, se torna uma prioridade, assim como no caso da cera que é utilizada na indústria de cosméticos. Por fim, para evitar esse problema que os agrotóxicos causam nas abelhas e em sua biodiversidade, Souza recomenda que haja um controle mais rigoroso em relação ao uso desses pesticidas nas práticas agrícolas."
####
Tarefa: Você é um assistente útil responsável pela análise de coerência semântica de textos. Sua tarefa é analisar um texto seguindo os passos abaixo:
Passo 1. Liste a ocorrência do verbo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L99" s="64"/>
      <c r="M99" s="2" t="s">
        <v>16</v>
      </c>
    </row>
    <row r="100">
      <c r="A100" s="88">
        <v>18.0</v>
      </c>
      <c r="B100" s="66" t="s">
        <v>33</v>
      </c>
      <c r="C100" s="62"/>
      <c r="D100" s="66" t="s">
        <v>16</v>
      </c>
      <c r="E100" s="79" t="str">
        <f>IFERROR(__xludf.DUMMYFUNCTION("CONCATENATE(""#"",TO_TEXT($A100),SUBSTITUTE(E$82,""&lt;TEXTO&gt;"",$B100))"),"#18
Considerar para a tarefa a seguir somente o texto que está entre #### e ####.
####
""No texto ""Agrotóxicos são detectados em cera e mel de abelha"", publicado em 2023 no Jornal da Unicamp, Diana Coll expõe a pesquisa realizada pela química Ana Paul"&amp;"a de Souza, em sua tese de doutorado. Analisando produtos apícolas, bioindicadores da contaminação das abelhas, foi possível detectar que 15% das amostras de mel continham resíduos de herbicida acima do limite permitido e 90% das amostras de cera apresent"&amp;"aram um ou mais pesticidas. Essa análise foi incentivada pela preocupação com a morte massiva das abelhas africanas, conhecidas como comuns, no Brasil, além da importância delas para a polinização de plantações e produção agrícola. Souza também destaca o "&amp;"uso de mel em xaropes e da cera na indústria de cosméticos, tornando ainda mais relevante determinar se há ou não a contaminação. Para evitar que agrotóxicos continuem afetando a biodiversidade, a pesquisadora recomenda um controle mais adequado desses pr"&amp;"odutos nas práticas agrícolas.""
####
Tarefa: Você é um assistente útil responsável pela análise de coerência semântica de textos. Sua tarefa é analisar um texto seguindo os passos abaixo:
Passo 1. Liste a ocorrência do verbo analisar ou de seus sinôni"&amp;"mos.
Passo 2. Agora, atribua uma nota para os verbos listados no passo 1, considerando a coerência semântica das palavras entre si. Atribua uma nota de 1.0 a 10.0, sendo 1.0(um) para o verbo menos coerente e 10.0(dez) para o mais coerentes.
Passo 3. Con"&amp;"siderando as notas dos verbos do passo 2, atribua uma nota ao texto, sendo 1.0 (um)  nota mais baixa e 10.0 (dez) a mais alta. 
Resposta:")</f>
        <v>#18
Considerar para a tarefa a seguir somente o texto que está entre #### e ####.
####
"No texto "Agrotóxicos são detectados em cera e mel de abelha", publicado em 2023 no Jornal da Unicamp, Diana Coll expõe a pesquisa realizada pela química Ana Paula de Souza, em sua tese de doutorado. Analisando produtos apícolas, bioindicadores da contaminação das abelhas, foi possível detectar que 15% das amostras de mel continham resíduos de herbicida acima do limite permitido e 90% das amostras de cera apresentaram um ou mais pesticidas. Essa análise foi incentivada pela preocupação com a morte massiva das abelhas africanas, conhecidas como comuns, no Brasil, além da importância delas para a polinização de plantações e produção agrícola. Souza também destaca o uso de mel em xaropes e da cera na indústria de cosméticos, tornando ainda mais relevante determinar se há ou não a contaminação. Para evitar que agrotóxicos continuem afetando a biodiversidade, a pesquisadora recomenda um controle mais adequado desses produtos nas práticas agrícolas."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F100" s="64"/>
      <c r="G100" s="78" t="str">
        <f>IFERROR(__xludf.DUMMYFUNCTION("CONCATENATE(""#"",TO_TEXT($A100),SUBSTITUTE(G$82,""&lt;TEXTO&gt;"",$B100))"),"#18
Considerar para a tarefa a seguir somente o texto que está entre #### e ####.
####
""No texto ""Agrotóxicos são detectados em cera e mel de abelha"", publicado em 2023 no Jornal da Unicamp, Diana Coll expõe a pesquisa realizada pela química Ana Paul"&amp;"a de Souza, em sua tese de doutorado. Analisando produtos apícolas, bioindicadores da contaminação das abelhas, foi possível detectar que 15% das amostras de mel continham resíduos de herbicida acima do limite permitido e 90% das amostras de cera apresent"&amp;"aram um ou mais pesticidas. Essa análise foi incentivada pela preocupação com a morte massiva das abelhas africanas, conhecidas como comuns, no Brasil, além da importância delas para a polinização de plantações e produção agrícola. Souza também destaca o "&amp;"uso de mel em xaropes e da cera na indústria de cosméticos, tornando ainda mais relevante determinar se há ou não a contaminação. Para evitar que agrotóxicos continuem afetando a biodiversidade, a pesquisadora recomenda um controle mais adequado desses pr"&amp;"odutos nas práticas agrícolas.""
####
Tarefa: Você é um assistente útil responsável pela análise de coerência semântica de textos. Sua tarefa é analisar um texto seguindo os passos abaixo:
Passo 1. Liste a ocorrência do verbo analisar ou de seus sinôni"&amp;"mos.
Passo 2. Agora, atribua uma nota para os verbos listados no passo 1, considerando a coerência semântica das palavras entre si. Atribua uma nota de 1.0 a 10.0, sendo 1.0(um) para o verbo menos coerente e 10.0(dez) para o mais coerentes.
Passo 3. Con"&amp;"siderando as notas dos verbos do passo 2, atribua uma nota ao texto, sendo 1.0 (um)  nota mais baixa e 10.0 (dez) a mais alta. 
Resposta:")</f>
        <v>#18
Considerar para a tarefa a seguir somente o texto que está entre #### e ####.
####
"No texto "Agrotóxicos são detectados em cera e mel de abelha", publicado em 2023 no Jornal da Unicamp, Diana Coll expõe a pesquisa realizada pela química Ana Paula de Souza, em sua tese de doutorado. Analisando produtos apícolas, bioindicadores da contaminação das abelhas, foi possível detectar que 15% das amostras de mel continham resíduos de herbicida acima do limite permitido e 90% das amostras de cera apresentaram um ou mais pesticidas. Essa análise foi incentivada pela preocupação com a morte massiva das abelhas africanas, conhecidas como comuns, no Brasil, além da importância delas para a polinização de plantações e produção agrícola. Souza também destaca o uso de mel em xaropes e da cera na indústria de cosméticos, tornando ainda mais relevante determinar se há ou não a contaminação. Para evitar que agrotóxicos continuem afetando a biodiversidade, a pesquisadora recomenda um controle mais adequado desses produtos nas práticas agrícolas."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H100" s="64"/>
      <c r="I100" s="78" t="str">
        <f>IFERROR(__xludf.DUMMYFUNCTION("CONCATENATE(""#"",TO_TEXT($A100),SUBSTITUTE(I$82,""&lt;TEXTO&gt;"",$B100))"),"#18
Considerar para a tarefa a seguir somente o texto que está entre #### e ####.
####
""No texto ""Agrotóxicos são detectados em cera e mel de abelha"", publicado em 2023 no Jornal da Unicamp, Diana Coll expõe a pesquisa realizada pela química Ana Paul"&amp;"a de Souza, em sua tese de doutorado. Analisando produtos apícolas, bioindicadores da contaminação das abelhas, foi possível detectar que 15% das amostras de mel continham resíduos de herbicida acima do limite permitido e 90% das amostras de cera apresent"&amp;"aram um ou mais pesticidas. Essa análise foi incentivada pela preocupação com a morte massiva das abelhas africanas, conhecidas como comuns, no Brasil, além da importância delas para a polinização de plantações e produção agrícola. Souza também destaca o "&amp;"uso de mel em xaropes e da cera na indústria de cosméticos, tornando ainda mais relevante determinar se há ou não a contaminação. Para evitar que agrotóxicos continuem afetando a biodiversidade, a pesquisadora recomenda um controle mais adequado desses pr"&amp;"odutos nas práticas agrícolas.""
####
Tarefa: Você é um assistente útil responsável pela análise de coerência semântica de textos. Sua tarefa é analisar um texto seguindo os passos abaixo:
Passo 1. Liste a ocorrência do verbo informar ou de seus sinôni"&amp;"mos.
Passo 2. Agora, atribua uma nota para os verbos listados no passo 1, considerando a coerência semântica das palavras entre si. Atribua uma nota de 1.0 a 10.0, sendo 1.0(um) para o verbo menos coerente e 10.0(dez) para o mais coerentes.
Passo 3. Con"&amp;"siderando as notas dos verbos do passo 2, atribua uma nota ao texto, sendo 1.0 (um)  nota mais baixa e 10.0 (dez) a mais alta. 
Resposta:")</f>
        <v>#18
Considerar para a tarefa a seguir somente o texto que está entre #### e ####.
####
"No texto "Agrotóxicos são detectados em cera e mel de abelha", publicado em 2023 no Jornal da Unicamp, Diana Coll expõe a pesquisa realizada pela química Ana Paula de Souza, em sua tese de doutorado. Analisando produtos apícolas, bioindicadores da contaminação das abelhas, foi possível detectar que 15% das amostras de mel continham resíduos de herbicida acima do limite permitido e 90% das amostras de cera apresentaram um ou mais pesticidas. Essa análise foi incentivada pela preocupação com a morte massiva das abelhas africanas, conhecidas como comuns, no Brasil, além da importância delas para a polinização de plantações e produção agrícola. Souza também destaca o uso de mel em xaropes e da cera na indústria de cosméticos, tornando ainda mais relevante determinar se há ou não a contaminação. Para evitar que agrotóxicos continuem afetando a biodiversidade, a pesquisadora recomenda um controle mais adequado desses produtos nas práticas agrícolas."
####
Tarefa: Você é um assistente útil responsável pela análise de coerência semântica de textos. Sua tarefa é analisar um texto seguindo os passos abaixo:
Passo 1. Liste a ocorrência do verbo informar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J100" s="64"/>
      <c r="K100" s="78" t="str">
        <f>IFERROR(__xludf.DUMMYFUNCTION("CONCATENATE(""#"",TO_TEXT($A100),SUBSTITUTE(K$82,""&lt;TEXTO&gt;"",$B100))"),"#18
Considerar para a tarefa a seguir somente o texto que está entre #### e ####.
####
""No texto ""Agrotóxicos são detectados em cera e mel de abelha"", publicado em 2023 no Jornal da Unicamp, Diana Coll expõe a pesquisa realizada pela química Ana Paul"&amp;"a de Souza, em sua tese de doutorado. Analisando produtos apícolas, bioindicadores da contaminação das abelhas, foi possível detectar que 15% das amostras de mel continham resíduos de herbicida acima do limite permitido e 90% das amostras de cera apresent"&amp;"aram um ou mais pesticidas. Essa análise foi incentivada pela preocupação com a morte massiva das abelhas africanas, conhecidas como comuns, no Brasil, além da importância delas para a polinização de plantações e produção agrícola. Souza também destaca o "&amp;"uso de mel em xaropes e da cera na indústria de cosméticos, tornando ainda mais relevante determinar se há ou não a contaminação. Para evitar que agrotóxicos continuem afetando a biodiversidade, a pesquisadora recomenda um controle mais adequado desses pr"&amp;"odutos nas práticas agrícolas.""
####
Tarefa: Você é um assistente útil responsável pela análise de coerência semântica de textos. Sua tarefa é analisar um texto seguindo os passos abaixo:
Passo 1. Liste a ocorrência do verbo alertar ou de seus sinônim"&amp;"os.
Passo 2. Agora, atribua uma nota para os verbos listados no passo 1, considerando a coerência semântica das palavras entre si. Atribua uma nota de 1.0 a 10.0, sendo 1.0(um) para o verbo menos coerente e 10.0(dez) para o mais coerentes.
Passo 3. Cons"&amp;"iderando as notas dos verbos do passo 2, atribua uma nota ao texto, sendo 1.0 (um)  nota mais baixa e 10.0 (dez) a mais alta. 
Resposta:")</f>
        <v>#18
Considerar para a tarefa a seguir somente o texto que está entre #### e ####.
####
"No texto "Agrotóxicos são detectados em cera e mel de abelha", publicado em 2023 no Jornal da Unicamp, Diana Coll expõe a pesquisa realizada pela química Ana Paula de Souza, em sua tese de doutorado. Analisando produtos apícolas, bioindicadores da contaminação das abelhas, foi possível detectar que 15% das amostras de mel continham resíduos de herbicida acima do limite permitido e 90% das amostras de cera apresentaram um ou mais pesticidas. Essa análise foi incentivada pela preocupação com a morte massiva das abelhas africanas, conhecidas como comuns, no Brasil, além da importância delas para a polinização de plantações e produção agrícola. Souza também destaca o uso de mel em xaropes e da cera na indústria de cosméticos, tornando ainda mais relevante determinar se há ou não a contaminação. Para evitar que agrotóxicos continuem afetando a biodiversidade, a pesquisadora recomenda um controle mais adequado desses produtos nas práticas agrícolas."
####
Tarefa: Você é um assistente útil responsável pela análise de coerência semântica de textos. Sua tarefa é analisar um texto seguindo os passos abaixo:
Passo 1. Liste a ocorrência do verbo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L100" s="64"/>
      <c r="M100" s="2" t="s">
        <v>16</v>
      </c>
    </row>
    <row r="101">
      <c r="A101" s="88">
        <v>19.0</v>
      </c>
      <c r="B101" s="66" t="s">
        <v>34</v>
      </c>
      <c r="C101" s="62"/>
      <c r="D101" s="66" t="s">
        <v>16</v>
      </c>
      <c r="E101" s="79" t="str">
        <f>IFERROR(__xludf.DUMMYFUNCTION("CONCATENATE(""#"",TO_TEXT($A101),SUBSTITUTE(E$82,""&lt;TEXTO&gt;"",$B101))"),"#19
Considerar para a tarefa a seguir somente o texto que está entre #### e ####.
####
""No texto retirado do jornal sobre ”Agrotóxicos são detectados em cera e mel de abelha”, observa-se um aumento nas mortes das apícolas sendo ocasionado pela utilizaç"&amp;"ão em excesso de agrotóxicos. Este impacto acarreta uma mudança instantânea do ecossistema, pois esses animais cuidam de 70% da polinização das plantas. Assim a pesquisadora Ana Paula de Souza da Unicamp, verificou nas abelhas Apis melífera L., chamadas c"&amp;"omo abelhas comuns, um grande número de agrotóxicos em sua cera e mel, diante das mostras 90% estavam nestas condições. Ela destaca que deve-se haver uma fiscalização rígida sobre agricultura e seus inseticidas, porque isto pode destruir a biodiversidade "&amp;"do mundo.""
####
Tarefa: Você é um assistente útil responsável pela análise de coerência semântica de textos. Sua tarefa é analisar um texto seguindo os passos abaixo:
Passo 1. Liste a ocorrência do verbo analisar ou de seus sinônimos.
Passo 2. Agora,"&amp;" atribua uma nota para os verbos listados no passo 1, considerando a coerência semântica das palavras entre si. Atribua uma nota de 1.0 a 10.0, sendo 1.0(um) para o verbo menos coerente e 10.0(dez) para o mais coerentes.
Passo 3. Considerando as notas do"&amp;"s verbos do passo 2, atribua uma nota ao texto, sendo 1.0 (um)  nota mais baixa e 10.0 (dez) a mais alta. 
Resposta:")</f>
        <v>#19
Considerar para a tarefa a seguir somente o texto que está entre #### e ####.
####
"No texto retirado do jornal sobre ”Agrotóxicos são detectados em cera e mel de abelha”, observa-se um aumento nas mortes das apícolas sendo ocasionado pela utilização em excesso de agrotóxicos. Este impacto acarreta uma mudança instantânea do ecossistema, pois esses animais cuidam de 70% da polinização das plantas. Assim a pesquisadora Ana Paula de Souza da Unicamp, verificou nas abelhas Apis melífera L., chamadas como abelhas comuns, um grande número de agrotóxicos em sua cera e mel, diante das mostras 90% estavam nestas condições. Ela destaca que deve-se haver uma fiscalização rígida sobre agricultura e seus inseticidas, porque isto pode destruir a biodiversidade do mundo."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F101" s="64"/>
      <c r="G101" s="78" t="str">
        <f>IFERROR(__xludf.DUMMYFUNCTION("CONCATENATE(""#"",TO_TEXT($A101),SUBSTITUTE(G$82,""&lt;TEXTO&gt;"",$B101))"),"#19
Considerar para a tarefa a seguir somente o texto que está entre #### e ####.
####
""No texto retirado do jornal sobre ”Agrotóxicos são detectados em cera e mel de abelha”, observa-se um aumento nas mortes das apícolas sendo ocasionado pela utilizaç"&amp;"ão em excesso de agrotóxicos. Este impacto acarreta uma mudança instantânea do ecossistema, pois esses animais cuidam de 70% da polinização das plantas. Assim a pesquisadora Ana Paula de Souza da Unicamp, verificou nas abelhas Apis melífera L., chamadas c"&amp;"omo abelhas comuns, um grande número de agrotóxicos em sua cera e mel, diante das mostras 90% estavam nestas condições. Ela destaca que deve-se haver uma fiscalização rígida sobre agricultura e seus inseticidas, porque isto pode destruir a biodiversidade "&amp;"do mundo.""
####
Tarefa: Você é um assistente útil responsável pela análise de coerência semântica de textos. Sua tarefa é analisar um texto seguindo os passos abaixo:
Passo 1. Liste a ocorrência do verbo analisar ou de seus sinônimos.
Passo 2. Agora,"&amp;" atribua uma nota para os verbos listados no passo 1, considerando a coerência semântica das palavras entre si. Atribua uma nota de 1.0 a 10.0, sendo 1.0(um) para o verbo menos coerente e 10.0(dez) para o mais coerentes.
Passo 3. Considerando as notas do"&amp;"s verbos do passo 2, atribua uma nota ao texto, sendo 1.0 (um)  nota mais baixa e 10.0 (dez) a mais alta. 
Resposta:")</f>
        <v>#19
Considerar para a tarefa a seguir somente o texto que está entre #### e ####.
####
"No texto retirado do jornal sobre ”Agrotóxicos são detectados em cera e mel de abelha”, observa-se um aumento nas mortes das apícolas sendo ocasionado pela utilização em excesso de agrotóxicos. Este impacto acarreta uma mudança instantânea do ecossistema, pois esses animais cuidam de 70% da polinização das plantas. Assim a pesquisadora Ana Paula de Souza da Unicamp, verificou nas abelhas Apis melífera L., chamadas como abelhas comuns, um grande número de agrotóxicos em sua cera e mel, diante das mostras 90% estavam nestas condições. Ela destaca que deve-se haver uma fiscalização rígida sobre agricultura e seus inseticidas, porque isto pode destruir a biodiversidade do mundo."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H101" s="64"/>
      <c r="I101" s="78" t="str">
        <f>IFERROR(__xludf.DUMMYFUNCTION("CONCATENATE(""#"",TO_TEXT($A101),SUBSTITUTE(I$82,""&lt;TEXTO&gt;"",$B101))"),"#19
Considerar para a tarefa a seguir somente o texto que está entre #### e ####.
####
""No texto retirado do jornal sobre ”Agrotóxicos são detectados em cera e mel de abelha”, observa-se um aumento nas mortes das apícolas sendo ocasionado pela utilizaç"&amp;"ão em excesso de agrotóxicos. Este impacto acarreta uma mudança instantânea do ecossistema, pois esses animais cuidam de 70% da polinização das plantas. Assim a pesquisadora Ana Paula de Souza da Unicamp, verificou nas abelhas Apis melífera L., chamadas c"&amp;"omo abelhas comuns, um grande número de agrotóxicos em sua cera e mel, diante das mostras 90% estavam nestas condições. Ela destaca que deve-se haver uma fiscalização rígida sobre agricultura e seus inseticidas, porque isto pode destruir a biodiversidade "&amp;"do mundo.""
####
Tarefa: Você é um assistente útil responsável pela análise de coerência semântica de textos. Sua tarefa é analisar um texto seguindo os passos abaixo:
Passo 1. Liste a ocorrência do verbo informar ou de seus sinônimos.
Passo 2. Agora,"&amp;" atribua uma nota para os verbos listados no passo 1, considerando a coerência semântica das palavras entre si. Atribua uma nota de 1.0 a 10.0, sendo 1.0(um) para o verbo menos coerente e 10.0(dez) para o mais coerentes.
Passo 3. Considerando as notas do"&amp;"s verbos do passo 2, atribua uma nota ao texto, sendo 1.0 (um)  nota mais baixa e 10.0 (dez) a mais alta. 
Resposta:")</f>
        <v>#19
Considerar para a tarefa a seguir somente o texto que está entre #### e ####.
####
"No texto retirado do jornal sobre ”Agrotóxicos são detectados em cera e mel de abelha”, observa-se um aumento nas mortes das apícolas sendo ocasionado pela utilização em excesso de agrotóxicos. Este impacto acarreta uma mudança instantânea do ecossistema, pois esses animais cuidam de 70% da polinização das plantas. Assim a pesquisadora Ana Paula de Souza da Unicamp, verificou nas abelhas Apis melífera L., chamadas como abelhas comuns, um grande número de agrotóxicos em sua cera e mel, diante das mostras 90% estavam nestas condições. Ela destaca que deve-se haver uma fiscalização rígida sobre agricultura e seus inseticidas, porque isto pode destruir a biodiversidade do mundo."
####
Tarefa: Você é um assistente útil responsável pela análise de coerência semântica de textos. Sua tarefa é analisar um texto seguindo os passos abaixo:
Passo 1. Liste a ocorrência do verbo informar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J101" s="64"/>
      <c r="K101" s="78" t="str">
        <f>IFERROR(__xludf.DUMMYFUNCTION("CONCATENATE(""#"",TO_TEXT($A101),SUBSTITUTE(K$82,""&lt;TEXTO&gt;"",$B101))"),"#19
Considerar para a tarefa a seguir somente o texto que está entre #### e ####.
####
""No texto retirado do jornal sobre ”Agrotóxicos são detectados em cera e mel de abelha”, observa-se um aumento nas mortes das apícolas sendo ocasionado pela utilizaç"&amp;"ão em excesso de agrotóxicos. Este impacto acarreta uma mudança instantânea do ecossistema, pois esses animais cuidam de 70% da polinização das plantas. Assim a pesquisadora Ana Paula de Souza da Unicamp, verificou nas abelhas Apis melífera L., chamadas c"&amp;"omo abelhas comuns, um grande número de agrotóxicos em sua cera e mel, diante das mostras 90% estavam nestas condições. Ela destaca que deve-se haver uma fiscalização rígida sobre agricultura e seus inseticidas, porque isto pode destruir a biodiversidade "&amp;"do mundo.""
####
Tarefa: Você é um assistente útil responsável pela análise de coerência semântica de textos. Sua tarefa é analisar um texto seguindo os passos abaixo:
Passo 1. Liste a ocorrência do verbo alertar ou de seus sinônimos.
Passo 2. Agora, "&amp;"atribua uma nota para os verbos listados no passo 1, considerando a coerência semântica das palavras entre si. Atribua uma nota de 1.0 a 10.0, sendo 1.0(um) para o verbo menos coerente e 10.0(dez) para o mais coerentes.
Passo 3. Considerando as notas dos"&amp;" verbos do passo 2, atribua uma nota ao texto, sendo 1.0 (um)  nota mais baixa e 10.0 (dez) a mais alta. 
Resposta:")</f>
        <v>#19
Considerar para a tarefa a seguir somente o texto que está entre #### e ####.
####
"No texto retirado do jornal sobre ”Agrotóxicos são detectados em cera e mel de abelha”, observa-se um aumento nas mortes das apícolas sendo ocasionado pela utilização em excesso de agrotóxicos. Este impacto acarreta uma mudança instantânea do ecossistema, pois esses animais cuidam de 70% da polinização das plantas. Assim a pesquisadora Ana Paula de Souza da Unicamp, verificou nas abelhas Apis melífera L., chamadas como abelhas comuns, um grande número de agrotóxicos em sua cera e mel, diante das mostras 90% estavam nestas condições. Ela destaca que deve-se haver uma fiscalização rígida sobre agricultura e seus inseticidas, porque isto pode destruir a biodiversidade do mundo."
####
Tarefa: Você é um assistente útil responsável pela análise de coerência semântica de textos. Sua tarefa é analisar um texto seguindo os passos abaixo:
Passo 1. Liste a ocorrência do verbo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L101" s="64"/>
      <c r="M101" s="2" t="s">
        <v>16</v>
      </c>
    </row>
    <row r="102">
      <c r="A102" s="88">
        <v>20.0</v>
      </c>
      <c r="B102" s="66" t="s">
        <v>35</v>
      </c>
      <c r="C102" s="62"/>
      <c r="D102" s="66" t="s">
        <v>16</v>
      </c>
      <c r="E102" s="79" t="str">
        <f>IFERROR(__xludf.DUMMYFUNCTION("CONCATENATE(""#"",TO_TEXT($A102),SUBSTITUTE(E$82,""&lt;TEXTO&gt;"",$B102))"),"#20
Considerar para a tarefa a seguir somente o texto que está entre #### e ####.
####
""Na notícia publicada no jornal da Unicamp, "" Agrotóxicos são identificados em cera e mel de abelha', Liana Coll descreve e discorre sobre a pesquisa de doutorado d"&amp;"e Ana Paula de Souza. Assim problematiza que, desde o início do século XXI, já morreram mais de 1 bilhão de abelhas apenas no Brasil e dentre as diversas causas, a monocultura e seu uso desenfreado de agrotóxicos são os principais responsáveis. O impacto "&amp;"é preocupante, pois a maior parte de toda polinização vegetal provém delas, além de seu papel no cultivo artificial, como em mamoeiros. Para mediar a quantidade de agrotóxicos encontrados, foram utilizados o mel e a cera como bioindicadores, logo que é mu"&amp;"ito difícil analisar as ""Apis meliferas"" (abelha comum) dado tamanho e peso muito pequeno, ademais, os produtos apícolas refletem sua alimentação. Após isso foram contatados os tóxicos acima do recomendável em 15 e 90% respectivamente referido ao mel e "&amp;"cera, que são manipulados desde produtos farmacêuticos e alimentícios à cosméticos. Diante disso, a contaminação humana torna-se consequência. Por fim, a pesquisadora recomenda maior regulamentação das práticas agrícolas para evitar maiores desastres ambi"&amp;"entais.""
####
Tarefa: Você é um assistente útil responsável pela análise de coerência semântica de textos. Sua tarefa é analisar um texto seguindo os passos abaixo:
Passo 1. Liste a ocorrência do verbo analisar ou de seus sinônimos.
Passo 2. Agora, a"&amp;"tribua uma nota para os verbos listados no passo 1, considerando a coerência semântica das palavras entre si. Atribua uma nota de 1.0 a 10.0, sendo 1.0(um) para o verbo menos coerente e 10.0(dez) para o mais coerentes.
Passo 3. Considerando as notas dos "&amp;"verbos do passo 2, atribua uma nota ao texto, sendo 1.0 (um)  nota mais baixa e 10.0 (dez) a mais alta. 
Resposta:")</f>
        <v>#20
Considerar para a tarefa a seguir somente o texto que está entre #### e ####.
####
"Na notícia publicada no jornal da Unicamp, " Agrotóxicos são identificados em cera e mel de abelha', Liana Coll descreve e discorre sobre a pesquisa de doutorado de Ana Paula de Souza. Assim problematiza que, desde o início do século XXI, já morreram mais de 1 bilhão de abelhas apenas no Brasil e dentre as diversas causas, a monocultura e seu uso desenfreado de agrotóxicos são os principais responsáveis. O impacto é preocupante, pois a maior parte de toda polinização vegetal provém delas, além de seu papel no cultivo artificial, como em mamoeiros. Para mediar a quantidade de agrotóxicos encontrados, foram utilizados o mel e a cera como bioindicadores, logo que é muito difícil analisar as "Apis meliferas" (abelha comum) dado tamanho e peso muito pequeno, ademais, os produtos apícolas refletem sua alimentação. Após isso foram contatados os tóxicos acima do recomendável em 15 e 90% respectivamente referido ao mel e cera, que são manipulados desde produtos farmacêuticos e alimentícios à cosméticos. Diante disso, a contaminação humana torna-se consequência. Por fim, a pesquisadora recomenda maior regulamentação das práticas agrícolas para evitar maiores desastres ambientais."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F102" s="64"/>
      <c r="G102" s="78" t="str">
        <f>IFERROR(__xludf.DUMMYFUNCTION("CONCATENATE(""#"",TO_TEXT($A102),SUBSTITUTE(G$82,""&lt;TEXTO&gt;"",$B102))"),"#20
Considerar para a tarefa a seguir somente o texto que está entre #### e ####.
####
""Na notícia publicada no jornal da Unicamp, "" Agrotóxicos são identificados em cera e mel de abelha', Liana Coll descreve e discorre sobre a pesquisa de doutorado d"&amp;"e Ana Paula de Souza. Assim problematiza que, desde o início do século XXI, já morreram mais de 1 bilhão de abelhas apenas no Brasil e dentre as diversas causas, a monocultura e seu uso desenfreado de agrotóxicos são os principais responsáveis. O impacto "&amp;"é preocupante, pois a maior parte de toda polinização vegetal provém delas, além de seu papel no cultivo artificial, como em mamoeiros. Para mediar a quantidade de agrotóxicos encontrados, foram utilizados o mel e a cera como bioindicadores, logo que é mu"&amp;"ito difícil analisar as ""Apis meliferas"" (abelha comum) dado tamanho e peso muito pequeno, ademais, os produtos apícolas refletem sua alimentação. Após isso foram contatados os tóxicos acima do recomendável em 15 e 90% respectivamente referido ao mel e "&amp;"cera, que são manipulados desde produtos farmacêuticos e alimentícios à cosméticos. Diante disso, a contaminação humana torna-se consequência. Por fim, a pesquisadora recomenda maior regulamentação das práticas agrícolas para evitar maiores desastres ambi"&amp;"entais.""
####
Tarefa: Você é um assistente útil responsável pela análise de coerência semântica de textos. Sua tarefa é analisar um texto seguindo os passos abaixo:
Passo 1. Liste a ocorrência do verbo analisar ou de seus sinônimos.
Passo 2. Agora, a"&amp;"tribua uma nota para os verbos listados no passo 1, considerando a coerência semântica das palavras entre si. Atribua uma nota de 1.0 a 10.0, sendo 1.0(um) para o verbo menos coerente e 10.0(dez) para o mais coerentes.
Passo 3. Considerando as notas dos "&amp;"verbos do passo 2, atribua uma nota ao texto, sendo 1.0 (um)  nota mais baixa e 10.0 (dez) a mais alta. 
Resposta:")</f>
        <v>#20
Considerar para a tarefa a seguir somente o texto que está entre #### e ####.
####
"Na notícia publicada no jornal da Unicamp, " Agrotóxicos são identificados em cera e mel de abelha', Liana Coll descreve e discorre sobre a pesquisa de doutorado de Ana Paula de Souza. Assim problematiza que, desde o início do século XXI, já morreram mais de 1 bilhão de abelhas apenas no Brasil e dentre as diversas causas, a monocultura e seu uso desenfreado de agrotóxicos são os principais responsáveis. O impacto é preocupante, pois a maior parte de toda polinização vegetal provém delas, além de seu papel no cultivo artificial, como em mamoeiros. Para mediar a quantidade de agrotóxicos encontrados, foram utilizados o mel e a cera como bioindicadores, logo que é muito difícil analisar as "Apis meliferas" (abelha comum) dado tamanho e peso muito pequeno, ademais, os produtos apícolas refletem sua alimentação. Após isso foram contatados os tóxicos acima do recomendável em 15 e 90% respectivamente referido ao mel e cera, que são manipulados desde produtos farmacêuticos e alimentícios à cosméticos. Diante disso, a contaminação humana torna-se consequência. Por fim, a pesquisadora recomenda maior regulamentação das práticas agrícolas para evitar maiores desastres ambientais."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H102" s="64"/>
      <c r="I102" s="78" t="str">
        <f>IFERROR(__xludf.DUMMYFUNCTION("CONCATENATE(""#"",TO_TEXT($A102),SUBSTITUTE(I$82,""&lt;TEXTO&gt;"",$B102))"),"#20
Considerar para a tarefa a seguir somente o texto que está entre #### e ####.
####
""Na notícia publicada no jornal da Unicamp, "" Agrotóxicos são identificados em cera e mel de abelha', Liana Coll descreve e discorre sobre a pesquisa de doutorado d"&amp;"e Ana Paula de Souza. Assim problematiza que, desde o início do século XXI, já morreram mais de 1 bilhão de abelhas apenas no Brasil e dentre as diversas causas, a monocultura e seu uso desenfreado de agrotóxicos são os principais responsáveis. O impacto "&amp;"é preocupante, pois a maior parte de toda polinização vegetal provém delas, além de seu papel no cultivo artificial, como em mamoeiros. Para mediar a quantidade de agrotóxicos encontrados, foram utilizados o mel e a cera como bioindicadores, logo que é mu"&amp;"ito difícil analisar as ""Apis meliferas"" (abelha comum) dado tamanho e peso muito pequeno, ademais, os produtos apícolas refletem sua alimentação. Após isso foram contatados os tóxicos acima do recomendável em 15 e 90% respectivamente referido ao mel e "&amp;"cera, que são manipulados desde produtos farmacêuticos e alimentícios à cosméticos. Diante disso, a contaminação humana torna-se consequência. Por fim, a pesquisadora recomenda maior regulamentação das práticas agrícolas para evitar maiores desastres ambi"&amp;"entais.""
####
Tarefa: Você é um assistente útil responsável pela análise de coerência semântica de textos. Sua tarefa é analisar um texto seguindo os passos abaixo:
Passo 1. Liste a ocorrência do verbo informar ou de seus sinônimos.
Passo 2. Agora, a"&amp;"tribua uma nota para os verbos listados no passo 1, considerando a coerência semântica das palavras entre si. Atribua uma nota de 1.0 a 10.0, sendo 1.0(um) para o verbo menos coerente e 10.0(dez) para o mais coerentes.
Passo 3. Considerando as notas dos "&amp;"verbos do passo 2, atribua uma nota ao texto, sendo 1.0 (um)  nota mais baixa e 10.0 (dez) a mais alta. 
Resposta:")</f>
        <v>#20
Considerar para a tarefa a seguir somente o texto que está entre #### e ####.
####
"Na notícia publicada no jornal da Unicamp, " Agrotóxicos são identificados em cera e mel de abelha', Liana Coll descreve e discorre sobre a pesquisa de doutorado de Ana Paula de Souza. Assim problematiza que, desde o início do século XXI, já morreram mais de 1 bilhão de abelhas apenas no Brasil e dentre as diversas causas, a monocultura e seu uso desenfreado de agrotóxicos são os principais responsáveis. O impacto é preocupante, pois a maior parte de toda polinização vegetal provém delas, além de seu papel no cultivo artificial, como em mamoeiros. Para mediar a quantidade de agrotóxicos encontrados, foram utilizados o mel e a cera como bioindicadores, logo que é muito difícil analisar as "Apis meliferas" (abelha comum) dado tamanho e peso muito pequeno, ademais, os produtos apícolas refletem sua alimentação. Após isso foram contatados os tóxicos acima do recomendável em 15 e 90% respectivamente referido ao mel e cera, que são manipulados desde produtos farmacêuticos e alimentícios à cosméticos. Diante disso, a contaminação humana torna-se consequência. Por fim, a pesquisadora recomenda maior regulamentação das práticas agrícolas para evitar maiores desastres ambientais."
####
Tarefa: Você é um assistente útil responsável pela análise de coerência semântica de textos. Sua tarefa é analisar um texto seguindo os passos abaixo:
Passo 1. Liste a ocorrência do verbo informar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J102" s="64"/>
      <c r="K102" s="78" t="str">
        <f>IFERROR(__xludf.DUMMYFUNCTION("CONCATENATE(""#"",TO_TEXT($A102),SUBSTITUTE(K$82,""&lt;TEXTO&gt;"",$B102))"),"#20
Considerar para a tarefa a seguir somente o texto que está entre #### e ####.
####
""Na notícia publicada no jornal da Unicamp, "" Agrotóxicos são identificados em cera e mel de abelha', Liana Coll descreve e discorre sobre a pesquisa de doutorado d"&amp;"e Ana Paula de Souza. Assim problematiza que, desde o início do século XXI, já morreram mais de 1 bilhão de abelhas apenas no Brasil e dentre as diversas causas, a monocultura e seu uso desenfreado de agrotóxicos são os principais responsáveis. O impacto "&amp;"é preocupante, pois a maior parte de toda polinização vegetal provém delas, além de seu papel no cultivo artificial, como em mamoeiros. Para mediar a quantidade de agrotóxicos encontrados, foram utilizados o mel e a cera como bioindicadores, logo que é mu"&amp;"ito difícil analisar as ""Apis meliferas"" (abelha comum) dado tamanho e peso muito pequeno, ademais, os produtos apícolas refletem sua alimentação. Após isso foram contatados os tóxicos acima do recomendável em 15 e 90% respectivamente referido ao mel e "&amp;"cera, que são manipulados desde produtos farmacêuticos e alimentícios à cosméticos. Diante disso, a contaminação humana torna-se consequência. Por fim, a pesquisadora recomenda maior regulamentação das práticas agrícolas para evitar maiores desastres ambi"&amp;"entais.""
####
Tarefa: Você é um assistente útil responsável pela análise de coerência semântica de textos. Sua tarefa é analisar um texto seguindo os passos abaixo:
Passo 1. Liste a ocorrência do verbo alertar ou de seus sinônimos.
Passo 2. Agora, at"&amp;"ribua uma nota para os verbos listados no passo 1, considerando a coerência semântica das palavras entre si. Atribua uma nota de 1.0 a 10.0, sendo 1.0(um) para o verbo menos coerente e 10.0(dez) para o mais coerentes.
Passo 3. Considerando as notas dos v"&amp;"erbos do passo 2, atribua uma nota ao texto, sendo 1.0 (um)  nota mais baixa e 10.0 (dez) a mais alta. 
Resposta:")</f>
        <v>#20
Considerar para a tarefa a seguir somente o texto que está entre #### e ####.
####
"Na notícia publicada no jornal da Unicamp, " Agrotóxicos são identificados em cera e mel de abelha', Liana Coll descreve e discorre sobre a pesquisa de doutorado de Ana Paula de Souza. Assim problematiza que, desde o início do século XXI, já morreram mais de 1 bilhão de abelhas apenas no Brasil e dentre as diversas causas, a monocultura e seu uso desenfreado de agrotóxicos são os principais responsáveis. O impacto é preocupante, pois a maior parte de toda polinização vegetal provém delas, além de seu papel no cultivo artificial, como em mamoeiros. Para mediar a quantidade de agrotóxicos encontrados, foram utilizados o mel e a cera como bioindicadores, logo que é muito difícil analisar as "Apis meliferas" (abelha comum) dado tamanho e peso muito pequeno, ademais, os produtos apícolas refletem sua alimentação. Após isso foram contatados os tóxicos acima do recomendável em 15 e 90% respectivamente referido ao mel e cera, que são manipulados desde produtos farmacêuticos e alimentícios à cosméticos. Diante disso, a contaminação humana torna-se consequência. Por fim, a pesquisadora recomenda maior regulamentação das práticas agrícolas para evitar maiores desastres ambientais."
####
Tarefa: Você é um assistente útil responsável pela análise de coerência semântica de textos. Sua tarefa é analisar um texto seguindo os passos abaixo:
Passo 1. Liste a ocorrência do verbo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L102" s="64"/>
      <c r="M102" s="2" t="s">
        <v>16</v>
      </c>
    </row>
    <row r="103">
      <c r="A103" s="91">
        <v>21.0</v>
      </c>
      <c r="B103" s="66" t="s">
        <v>36</v>
      </c>
      <c r="C103" s="62"/>
      <c r="D103" s="66" t="s">
        <v>16</v>
      </c>
      <c r="E103" s="79" t="str">
        <f>IFERROR(__xludf.DUMMYFUNCTION("CONCATENATE(""#"",TO_TEXT($A103),SUBSTITUTE(E$82,""&lt;TEXTO&gt;"",$B103))"),"#21
Considerar para a tarefa a seguir somente o texto que está entre #### e ####.
####
""Na notícia “Agrotóxicos são detectados em cera e mel de abelhas”, publicado entre 07 e 20 de agosto de 2023 no jornal da UNICAMP, pela autora Liana Coll, onde abord"&amp;"a a tese de doutorado da química e pesquisadora Ana Paula de Souza. Sua pesquisa foi realizada na Faculdade de Engenharia Alimentar (FEA), onde analisou o mel e cera das abelhas Apis Malifera L, já que analisar as próprias abelhas seria muito difícil devi"&amp;"do ao seu tamanho, das 40 amostras de mel analisadas 6 apresentam mais agrotóxicos do que o permitido e nas ceras 90% das amostras estavam infectadas. Em sua tese a cientista relaciona essa presença a expansão da monocultura e ao uso massivo de agrotóxico"&amp;"s e se deu inicio diante da preocupação com a grande quantidade de morte de abelhas no Brasil, Europa e Estados Unidos, frente aos resultados das pesquisas a cientista recomenda que as praticas agrícolas sejam mais rigorosamente controladas.""
####
Tare"&amp;"fa: Você é um assistente útil responsável pela análise de coerência semântica de textos. Sua tarefa é analisar um texto seguindo os passos abaixo:
Passo 1. Liste a ocorrência do verbo analisar ou de seus sinônimos.
Passo 2. Agora, atribua uma nota para "&amp;"os verbos listados no passo 1, considerando a coerência semântica das palavras entre si. Atribua uma nota de 1.0 a 10.0, sendo 1.0(um) para o verbo menos coerente e 10.0(dez) para o mais coerentes.
Passo 3. Considerando as notas dos verbos do passo 2, at"&amp;"ribua uma nota ao texto, sendo 1.0 (um)  nota mais baixa e 10.0 (dez) a mais alta. 
Resposta:")</f>
        <v>#21
Considerar para a tarefa a seguir somente o texto que está entre #### e ####.
####
"Na notícia “Agrotóxicos são detectados em cera e mel de abelhas”, publicado entre 07 e 20 de agosto de 2023 no jornal da UNICAMP, pela autora Liana Coll, onde aborda a tese de doutorado da química e pesquisadora Ana Paula de Souza. Sua pesquisa foi realizada na Faculdade de Engenharia Alimentar (FEA), onde analisou o mel e cera das abelhas Apis Malifera L, já que analisar as próprias abelhas seria muito difícil devido ao seu tamanho, das 40 amostras de mel analisadas 6 apresentam mais agrotóxicos do que o permitido e nas ceras 90% das amostras estavam infectadas. Em sua tese a cientista relaciona essa presença a expansão da monocultura e ao uso massivo de agrotóxicos e se deu inicio diante da preocupação com a grande quantidade de morte de abelhas no Brasil, Europa e Estados Unidos, frente aos resultados das pesquisas a cientista recomenda que as praticas agrícolas sejam mais rigorosamente controladas."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F103" s="64"/>
      <c r="G103" s="78" t="str">
        <f>IFERROR(__xludf.DUMMYFUNCTION("CONCATENATE(""#"",TO_TEXT($A103),SUBSTITUTE(G$82,""&lt;TEXTO&gt;"",$B103))"),"#21
Considerar para a tarefa a seguir somente o texto que está entre #### e ####.
####
""Na notícia “Agrotóxicos são detectados em cera e mel de abelhas”, publicado entre 07 e 20 de agosto de 2023 no jornal da UNICAMP, pela autora Liana Coll, onde abord"&amp;"a a tese de doutorado da química e pesquisadora Ana Paula de Souza. Sua pesquisa foi realizada na Faculdade de Engenharia Alimentar (FEA), onde analisou o mel e cera das abelhas Apis Malifera L, já que analisar as próprias abelhas seria muito difícil devi"&amp;"do ao seu tamanho, das 40 amostras de mel analisadas 6 apresentam mais agrotóxicos do que o permitido e nas ceras 90% das amostras estavam infectadas. Em sua tese a cientista relaciona essa presença a expansão da monocultura e ao uso massivo de agrotóxico"&amp;"s e se deu inicio diante da preocupação com a grande quantidade de morte de abelhas no Brasil, Europa e Estados Unidos, frente aos resultados das pesquisas a cientista recomenda que as praticas agrícolas sejam mais rigorosamente controladas.""
####
Tare"&amp;"fa: Você é um assistente útil responsável pela análise de coerência semântica de textos. Sua tarefa é analisar um texto seguindo os passos abaixo:
Passo 1. Liste a ocorrência do verbo analisar ou de seus sinônimos.
Passo 2. Agora, atribua uma nota para "&amp;"os verbos listados no passo 1, considerando a coerência semântica das palavras entre si. Atribua uma nota de 1.0 a 10.0, sendo 1.0(um) para o verbo menos coerente e 10.0(dez) para o mais coerentes.
Passo 3. Considerando as notas dos verbos do passo 2, at"&amp;"ribua uma nota ao texto, sendo 1.0 (um)  nota mais baixa e 10.0 (dez) a mais alta. 
Resposta:")</f>
        <v>#21
Considerar para a tarefa a seguir somente o texto que está entre #### e ####.
####
"Na notícia “Agrotóxicos são detectados em cera e mel de abelhas”, publicado entre 07 e 20 de agosto de 2023 no jornal da UNICAMP, pela autora Liana Coll, onde aborda a tese de doutorado da química e pesquisadora Ana Paula de Souza. Sua pesquisa foi realizada na Faculdade de Engenharia Alimentar (FEA), onde analisou o mel e cera das abelhas Apis Malifera L, já que analisar as próprias abelhas seria muito difícil devido ao seu tamanho, das 40 amostras de mel analisadas 6 apresentam mais agrotóxicos do que o permitido e nas ceras 90% das amostras estavam infectadas. Em sua tese a cientista relaciona essa presença a expansão da monocultura e ao uso massivo de agrotóxicos e se deu inicio diante da preocupação com a grande quantidade de morte de abelhas no Brasil, Europa e Estados Unidos, frente aos resultados das pesquisas a cientista recomenda que as praticas agrícolas sejam mais rigorosamente controladas."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H103" s="64"/>
      <c r="I103" s="78" t="str">
        <f>IFERROR(__xludf.DUMMYFUNCTION("CONCATENATE(""#"",TO_TEXT($A103),SUBSTITUTE(I$82,""&lt;TEXTO&gt;"",$B103))"),"#21
Considerar para a tarefa a seguir somente o texto que está entre #### e ####.
####
""Na notícia “Agrotóxicos são detectados em cera e mel de abelhas”, publicado entre 07 e 20 de agosto de 2023 no jornal da UNICAMP, pela autora Liana Coll, onde abord"&amp;"a a tese de doutorado da química e pesquisadora Ana Paula de Souza. Sua pesquisa foi realizada na Faculdade de Engenharia Alimentar (FEA), onde analisou o mel e cera das abelhas Apis Malifera L, já que analisar as próprias abelhas seria muito difícil devi"&amp;"do ao seu tamanho, das 40 amostras de mel analisadas 6 apresentam mais agrotóxicos do que o permitido e nas ceras 90% das amostras estavam infectadas. Em sua tese a cientista relaciona essa presença a expansão da monocultura e ao uso massivo de agrotóxico"&amp;"s e se deu inicio diante da preocupação com a grande quantidade de morte de abelhas no Brasil, Europa e Estados Unidos, frente aos resultados das pesquisas a cientista recomenda que as praticas agrícolas sejam mais rigorosamente controladas.""
####
Tare"&amp;"fa: Você é um assistente útil responsável pela análise de coerência semântica de textos. Sua tarefa é analisar um texto seguindo os passos abaixo:
Passo 1. Liste a ocorrência do verbo informar ou de seus sinônimos.
Passo 2. Agora, atribua uma nota para "&amp;"os verbos listados no passo 1, considerando a coerência semântica das palavras entre si. Atribua uma nota de 1.0 a 10.0, sendo 1.0(um) para o verbo menos coerente e 10.0(dez) para o mais coerentes.
Passo 3. Considerando as notas dos verbos do passo 2, at"&amp;"ribua uma nota ao texto, sendo 1.0 (um)  nota mais baixa e 10.0 (dez) a mais alta. 
Resposta:")</f>
        <v>#21
Considerar para a tarefa a seguir somente o texto que está entre #### e ####.
####
"Na notícia “Agrotóxicos são detectados em cera e mel de abelhas”, publicado entre 07 e 20 de agosto de 2023 no jornal da UNICAMP, pela autora Liana Coll, onde aborda a tese de doutorado da química e pesquisadora Ana Paula de Souza. Sua pesquisa foi realizada na Faculdade de Engenharia Alimentar (FEA), onde analisou o mel e cera das abelhas Apis Malifera L, já que analisar as próprias abelhas seria muito difícil devido ao seu tamanho, das 40 amostras de mel analisadas 6 apresentam mais agrotóxicos do que o permitido e nas ceras 90% das amostras estavam infectadas. Em sua tese a cientista relaciona essa presença a expansão da monocultura e ao uso massivo de agrotóxicos e se deu inicio diante da preocupação com a grande quantidade de morte de abelhas no Brasil, Europa e Estados Unidos, frente aos resultados das pesquisas a cientista recomenda que as praticas agrícolas sejam mais rigorosamente controladas."
####
Tarefa: Você é um assistente útil responsável pela análise de coerência semântica de textos. Sua tarefa é analisar um texto seguindo os passos abaixo:
Passo 1. Liste a ocorrência do verbo informar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J103" s="64"/>
      <c r="K103" s="78" t="str">
        <f>IFERROR(__xludf.DUMMYFUNCTION("CONCATENATE(""#"",TO_TEXT($A103),SUBSTITUTE(K$82,""&lt;TEXTO&gt;"",$B103))"),"#21
Considerar para a tarefa a seguir somente o texto que está entre #### e ####.
####
""Na notícia “Agrotóxicos são detectados em cera e mel de abelhas”, publicado entre 07 e 20 de agosto de 2023 no jornal da UNICAMP, pela autora Liana Coll, onde abord"&amp;"a a tese de doutorado da química e pesquisadora Ana Paula de Souza. Sua pesquisa foi realizada na Faculdade de Engenharia Alimentar (FEA), onde analisou o mel e cera das abelhas Apis Malifera L, já que analisar as próprias abelhas seria muito difícil devi"&amp;"do ao seu tamanho, das 40 amostras de mel analisadas 6 apresentam mais agrotóxicos do que o permitido e nas ceras 90% das amostras estavam infectadas. Em sua tese a cientista relaciona essa presença a expansão da monocultura e ao uso massivo de agrotóxico"&amp;"s e se deu inicio diante da preocupação com a grande quantidade de morte de abelhas no Brasil, Europa e Estados Unidos, frente aos resultados das pesquisas a cientista recomenda que as praticas agrícolas sejam mais rigorosamente controladas.""
####
Tare"&amp;"fa: Você é um assistente útil responsável pela análise de coerência semântica de textos. Sua tarefa é analisar um texto seguindo os passos abaixo:
Passo 1. Liste a ocorrência do verbo alertar ou de seus sinônimos.
Passo 2. Agora, atribua uma nota para o"&amp;"s verbos listados no passo 1, considerando a coerência semântica das palavras entre si. Atribua uma nota de 1.0 a 10.0, sendo 1.0(um) para o verbo menos coerente e 10.0(dez) para o mais coerentes.
Passo 3. Considerando as notas dos verbos do passo 2, atr"&amp;"ibua uma nota ao texto, sendo 1.0 (um)  nota mais baixa e 10.0 (dez) a mais alta. 
Resposta:")</f>
        <v>#21
Considerar para a tarefa a seguir somente o texto que está entre #### e ####.
####
"Na notícia “Agrotóxicos são detectados em cera e mel de abelhas”, publicado entre 07 e 20 de agosto de 2023 no jornal da UNICAMP, pela autora Liana Coll, onde aborda a tese de doutorado da química e pesquisadora Ana Paula de Souza. Sua pesquisa foi realizada na Faculdade de Engenharia Alimentar (FEA), onde analisou o mel e cera das abelhas Apis Malifera L, já que analisar as próprias abelhas seria muito difícil devido ao seu tamanho, das 40 amostras de mel analisadas 6 apresentam mais agrotóxicos do que o permitido e nas ceras 90% das amostras estavam infectadas. Em sua tese a cientista relaciona essa presença a expansão da monocultura e ao uso massivo de agrotóxicos e se deu inicio diante da preocupação com a grande quantidade de morte de abelhas no Brasil, Europa e Estados Unidos, frente aos resultados das pesquisas a cientista recomenda que as praticas agrícolas sejam mais rigorosamente controladas."
####
Tarefa: Você é um assistente útil responsável pela análise de coerência semântica de textos. Sua tarefa é analisar um texto seguindo os passos abaixo:
Passo 1. Liste a ocorrência do verbo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L103" s="64"/>
      <c r="M103" s="2" t="s">
        <v>16</v>
      </c>
    </row>
    <row r="104">
      <c r="A104" s="88">
        <v>22.0</v>
      </c>
      <c r="B104" s="66" t="s">
        <v>37</v>
      </c>
      <c r="C104" s="62"/>
      <c r="D104" s="66" t="s">
        <v>16</v>
      </c>
      <c r="E104" s="79" t="str">
        <f>IFERROR(__xludf.DUMMYFUNCTION("CONCATENATE(""#"",TO_TEXT($A104),SUBSTITUTE(E$82,""&lt;TEXTO&gt;"",$B104))"),"#22
Considerar para a tarefa a seguir somente o texto que está entre #### e ####.
####
""A mortandade de abelhas é preocupante pois são necessárias para a polinização de diversas plantas e cultivou, porém este problema está cada vez maior, tanto no Bras"&amp;"il quanto em outros países por conta do alto uso de agrotóxicos. Foram verificados pela pesquisadora Ana Paula de Souza do CPBQA da Unicamp altos índices dessas substâncias, tanto no mel, quanto na cera das abelhas, ela, junto com seus coordenadores prete"&amp;"ndem determinar se há contaminação nesses itens. Para evitar esses problemas, a pesquisadora recomenda que haja o controle dessas práticas para que ocorra o equilíbrio.""
####
Tarefa: Você é um assistente útil responsável pela análise de coerência semân"&amp;"tica de textos. Sua tarefa é analisar um texto seguindo os passos abaixo:
Passo 1. Liste a ocorrência do verbo analisar ou de seus sinônimos.
Passo 2. Agora, atribua uma nota para os verbos listados no passo 1, considerando a coerência semântica das pal"&amp;"avras entre si. Atribua uma nota de 1.0 a 10.0, sendo 1.0(um) para o verbo menos coerente e 10.0(dez) para o mais coerentes.
Passo 3. Considerando as notas dos verbos do passo 2, atribua uma nota ao texto, sendo 1.0 (um)  nota mais baixa e 10.0 (dez) a m"&amp;"ais alta. 
Resposta:")</f>
        <v>#22
Considerar para a tarefa a seguir somente o texto que está entre #### e ####.
####
"A mortandade de abelhas é preocupante pois são necessárias para a polinização de diversas plantas e cultivou, porém este problema está cada vez maior, tanto no Brasil quanto em outros países por conta do alto uso de agrotóxicos. Foram verificados pela pesquisadora Ana Paula de Souza do CPBQA da Unicamp altos índices dessas substâncias, tanto no mel, quanto na cera das abelhas, ela, junto com seus coordenadores pretendem determinar se há contaminação nesses itens. Para evitar esses problemas, a pesquisadora recomenda que haja o controle dessas práticas para que ocorra o equilíbrio."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F104" s="64"/>
      <c r="G104" s="78" t="str">
        <f>IFERROR(__xludf.DUMMYFUNCTION("CONCATENATE(""#"",TO_TEXT($A104),SUBSTITUTE(G$82,""&lt;TEXTO&gt;"",$B104))"),"#22
Considerar para a tarefa a seguir somente o texto que está entre #### e ####.
####
""A mortandade de abelhas é preocupante pois são necessárias para a polinização de diversas plantas e cultivou, porém este problema está cada vez maior, tanto no Bras"&amp;"il quanto em outros países por conta do alto uso de agrotóxicos. Foram verificados pela pesquisadora Ana Paula de Souza do CPBQA da Unicamp altos índices dessas substâncias, tanto no mel, quanto na cera das abelhas, ela, junto com seus coordenadores prete"&amp;"ndem determinar se há contaminação nesses itens. Para evitar esses problemas, a pesquisadora recomenda que haja o controle dessas práticas para que ocorra o equilíbrio.""
####
Tarefa: Você é um assistente útil responsável pela análise de coerência semân"&amp;"tica de textos. Sua tarefa é analisar um texto seguindo os passos abaixo:
Passo 1. Liste a ocorrência do verbo analisar ou de seus sinônimos.
Passo 2. Agora, atribua uma nota para os verbos listados no passo 1, considerando a coerência semântica das pal"&amp;"avras entre si. Atribua uma nota de 1.0 a 10.0, sendo 1.0(um) para o verbo menos coerente e 10.0(dez) para o mais coerentes.
Passo 3. Considerando as notas dos verbos do passo 2, atribua uma nota ao texto, sendo 1.0 (um)  nota mais baixa e 10.0 (dez) a m"&amp;"ais alta. 
Resposta:")</f>
        <v>#22
Considerar para a tarefa a seguir somente o texto que está entre #### e ####.
####
"A mortandade de abelhas é preocupante pois são necessárias para a polinização de diversas plantas e cultivou, porém este problema está cada vez maior, tanto no Brasil quanto em outros países por conta do alto uso de agrotóxicos. Foram verificados pela pesquisadora Ana Paula de Souza do CPBQA da Unicamp altos índices dessas substâncias, tanto no mel, quanto na cera das abelhas, ela, junto com seus coordenadores pretendem determinar se há contaminação nesses itens. Para evitar esses problemas, a pesquisadora recomenda que haja o controle dessas práticas para que ocorra o equilíbrio."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H104" s="64"/>
      <c r="I104" s="78" t="str">
        <f>IFERROR(__xludf.DUMMYFUNCTION("CONCATENATE(""#"",TO_TEXT($A104),SUBSTITUTE(I$82,""&lt;TEXTO&gt;"",$B104))"),"#22
Considerar para a tarefa a seguir somente o texto que está entre #### e ####.
####
""A mortandade de abelhas é preocupante pois são necessárias para a polinização de diversas plantas e cultivou, porém este problema está cada vez maior, tanto no Bras"&amp;"il quanto em outros países por conta do alto uso de agrotóxicos. Foram verificados pela pesquisadora Ana Paula de Souza do CPBQA da Unicamp altos índices dessas substâncias, tanto no mel, quanto na cera das abelhas, ela, junto com seus coordenadores prete"&amp;"ndem determinar se há contaminação nesses itens. Para evitar esses problemas, a pesquisadora recomenda que haja o controle dessas práticas para que ocorra o equilíbrio.""
####
Tarefa: Você é um assistente útil responsável pela análise de coerência semân"&amp;"tica de textos. Sua tarefa é analisar um texto seguindo os passos abaixo:
Passo 1. Liste a ocorrência do verbo informar ou de seus sinônimos.
Passo 2. Agora, atribua uma nota para os verbos listados no passo 1, considerando a coerência semântica das pal"&amp;"avras entre si. Atribua uma nota de 1.0 a 10.0, sendo 1.0(um) para o verbo menos coerente e 10.0(dez) para o mais coerentes.
Passo 3. Considerando as notas dos verbos do passo 2, atribua uma nota ao texto, sendo 1.0 (um)  nota mais baixa e 10.0 (dez) a m"&amp;"ais alta. 
Resposta:")</f>
        <v>#22
Considerar para a tarefa a seguir somente o texto que está entre #### e ####.
####
"A mortandade de abelhas é preocupante pois são necessárias para a polinização de diversas plantas e cultivou, porém este problema está cada vez maior, tanto no Brasil quanto em outros países por conta do alto uso de agrotóxicos. Foram verificados pela pesquisadora Ana Paula de Souza do CPBQA da Unicamp altos índices dessas substâncias, tanto no mel, quanto na cera das abelhas, ela, junto com seus coordenadores pretendem determinar se há contaminação nesses itens. Para evitar esses problemas, a pesquisadora recomenda que haja o controle dessas práticas para que ocorra o equilíbrio."
####
Tarefa: Você é um assistente útil responsável pela análise de coerência semântica de textos. Sua tarefa é analisar um texto seguindo os passos abaixo:
Passo 1. Liste a ocorrência do verbo informar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J104" s="64"/>
      <c r="K104" s="78" t="str">
        <f>IFERROR(__xludf.DUMMYFUNCTION("CONCATENATE(""#"",TO_TEXT($A104),SUBSTITUTE(K$82,""&lt;TEXTO&gt;"",$B104))"),"#22
Considerar para a tarefa a seguir somente o texto que está entre #### e ####.
####
""A mortandade de abelhas é preocupante pois são necessárias para a polinização de diversas plantas e cultivou, porém este problema está cada vez maior, tanto no Bras"&amp;"il quanto em outros países por conta do alto uso de agrotóxicos. Foram verificados pela pesquisadora Ana Paula de Souza do CPBQA da Unicamp altos índices dessas substâncias, tanto no mel, quanto na cera das abelhas, ela, junto com seus coordenadores prete"&amp;"ndem determinar se há contaminação nesses itens. Para evitar esses problemas, a pesquisadora recomenda que haja o controle dessas práticas para que ocorra o equilíbrio.""
####
Tarefa: Você é um assistente útil responsável pela análise de coerência semân"&amp;"tica de textos. Sua tarefa é analisar um texto seguindo os passos abaixo:
Passo 1. Liste a ocorrência do verbo alertar ou de seus sinônimos.
Passo 2. Agora, atribua uma nota para os verbos listados no passo 1, considerando a coerência semântica das pala"&amp;"vras entre si. Atribua uma nota de 1.0 a 10.0, sendo 1.0(um) para o verbo menos coerente e 10.0(dez) para o mais coerentes.
Passo 3. Considerando as notas dos verbos do passo 2, atribua uma nota ao texto, sendo 1.0 (um)  nota mais baixa e 10.0 (dez) a ma"&amp;"is alta. 
Resposta:")</f>
        <v>#22
Considerar para a tarefa a seguir somente o texto que está entre #### e ####.
####
"A mortandade de abelhas é preocupante pois são necessárias para a polinização de diversas plantas e cultivou, porém este problema está cada vez maior, tanto no Brasil quanto em outros países por conta do alto uso de agrotóxicos. Foram verificados pela pesquisadora Ana Paula de Souza do CPBQA da Unicamp altos índices dessas substâncias, tanto no mel, quanto na cera das abelhas, ela, junto com seus coordenadores pretendem determinar se há contaminação nesses itens. Para evitar esses problemas, a pesquisadora recomenda que haja o controle dessas práticas para que ocorra o equilíbrio."
####
Tarefa: Você é um assistente útil responsável pela análise de coerência semântica de textos. Sua tarefa é analisar um texto seguindo os passos abaixo:
Passo 1. Liste a ocorrência do verbo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L104" s="64"/>
      <c r="M104" s="2" t="s">
        <v>16</v>
      </c>
    </row>
    <row r="105">
      <c r="A105" s="91">
        <v>23.0</v>
      </c>
      <c r="B105" s="66" t="s">
        <v>38</v>
      </c>
      <c r="C105" s="62"/>
      <c r="D105" s="66" t="s">
        <v>16</v>
      </c>
      <c r="E105" s="79" t="str">
        <f>IFERROR(__xludf.DUMMYFUNCTION("CONCATENATE(""#"",TO_TEXT($A105),SUBSTITUTE(E$82,""&lt;TEXTO&gt;"",$B105))"),"#23
Considerar para a tarefa a seguir somente o texto que está entre #### e ####.
####
""No texto ""Agrotóxicos são detectados em cera e mel de abelha"", publicado em 2023 no Jornal da Unicamp, Liana Coll expõe o risco da utilização de agrotóxicos para "&amp;"a vida das abelhas. A autora destaca a preocupação com a mortandade das abelhas, contando com mais de um bilhão de mortes desde um pouco antes do início do século XXI. Além desse fato, Coll apresenta uma pesquisa de doutorado feita por Ana Paula de Souza,"&amp;" em que ela encontra agrotóxicos no mel e na cera da abelha em grandes quantidades, o que indica que a qualidade de vida do próprio inseto pode estar em risco. A pesquisadora demonstra, ainda, que as abelhas são polinizadoras indispensáveis, por exemplo, "&amp;"no cultivo de mamão. Portanto, a química explicita que a contaminação por agrotóxicos afeta as abelhas e indica um risco para a biodiversidade. Com isso, ela conclui que o uso desses produtos deve ser contido adequadamente.""
####
Tarefa: Você é um assi"&amp;"stente útil responsável pela análise de coerência semântica de textos. Sua tarefa é analisar um texto seguindo os passos abaixo:
Passo 1. Liste a ocorrência do verbo analisar ou de seus sinônimos.
Passo 2. Agora, atribua uma nota para os verbos listados"&amp;" no passo 1, considerando a coerência semântica das palavras entre si. Atribua uma nota de 1.0 a 10.0, sendo 1.0(um) para o verbo menos coerente e 10.0(dez) para o mais coerentes.
Passo 3. Considerando as notas dos verbos do passo 2, atribua uma nota ao "&amp;"texto, sendo 1.0 (um)  nota mais baixa e 10.0 (dez) a mais alta. 
Resposta:")</f>
        <v>#23
Considerar para a tarefa a seguir somente o texto que está entre #### e ####.
####
"No texto "Agrotóxicos são detectados em cera e mel de abelha", publicado em 2023 no Jornal da Unicamp, Liana Coll expõe o risco da utilização de agrotóxicos para a vida das abelhas. A autora destaca a preocupação com a mortandade das abelhas, contando com mais de um bilhão de mortes desde um pouco antes do início do século XXI. Além desse fato, Coll apresenta uma pesquisa de doutorado feita por Ana Paula de Souza, em que ela encontra agrotóxicos no mel e na cera da abelha em grandes quantidades, o que indica que a qualidade de vida do próprio inseto pode estar em risco. A pesquisadora demonstra, ainda, que as abelhas são polinizadoras indispensáveis, por exemplo, no cultivo de mamão. Portanto, a química explicita que a contaminação por agrotóxicos afeta as abelhas e indica um risco para a biodiversidade. Com isso, ela conclui que o uso desses produtos deve ser contido adequadamente."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F105" s="64"/>
      <c r="G105" s="78" t="str">
        <f>IFERROR(__xludf.DUMMYFUNCTION("CONCATENATE(""#"",TO_TEXT($A105),SUBSTITUTE(G$82,""&lt;TEXTO&gt;"",$B105))"),"#23
Considerar para a tarefa a seguir somente o texto que está entre #### e ####.
####
""No texto ""Agrotóxicos são detectados em cera e mel de abelha"", publicado em 2023 no Jornal da Unicamp, Liana Coll expõe o risco da utilização de agrotóxicos para "&amp;"a vida das abelhas. A autora destaca a preocupação com a mortandade das abelhas, contando com mais de um bilhão de mortes desde um pouco antes do início do século XXI. Além desse fato, Coll apresenta uma pesquisa de doutorado feita por Ana Paula de Souza,"&amp;" em que ela encontra agrotóxicos no mel e na cera da abelha em grandes quantidades, o que indica que a qualidade de vida do próprio inseto pode estar em risco. A pesquisadora demonstra, ainda, que as abelhas são polinizadoras indispensáveis, por exemplo, "&amp;"no cultivo de mamão. Portanto, a química explicita que a contaminação por agrotóxicos afeta as abelhas e indica um risco para a biodiversidade. Com isso, ela conclui que o uso desses produtos deve ser contido adequadamente.""
####
Tarefa: Você é um assi"&amp;"stente útil responsável pela análise de coerência semântica de textos. Sua tarefa é analisar um texto seguindo os passos abaixo:
Passo 1. Liste a ocorrência do verbo analisar ou de seus sinônimos.
Passo 2. Agora, atribua uma nota para os verbos listados"&amp;" no passo 1, considerando a coerência semântica das palavras entre si. Atribua uma nota de 1.0 a 10.0, sendo 1.0(um) para o verbo menos coerente e 10.0(dez) para o mais coerentes.
Passo 3. Considerando as notas dos verbos do passo 2, atribua uma nota ao "&amp;"texto, sendo 1.0 (um)  nota mais baixa e 10.0 (dez) a mais alta. 
Resposta:")</f>
        <v>#23
Considerar para a tarefa a seguir somente o texto que está entre #### e ####.
####
"No texto "Agrotóxicos são detectados em cera e mel de abelha", publicado em 2023 no Jornal da Unicamp, Liana Coll expõe o risco da utilização de agrotóxicos para a vida das abelhas. A autora destaca a preocupação com a mortandade das abelhas, contando com mais de um bilhão de mortes desde um pouco antes do início do século XXI. Além desse fato, Coll apresenta uma pesquisa de doutorado feita por Ana Paula de Souza, em que ela encontra agrotóxicos no mel e na cera da abelha em grandes quantidades, o que indica que a qualidade de vida do próprio inseto pode estar em risco. A pesquisadora demonstra, ainda, que as abelhas são polinizadoras indispensáveis, por exemplo, no cultivo de mamão. Portanto, a química explicita que a contaminação por agrotóxicos afeta as abelhas e indica um risco para a biodiversidade. Com isso, ela conclui que o uso desses produtos deve ser contido adequadamente."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H105" s="64"/>
      <c r="I105" s="78" t="str">
        <f>IFERROR(__xludf.DUMMYFUNCTION("CONCATENATE(""#"",TO_TEXT($A105),SUBSTITUTE(I$82,""&lt;TEXTO&gt;"",$B105))"),"#23
Considerar para a tarefa a seguir somente o texto que está entre #### e ####.
####
""No texto ""Agrotóxicos são detectados em cera e mel de abelha"", publicado em 2023 no Jornal da Unicamp, Liana Coll expõe o risco da utilização de agrotóxicos para "&amp;"a vida das abelhas. A autora destaca a preocupação com a mortandade das abelhas, contando com mais de um bilhão de mortes desde um pouco antes do início do século XXI. Além desse fato, Coll apresenta uma pesquisa de doutorado feita por Ana Paula de Souza,"&amp;" em que ela encontra agrotóxicos no mel e na cera da abelha em grandes quantidades, o que indica que a qualidade de vida do próprio inseto pode estar em risco. A pesquisadora demonstra, ainda, que as abelhas são polinizadoras indispensáveis, por exemplo, "&amp;"no cultivo de mamão. Portanto, a química explicita que a contaminação por agrotóxicos afeta as abelhas e indica um risco para a biodiversidade. Com isso, ela conclui que o uso desses produtos deve ser contido adequadamente.""
####
Tarefa: Você é um assi"&amp;"stente útil responsável pela análise de coerência semântica de textos. Sua tarefa é analisar um texto seguindo os passos abaixo:
Passo 1. Liste a ocorrência do verbo informar ou de seus sinônimos.
Passo 2. Agora, atribua uma nota para os verbos listados"&amp;" no passo 1, considerando a coerência semântica das palavras entre si. Atribua uma nota de 1.0 a 10.0, sendo 1.0(um) para o verbo menos coerente e 10.0(dez) para o mais coerentes.
Passo 3. Considerando as notas dos verbos do passo 2, atribua uma nota ao "&amp;"texto, sendo 1.0 (um)  nota mais baixa e 10.0 (dez) a mais alta. 
Resposta:")</f>
        <v>#23
Considerar para a tarefa a seguir somente o texto que está entre #### e ####.
####
"No texto "Agrotóxicos são detectados em cera e mel de abelha", publicado em 2023 no Jornal da Unicamp, Liana Coll expõe o risco da utilização de agrotóxicos para a vida das abelhas. A autora destaca a preocupação com a mortandade das abelhas, contando com mais de um bilhão de mortes desde um pouco antes do início do século XXI. Além desse fato, Coll apresenta uma pesquisa de doutorado feita por Ana Paula de Souza, em que ela encontra agrotóxicos no mel e na cera da abelha em grandes quantidades, o que indica que a qualidade de vida do próprio inseto pode estar em risco. A pesquisadora demonstra, ainda, que as abelhas são polinizadoras indispensáveis, por exemplo, no cultivo de mamão. Portanto, a química explicita que a contaminação por agrotóxicos afeta as abelhas e indica um risco para a biodiversidade. Com isso, ela conclui que o uso desses produtos deve ser contido adequadamente."
####
Tarefa: Você é um assistente útil responsável pela análise de coerência semântica de textos. Sua tarefa é analisar um texto seguindo os passos abaixo:
Passo 1. Liste a ocorrência do verbo informar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J105" s="64"/>
      <c r="K105" s="78" t="str">
        <f>IFERROR(__xludf.DUMMYFUNCTION("CONCATENATE(""#"",TO_TEXT($A105),SUBSTITUTE(K$82,""&lt;TEXTO&gt;"",$B105))"),"#23
Considerar para a tarefa a seguir somente o texto que está entre #### e ####.
####
""No texto ""Agrotóxicos são detectados em cera e mel de abelha"", publicado em 2023 no Jornal da Unicamp, Liana Coll expõe o risco da utilização de agrotóxicos para "&amp;"a vida das abelhas. A autora destaca a preocupação com a mortandade das abelhas, contando com mais de um bilhão de mortes desde um pouco antes do início do século XXI. Além desse fato, Coll apresenta uma pesquisa de doutorado feita por Ana Paula de Souza,"&amp;" em que ela encontra agrotóxicos no mel e na cera da abelha em grandes quantidades, o que indica que a qualidade de vida do próprio inseto pode estar em risco. A pesquisadora demonstra, ainda, que as abelhas são polinizadoras indispensáveis, por exemplo, "&amp;"no cultivo de mamão. Portanto, a química explicita que a contaminação por agrotóxicos afeta as abelhas e indica um risco para a biodiversidade. Com isso, ela conclui que o uso desses produtos deve ser contido adequadamente.""
####
Tarefa: Você é um assi"&amp;"stente útil responsável pela análise de coerência semântica de textos. Sua tarefa é analisar um texto seguindo os passos abaixo:
Passo 1. Liste a ocorrência do verbo alertar ou de seus sinônimos.
Passo 2. Agora, atribua uma nota para os verbos listados "&amp;"no passo 1, considerando a coerência semântica das palavras entre si. Atribua uma nota de 1.0 a 10.0, sendo 1.0(um) para o verbo menos coerente e 10.0(dez) para o mais coerentes.
Passo 3. Considerando as notas dos verbos do passo 2, atribua uma nota ao t"&amp;"exto, sendo 1.0 (um)  nota mais baixa e 10.0 (dez) a mais alta. 
Resposta:")</f>
        <v>#23
Considerar para a tarefa a seguir somente o texto que está entre #### e ####.
####
"No texto "Agrotóxicos são detectados em cera e mel de abelha", publicado em 2023 no Jornal da Unicamp, Liana Coll expõe o risco da utilização de agrotóxicos para a vida das abelhas. A autora destaca a preocupação com a mortandade das abelhas, contando com mais de um bilhão de mortes desde um pouco antes do início do século XXI. Além desse fato, Coll apresenta uma pesquisa de doutorado feita por Ana Paula de Souza, em que ela encontra agrotóxicos no mel e na cera da abelha em grandes quantidades, o que indica que a qualidade de vida do próprio inseto pode estar em risco. A pesquisadora demonstra, ainda, que as abelhas são polinizadoras indispensáveis, por exemplo, no cultivo de mamão. Portanto, a química explicita que a contaminação por agrotóxicos afeta as abelhas e indica um risco para a biodiversidade. Com isso, ela conclui que o uso desses produtos deve ser contido adequadamente."
####
Tarefa: Você é um assistente útil responsável pela análise de coerência semântica de textos. Sua tarefa é analisar um texto seguindo os passos abaixo:
Passo 1. Liste a ocorrência do verbo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L105" s="64"/>
      <c r="M105" s="2" t="s">
        <v>16</v>
      </c>
    </row>
    <row r="106">
      <c r="A106" s="88">
        <v>24.0</v>
      </c>
      <c r="B106" s="66" t="s">
        <v>39</v>
      </c>
      <c r="C106" s="62"/>
      <c r="D106" s="66" t="s">
        <v>16</v>
      </c>
      <c r="E106" s="79" t="str">
        <f>IFERROR(__xludf.DUMMYFUNCTION("CONCATENATE(""#"",TO_TEXT($A106),SUBSTITUTE(E$82,""&lt;TEXTO&gt;"",$B106))"),"#24
Considerar para a tarefa a seguir somente o texto que está entre #### e ####.
####
""No texto escrito por Liana Coll, ""Agrotóxicos  são detectados em cera e mel de abelha"", publicado no Jornal da UNICAMP, explana como o uso intensivo de agrotóxico"&amp;"s está relacionado à contaminação de produtos apícolas. As principais questões ligadas ao tema incluem a saúde das abelhas, a qualidade dos produtos e os impactos na cadeia alimentar. O interesse em pesquisas acadêmicas pelo assunto se deu pela preocupaçã"&amp;"o com a morte massiva de abelhas no Brasil, Europa e Estados Unidos por conta da relevância desses insetos na polinização de plantações. A contaminação do mel e da cera podem prejudicar a saúde humana e comprometer a segurança alimentar, além de afetar a "&amp;"biodiversidade e os ecossistemas.	""
####
Tarefa: Você é um assistente útil responsável pela análise de coerência semântica de textos. Sua tarefa é analisar um texto seguindo os passos abaixo:
Passo 1. Liste a ocorrência do verbo analisar ou de seus si"&amp;"nônimos.
Passo 2. Agora, atribua uma nota para os verbos listados no passo 1, considerando a coerência semântica das palavras entre si. Atribua uma nota de 1.0 a 10.0, sendo 1.0(um) para o verbo menos coerente e 10.0(dez) para o mais coerentes.
Passo 3."&amp;" Considerando as notas dos verbos do passo 2, atribua uma nota ao texto, sendo 1.0 (um)  nota mais baixa e 10.0 (dez) a mais alta. 
Resposta:")</f>
        <v>#24
Considerar para a tarefa a seguir somente o texto que está entre #### e ####.
####
"No texto escrito por Liana Coll, "Agrotóxicos  são detectados em cera e mel de abelha", publicado no Jornal da UNICAMP, explana como o uso intensivo de agrotóxicos está relacionado à contaminação de produtos apícolas. As principais questões ligadas ao tema incluem a saúde das abelhas, a qualidade dos produtos e os impactos na cadeia alimentar. O interesse em pesquisas acadêmicas pelo assunto se deu pela preocupação com a morte massiva de abelhas no Brasil, Europa e Estados Unidos por conta da relevância desses insetos na polinização de plantações. A contaminação do mel e da cera podem prejudicar a saúde humana e comprometer a segurança alimentar, além de afetar a biodiversidade e os ecossistemas.	"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F106" s="64"/>
      <c r="G106" s="78" t="str">
        <f>IFERROR(__xludf.DUMMYFUNCTION("CONCATENATE(""#"",TO_TEXT($A106),SUBSTITUTE(G$82,""&lt;TEXTO&gt;"",$B106))"),"#24
Considerar para a tarefa a seguir somente o texto que está entre #### e ####.
####
""No texto escrito por Liana Coll, ""Agrotóxicos  são detectados em cera e mel de abelha"", publicado no Jornal da UNICAMP, explana como o uso intensivo de agrotóxico"&amp;"s está relacionado à contaminação de produtos apícolas. As principais questões ligadas ao tema incluem a saúde das abelhas, a qualidade dos produtos e os impactos na cadeia alimentar. O interesse em pesquisas acadêmicas pelo assunto se deu pela preocupaçã"&amp;"o com a morte massiva de abelhas no Brasil, Europa e Estados Unidos por conta da relevância desses insetos na polinização de plantações. A contaminação do mel e da cera podem prejudicar a saúde humana e comprometer a segurança alimentar, além de afetar a "&amp;"biodiversidade e os ecossistemas.	""
####
Tarefa: Você é um assistente útil responsável pela análise de coerência semântica de textos. Sua tarefa é analisar um texto seguindo os passos abaixo:
Passo 1. Liste a ocorrência do verbo analisar ou de seus si"&amp;"nônimos.
Passo 2. Agora, atribua uma nota para os verbos listados no passo 1, considerando a coerência semântica das palavras entre si. Atribua uma nota de 1.0 a 10.0, sendo 1.0(um) para o verbo menos coerente e 10.0(dez) para o mais coerentes.
Passo 3."&amp;" Considerando as notas dos verbos do passo 2, atribua uma nota ao texto, sendo 1.0 (um)  nota mais baixa e 10.0 (dez) a mais alta. 
Resposta:")</f>
        <v>#24
Considerar para a tarefa a seguir somente o texto que está entre #### e ####.
####
"No texto escrito por Liana Coll, "Agrotóxicos  são detectados em cera e mel de abelha", publicado no Jornal da UNICAMP, explana como o uso intensivo de agrotóxicos está relacionado à contaminação de produtos apícolas. As principais questões ligadas ao tema incluem a saúde das abelhas, a qualidade dos produtos e os impactos na cadeia alimentar. O interesse em pesquisas acadêmicas pelo assunto se deu pela preocupação com a morte massiva de abelhas no Brasil, Europa e Estados Unidos por conta da relevância desses insetos na polinização de plantações. A contaminação do mel e da cera podem prejudicar a saúde humana e comprometer a segurança alimentar, além de afetar a biodiversidade e os ecossistemas.	"
####
Tarefa: Você é um assistente útil responsável pela análise de coerência semântica de textos. Sua tarefa é analisar um texto seguindo os passos abaixo:
Passo 1. Liste a ocorrência do verbo analisar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H106" s="64"/>
      <c r="I106" s="78" t="str">
        <f>IFERROR(__xludf.DUMMYFUNCTION("CONCATENATE(""#"",TO_TEXT($A106),SUBSTITUTE(I$82,""&lt;TEXTO&gt;"",$B106))"),"#24
Considerar para a tarefa a seguir somente o texto que está entre #### e ####.
####
""No texto escrito por Liana Coll, ""Agrotóxicos  são detectados em cera e mel de abelha"", publicado no Jornal da UNICAMP, explana como o uso intensivo de agrotóxico"&amp;"s está relacionado à contaminação de produtos apícolas. As principais questões ligadas ao tema incluem a saúde das abelhas, a qualidade dos produtos e os impactos na cadeia alimentar. O interesse em pesquisas acadêmicas pelo assunto se deu pela preocupaçã"&amp;"o com a morte massiva de abelhas no Brasil, Europa e Estados Unidos por conta da relevância desses insetos na polinização de plantações. A contaminação do mel e da cera podem prejudicar a saúde humana e comprometer a segurança alimentar, além de afetar a "&amp;"biodiversidade e os ecossistemas.	""
####
Tarefa: Você é um assistente útil responsável pela análise de coerência semântica de textos. Sua tarefa é analisar um texto seguindo os passos abaixo:
Passo 1. Liste a ocorrência do verbo informar ou de seus si"&amp;"nônimos.
Passo 2. Agora, atribua uma nota para os verbos listados no passo 1, considerando a coerência semântica das palavras entre si. Atribua uma nota de 1.0 a 10.0, sendo 1.0(um) para o verbo menos coerente e 10.0(dez) para o mais coerentes.
Passo 3."&amp;" Considerando as notas dos verbos do passo 2, atribua uma nota ao texto, sendo 1.0 (um)  nota mais baixa e 10.0 (dez) a mais alta. 
Resposta:")</f>
        <v>#24
Considerar para a tarefa a seguir somente o texto que está entre #### e ####.
####
"No texto escrito por Liana Coll, "Agrotóxicos  são detectados em cera e mel de abelha", publicado no Jornal da UNICAMP, explana como o uso intensivo de agrotóxicos está relacionado à contaminação de produtos apícolas. As principais questões ligadas ao tema incluem a saúde das abelhas, a qualidade dos produtos e os impactos na cadeia alimentar. O interesse em pesquisas acadêmicas pelo assunto se deu pela preocupação com a morte massiva de abelhas no Brasil, Europa e Estados Unidos por conta da relevância desses insetos na polinização de plantações. A contaminação do mel e da cera podem prejudicar a saúde humana e comprometer a segurança alimentar, além de afetar a biodiversidade e os ecossistemas.	"
####
Tarefa: Você é um assistente útil responsável pela análise de coerência semântica de textos. Sua tarefa é analisar um texto seguindo os passos abaixo:
Passo 1. Liste a ocorrência do verbo informar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J106" s="64"/>
      <c r="K106" s="78" t="str">
        <f>IFERROR(__xludf.DUMMYFUNCTION("CONCATENATE(""#"",TO_TEXT($A106),SUBSTITUTE(K$82,""&lt;TEXTO&gt;"",$B106))"),"#24
Considerar para a tarefa a seguir somente o texto que está entre #### e ####.
####
""No texto escrito por Liana Coll, ""Agrotóxicos  são detectados em cera e mel de abelha"", publicado no Jornal da UNICAMP, explana como o uso intensivo de agrotóxico"&amp;"s está relacionado à contaminação de produtos apícolas. As principais questões ligadas ao tema incluem a saúde das abelhas, a qualidade dos produtos e os impactos na cadeia alimentar. O interesse em pesquisas acadêmicas pelo assunto se deu pela preocupaçã"&amp;"o com a morte massiva de abelhas no Brasil, Europa e Estados Unidos por conta da relevância desses insetos na polinização de plantações. A contaminação do mel e da cera podem prejudicar a saúde humana e comprometer a segurança alimentar, além de afetar a "&amp;"biodiversidade e os ecossistemas.	""
####
Tarefa: Você é um assistente útil responsável pela análise de coerência semântica de textos. Sua tarefa é analisar um texto seguindo os passos abaixo:
Passo 1. Liste a ocorrência do verbo alertar ou de seus sin"&amp;"ônimos.
Passo 2. Agora, atribua uma nota para os verbos listados no passo 1, considerando a coerência semântica das palavras entre si. Atribua uma nota de 1.0 a 10.0, sendo 1.0(um) para o verbo menos coerente e 10.0(dez) para o mais coerentes.
Passo 3. "&amp;"Considerando as notas dos verbos do passo 2, atribua uma nota ao texto, sendo 1.0 (um)  nota mais baixa e 10.0 (dez) a mais alta. 
Resposta:")</f>
        <v>#24
Considerar para a tarefa a seguir somente o texto que está entre #### e ####.
####
"No texto escrito por Liana Coll, "Agrotóxicos  são detectados em cera e mel de abelha", publicado no Jornal da UNICAMP, explana como o uso intensivo de agrotóxicos está relacionado à contaminação de produtos apícolas. As principais questões ligadas ao tema incluem a saúde das abelhas, a qualidade dos produtos e os impactos na cadeia alimentar. O interesse em pesquisas acadêmicas pelo assunto se deu pela preocupação com a morte massiva de abelhas no Brasil, Europa e Estados Unidos por conta da relevância desses insetos na polinização de plantações. A contaminação do mel e da cera podem prejudicar a saúde humana e comprometer a segurança alimentar, além de afetar a biodiversidade e os ecossistemas.	"
####
Tarefa: Você é um assistente útil responsável pela análise de coerência semântica de textos. Sua tarefa é analisar um texto seguindo os passos abaixo:
Passo 1. Liste a ocorrência do verbo alertar ou de seus sinônimos.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L106" s="64"/>
      <c r="M106" s="2" t="s">
        <v>16</v>
      </c>
    </row>
    <row r="107">
      <c r="A107" s="62"/>
      <c r="B107" s="62"/>
      <c r="C107" s="62"/>
      <c r="D107" s="62"/>
      <c r="E107" s="70"/>
      <c r="F107" s="64"/>
      <c r="G107" s="70"/>
      <c r="H107" s="64"/>
      <c r="I107" s="70"/>
      <c r="J107" s="64"/>
      <c r="K107" s="70"/>
      <c r="L107" s="64"/>
    </row>
    <row r="108">
      <c r="A108" s="62"/>
      <c r="B108" s="62"/>
      <c r="C108" s="62"/>
      <c r="D108" s="62"/>
      <c r="E108" s="70"/>
      <c r="F108" s="64"/>
      <c r="G108" s="70"/>
      <c r="H108" s="64"/>
      <c r="I108" s="70"/>
      <c r="J108" s="64"/>
      <c r="K108" s="70"/>
      <c r="L108" s="64"/>
    </row>
    <row r="109">
      <c r="A109" s="62"/>
      <c r="B109" s="62"/>
      <c r="C109" s="62"/>
      <c r="D109" s="62"/>
      <c r="E109" s="70"/>
      <c r="F109" s="64"/>
      <c r="G109" s="70"/>
      <c r="H109" s="64"/>
      <c r="I109" s="70"/>
      <c r="J109" s="64"/>
      <c r="K109" s="70"/>
      <c r="L109" s="64"/>
    </row>
    <row r="110">
      <c r="A110" s="62"/>
      <c r="B110" s="62"/>
      <c r="C110" s="62"/>
      <c r="D110" s="62"/>
      <c r="E110" s="70"/>
      <c r="F110" s="64"/>
      <c r="G110" s="70"/>
      <c r="H110" s="64"/>
      <c r="I110" s="70"/>
      <c r="J110" s="64"/>
      <c r="K110" s="70"/>
      <c r="L110" s="64"/>
    </row>
    <row r="111">
      <c r="A111" s="62"/>
      <c r="B111" s="62"/>
      <c r="C111" s="62"/>
      <c r="D111" s="62"/>
      <c r="E111" s="70"/>
      <c r="F111" s="64"/>
      <c r="G111" s="70"/>
      <c r="H111" s="64"/>
      <c r="I111" s="70"/>
      <c r="J111" s="64"/>
      <c r="K111" s="70"/>
      <c r="L111" s="64"/>
    </row>
    <row r="112">
      <c r="A112" s="62"/>
      <c r="B112" s="62"/>
      <c r="C112" s="62"/>
      <c r="D112" s="62"/>
      <c r="E112" s="70"/>
      <c r="F112" s="64"/>
      <c r="G112" s="70"/>
      <c r="H112" s="64"/>
      <c r="I112" s="70"/>
      <c r="J112" s="64"/>
      <c r="K112" s="70"/>
      <c r="L112" s="64"/>
    </row>
    <row r="113">
      <c r="A113" s="62"/>
      <c r="B113" s="62"/>
      <c r="C113" s="62"/>
      <c r="D113" s="62"/>
      <c r="E113" s="70"/>
      <c r="F113" s="64"/>
      <c r="G113" s="70"/>
      <c r="H113" s="64"/>
      <c r="I113" s="70"/>
      <c r="J113" s="64"/>
      <c r="K113" s="70"/>
      <c r="L113" s="64"/>
    </row>
    <row r="114">
      <c r="A114" s="62"/>
      <c r="B114" s="62"/>
      <c r="C114" s="62"/>
      <c r="D114" s="62"/>
      <c r="E114" s="70"/>
      <c r="F114" s="64"/>
      <c r="G114" s="70"/>
      <c r="H114" s="64"/>
      <c r="I114" s="70"/>
      <c r="J114" s="64"/>
      <c r="K114" s="70"/>
      <c r="L114" s="64"/>
    </row>
    <row r="115">
      <c r="A115" s="62"/>
      <c r="B115" s="62"/>
      <c r="C115" s="62"/>
      <c r="D115" s="62"/>
      <c r="E115" s="70"/>
      <c r="F115" s="64"/>
      <c r="G115" s="70"/>
      <c r="H115" s="64"/>
      <c r="I115" s="70"/>
      <c r="J115" s="64"/>
      <c r="K115" s="70"/>
      <c r="L115" s="64"/>
    </row>
    <row r="116">
      <c r="A116" s="62"/>
      <c r="B116" s="62"/>
      <c r="C116" s="62"/>
      <c r="D116" s="62"/>
      <c r="E116" s="70"/>
      <c r="F116" s="64"/>
      <c r="G116" s="70"/>
      <c r="H116" s="64"/>
      <c r="I116" s="70"/>
      <c r="J116" s="64"/>
      <c r="K116" s="70"/>
      <c r="L116" s="64"/>
    </row>
    <row r="117">
      <c r="A117" s="62"/>
      <c r="B117" s="62"/>
      <c r="C117" s="62"/>
      <c r="D117" s="62"/>
      <c r="E117" s="70"/>
      <c r="F117" s="64"/>
      <c r="G117" s="70"/>
      <c r="H117" s="64"/>
      <c r="I117" s="70"/>
      <c r="J117" s="64"/>
      <c r="K117" s="70"/>
      <c r="L117" s="64"/>
    </row>
    <row r="118">
      <c r="A118" s="62"/>
      <c r="B118" s="62"/>
      <c r="C118" s="62"/>
      <c r="D118" s="62"/>
      <c r="E118" s="70"/>
      <c r="F118" s="64"/>
      <c r="G118" s="70"/>
      <c r="H118" s="64"/>
      <c r="I118" s="70"/>
      <c r="J118" s="64"/>
      <c r="K118" s="70"/>
      <c r="L118" s="64"/>
    </row>
    <row r="119">
      <c r="E119" s="16"/>
      <c r="F119" s="17"/>
      <c r="G119" s="16"/>
      <c r="H119" s="17"/>
      <c r="I119" s="16"/>
      <c r="J119" s="17"/>
      <c r="K119" s="16"/>
      <c r="L119" s="17"/>
    </row>
    <row r="120">
      <c r="E120" s="16"/>
      <c r="F120" s="17"/>
      <c r="G120" s="16"/>
      <c r="H120" s="17"/>
      <c r="I120" s="16"/>
      <c r="J120" s="17"/>
      <c r="K120" s="16"/>
      <c r="L120" s="17"/>
    </row>
    <row r="121">
      <c r="E121" s="16"/>
      <c r="F121" s="17"/>
      <c r="G121" s="16"/>
      <c r="H121" s="17"/>
      <c r="I121" s="16"/>
      <c r="J121" s="17"/>
      <c r="K121" s="16"/>
      <c r="L121" s="17"/>
    </row>
    <row r="122">
      <c r="E122" s="16"/>
      <c r="F122" s="17"/>
      <c r="G122" s="16"/>
      <c r="H122" s="17"/>
      <c r="I122" s="16"/>
      <c r="J122" s="17"/>
      <c r="K122" s="16"/>
      <c r="L122" s="17"/>
    </row>
    <row r="123">
      <c r="E123" s="16"/>
      <c r="F123" s="17"/>
      <c r="G123" s="16"/>
      <c r="H123" s="17"/>
      <c r="I123" s="16"/>
      <c r="J123" s="17"/>
      <c r="K123" s="16"/>
      <c r="L123" s="17"/>
    </row>
    <row r="124">
      <c r="E124" s="16"/>
      <c r="F124" s="17"/>
      <c r="G124" s="16"/>
      <c r="H124" s="17"/>
      <c r="I124" s="16"/>
      <c r="J124" s="17"/>
      <c r="K124" s="16"/>
      <c r="L124" s="17"/>
    </row>
    <row r="125">
      <c r="E125" s="16"/>
      <c r="F125" s="17"/>
      <c r="G125" s="16"/>
      <c r="H125" s="17"/>
      <c r="I125" s="16"/>
      <c r="J125" s="17"/>
      <c r="K125" s="16"/>
      <c r="L125" s="17"/>
    </row>
    <row r="126">
      <c r="E126" s="16"/>
      <c r="F126" s="17"/>
      <c r="G126" s="16"/>
      <c r="H126" s="17"/>
      <c r="I126" s="16"/>
      <c r="J126" s="17"/>
      <c r="K126" s="16"/>
      <c r="L126" s="17"/>
    </row>
    <row r="127">
      <c r="E127" s="16"/>
      <c r="F127" s="17"/>
      <c r="G127" s="16"/>
      <c r="H127" s="17"/>
      <c r="I127" s="16"/>
      <c r="J127" s="17"/>
      <c r="K127" s="16"/>
      <c r="L127" s="17"/>
    </row>
    <row r="128">
      <c r="E128" s="16"/>
      <c r="F128" s="17"/>
      <c r="G128" s="16"/>
      <c r="H128" s="17"/>
      <c r="I128" s="16"/>
      <c r="J128" s="17"/>
      <c r="K128" s="16"/>
      <c r="L128" s="17"/>
    </row>
    <row r="129">
      <c r="E129" s="16"/>
      <c r="F129" s="17"/>
      <c r="G129" s="16"/>
      <c r="H129" s="17"/>
      <c r="I129" s="16"/>
      <c r="J129" s="17"/>
      <c r="K129" s="16"/>
      <c r="L129" s="17"/>
    </row>
    <row r="130">
      <c r="E130" s="16"/>
      <c r="F130" s="17"/>
      <c r="G130" s="16"/>
      <c r="H130" s="17"/>
      <c r="I130" s="16"/>
      <c r="J130" s="17"/>
      <c r="K130" s="16"/>
      <c r="L130" s="17"/>
    </row>
    <row r="131">
      <c r="E131" s="16"/>
      <c r="F131" s="17"/>
      <c r="G131" s="16"/>
      <c r="H131" s="17"/>
      <c r="I131" s="16"/>
      <c r="J131" s="17"/>
      <c r="K131" s="16"/>
      <c r="L131" s="17"/>
    </row>
    <row r="132">
      <c r="E132" s="16"/>
      <c r="F132" s="17"/>
      <c r="G132" s="16"/>
      <c r="H132" s="17"/>
      <c r="I132" s="16"/>
      <c r="J132" s="17"/>
      <c r="K132" s="16"/>
      <c r="L132" s="17"/>
    </row>
    <row r="133">
      <c r="E133" s="16"/>
      <c r="F133" s="17"/>
      <c r="G133" s="16"/>
      <c r="H133" s="17"/>
      <c r="I133" s="16"/>
      <c r="J133" s="17"/>
      <c r="K133" s="16"/>
      <c r="L133" s="17"/>
    </row>
    <row r="134">
      <c r="E134" s="16"/>
      <c r="F134" s="17"/>
      <c r="G134" s="16"/>
      <c r="H134" s="17"/>
      <c r="I134" s="16"/>
      <c r="J134" s="17"/>
      <c r="K134" s="16"/>
      <c r="L134" s="17"/>
    </row>
    <row r="135">
      <c r="E135" s="16"/>
      <c r="F135" s="17"/>
      <c r="G135" s="16"/>
      <c r="H135" s="17"/>
      <c r="I135" s="16"/>
      <c r="J135" s="17"/>
      <c r="K135" s="16"/>
      <c r="L135" s="17"/>
    </row>
    <row r="136">
      <c r="E136" s="16"/>
      <c r="F136" s="17"/>
      <c r="G136" s="16"/>
      <c r="H136" s="17"/>
      <c r="I136" s="16"/>
      <c r="J136" s="17"/>
      <c r="K136" s="16"/>
      <c r="L136" s="17"/>
    </row>
    <row r="137">
      <c r="E137" s="16"/>
      <c r="F137" s="17"/>
      <c r="G137" s="16"/>
      <c r="H137" s="17"/>
      <c r="I137" s="16"/>
      <c r="J137" s="17"/>
      <c r="K137" s="16"/>
      <c r="L137" s="17"/>
    </row>
    <row r="138">
      <c r="E138" s="16"/>
      <c r="F138" s="17"/>
      <c r="G138" s="16"/>
      <c r="H138" s="17"/>
      <c r="I138" s="16"/>
      <c r="J138" s="17"/>
      <c r="K138" s="16"/>
      <c r="L138" s="17"/>
    </row>
    <row r="139">
      <c r="E139" s="16"/>
      <c r="F139" s="17"/>
      <c r="G139" s="16"/>
      <c r="H139" s="17"/>
      <c r="I139" s="16"/>
      <c r="J139" s="17"/>
      <c r="K139" s="16"/>
      <c r="L139" s="17"/>
    </row>
    <row r="140">
      <c r="E140" s="16"/>
      <c r="F140" s="17"/>
      <c r="G140" s="16"/>
      <c r="H140" s="17"/>
      <c r="I140" s="16"/>
      <c r="J140" s="17"/>
      <c r="K140" s="16"/>
      <c r="L140" s="17"/>
    </row>
    <row r="141">
      <c r="E141" s="16"/>
      <c r="F141" s="17"/>
      <c r="G141" s="16"/>
      <c r="H141" s="17"/>
      <c r="I141" s="16"/>
      <c r="J141" s="17"/>
      <c r="K141" s="16"/>
      <c r="L141" s="17"/>
    </row>
    <row r="142">
      <c r="E142" s="16"/>
      <c r="F142" s="17"/>
      <c r="G142" s="16"/>
      <c r="H142" s="17"/>
      <c r="I142" s="16"/>
      <c r="J142" s="17"/>
      <c r="K142" s="16"/>
      <c r="L142" s="17"/>
    </row>
    <row r="143">
      <c r="E143" s="16"/>
      <c r="F143" s="17"/>
      <c r="G143" s="16"/>
      <c r="H143" s="17"/>
      <c r="I143" s="16"/>
      <c r="J143" s="17"/>
      <c r="K143" s="16"/>
      <c r="L143" s="17"/>
    </row>
    <row r="144">
      <c r="E144" s="16"/>
      <c r="F144" s="17"/>
      <c r="G144" s="16"/>
      <c r="H144" s="17"/>
      <c r="I144" s="16"/>
      <c r="J144" s="17"/>
      <c r="K144" s="16"/>
      <c r="L144" s="17"/>
    </row>
    <row r="145">
      <c r="E145" s="16"/>
      <c r="F145" s="17"/>
      <c r="G145" s="16"/>
      <c r="H145" s="17"/>
      <c r="I145" s="16"/>
      <c r="J145" s="17"/>
      <c r="K145" s="16"/>
      <c r="L145" s="17"/>
    </row>
    <row r="146">
      <c r="E146" s="16"/>
      <c r="F146" s="17"/>
      <c r="G146" s="16"/>
      <c r="H146" s="17"/>
      <c r="I146" s="16"/>
      <c r="J146" s="17"/>
      <c r="K146" s="16"/>
      <c r="L146" s="17"/>
    </row>
    <row r="147">
      <c r="E147" s="16"/>
      <c r="F147" s="17"/>
      <c r="G147" s="16"/>
      <c r="H147" s="17"/>
      <c r="I147" s="16"/>
      <c r="J147" s="17"/>
      <c r="K147" s="16"/>
      <c r="L147" s="17"/>
    </row>
    <row r="148">
      <c r="E148" s="16"/>
      <c r="F148" s="17"/>
      <c r="G148" s="16"/>
      <c r="H148" s="17"/>
      <c r="I148" s="16"/>
      <c r="J148" s="17"/>
      <c r="K148" s="16"/>
      <c r="L148" s="17"/>
    </row>
    <row r="149">
      <c r="E149" s="16"/>
      <c r="F149" s="17"/>
      <c r="G149" s="16"/>
      <c r="H149" s="17"/>
      <c r="I149" s="16"/>
      <c r="J149" s="17"/>
      <c r="K149" s="16"/>
      <c r="L149" s="17"/>
    </row>
    <row r="150">
      <c r="E150" s="16"/>
      <c r="F150" s="17"/>
      <c r="G150" s="16"/>
      <c r="H150" s="17"/>
      <c r="I150" s="16"/>
      <c r="J150" s="17"/>
      <c r="K150" s="16"/>
      <c r="L150" s="17"/>
    </row>
    <row r="151">
      <c r="E151" s="16"/>
      <c r="F151" s="17"/>
      <c r="G151" s="16"/>
      <c r="H151" s="17"/>
      <c r="I151" s="16"/>
      <c r="J151" s="17"/>
      <c r="K151" s="16"/>
      <c r="L151" s="17"/>
    </row>
    <row r="152">
      <c r="E152" s="16"/>
      <c r="F152" s="17"/>
      <c r="G152" s="16"/>
      <c r="H152" s="17"/>
      <c r="I152" s="16"/>
      <c r="J152" s="17"/>
      <c r="K152" s="16"/>
      <c r="L152" s="17"/>
    </row>
    <row r="153">
      <c r="E153" s="16"/>
      <c r="F153" s="17"/>
      <c r="G153" s="16"/>
      <c r="H153" s="17"/>
      <c r="I153" s="16"/>
      <c r="J153" s="17"/>
      <c r="K153" s="16"/>
      <c r="L153" s="17"/>
    </row>
    <row r="154">
      <c r="E154" s="16"/>
      <c r="F154" s="17"/>
      <c r="G154" s="16"/>
      <c r="H154" s="17"/>
      <c r="I154" s="16"/>
      <c r="J154" s="17"/>
      <c r="K154" s="16"/>
      <c r="L154" s="17"/>
    </row>
    <row r="155">
      <c r="E155" s="16"/>
      <c r="F155" s="17"/>
      <c r="G155" s="16"/>
      <c r="H155" s="17"/>
      <c r="I155" s="16"/>
      <c r="J155" s="17"/>
      <c r="K155" s="16"/>
      <c r="L155" s="17"/>
    </row>
    <row r="156">
      <c r="E156" s="16"/>
      <c r="F156" s="17"/>
      <c r="G156" s="16"/>
      <c r="H156" s="17"/>
      <c r="I156" s="16"/>
      <c r="J156" s="17"/>
      <c r="K156" s="16"/>
      <c r="L156" s="17"/>
    </row>
    <row r="157">
      <c r="E157" s="16"/>
      <c r="F157" s="17"/>
      <c r="G157" s="16"/>
      <c r="H157" s="17"/>
      <c r="I157" s="16"/>
      <c r="J157" s="17"/>
      <c r="K157" s="16"/>
      <c r="L157" s="17"/>
    </row>
    <row r="158">
      <c r="E158" s="16"/>
      <c r="F158" s="17"/>
      <c r="G158" s="16"/>
      <c r="H158" s="17"/>
      <c r="I158" s="16"/>
      <c r="J158" s="17"/>
      <c r="K158" s="16"/>
      <c r="L158" s="17"/>
    </row>
    <row r="159">
      <c r="E159" s="16"/>
      <c r="F159" s="17"/>
      <c r="G159" s="16"/>
      <c r="H159" s="17"/>
      <c r="I159" s="16"/>
      <c r="J159" s="17"/>
      <c r="K159" s="16"/>
      <c r="L159" s="17"/>
    </row>
    <row r="160">
      <c r="E160" s="16"/>
      <c r="F160" s="17"/>
      <c r="G160" s="16"/>
      <c r="H160" s="17"/>
      <c r="I160" s="16"/>
      <c r="J160" s="17"/>
      <c r="K160" s="16"/>
      <c r="L160" s="17"/>
    </row>
    <row r="161">
      <c r="E161" s="16"/>
      <c r="F161" s="17"/>
      <c r="G161" s="16"/>
      <c r="H161" s="17"/>
      <c r="I161" s="16"/>
      <c r="J161" s="17"/>
      <c r="K161" s="16"/>
      <c r="L161" s="17"/>
    </row>
    <row r="162">
      <c r="E162" s="16"/>
      <c r="F162" s="17"/>
      <c r="G162" s="16"/>
      <c r="H162" s="17"/>
      <c r="I162" s="16"/>
      <c r="J162" s="17"/>
      <c r="K162" s="16"/>
      <c r="L162" s="17"/>
    </row>
    <row r="163">
      <c r="E163" s="16"/>
      <c r="F163" s="17"/>
      <c r="G163" s="16"/>
      <c r="H163" s="17"/>
      <c r="I163" s="16"/>
      <c r="J163" s="17"/>
      <c r="K163" s="16"/>
      <c r="L163" s="17"/>
    </row>
    <row r="164">
      <c r="E164" s="16"/>
      <c r="F164" s="17"/>
      <c r="G164" s="16"/>
      <c r="H164" s="17"/>
      <c r="I164" s="16"/>
      <c r="J164" s="17"/>
      <c r="K164" s="16"/>
      <c r="L164" s="17"/>
    </row>
    <row r="165">
      <c r="E165" s="16"/>
      <c r="F165" s="17"/>
      <c r="G165" s="16"/>
      <c r="H165" s="17"/>
      <c r="I165" s="16"/>
      <c r="J165" s="17"/>
      <c r="K165" s="16"/>
      <c r="L165" s="17"/>
    </row>
    <row r="166">
      <c r="E166" s="16"/>
      <c r="F166" s="17"/>
      <c r="G166" s="16"/>
      <c r="H166" s="17"/>
      <c r="I166" s="16"/>
      <c r="J166" s="17"/>
      <c r="K166" s="16"/>
      <c r="L166" s="17"/>
    </row>
    <row r="167">
      <c r="E167" s="16"/>
      <c r="F167" s="17"/>
      <c r="G167" s="16"/>
      <c r="H167" s="17"/>
      <c r="I167" s="16"/>
      <c r="J167" s="17"/>
      <c r="K167" s="16"/>
      <c r="L167" s="17"/>
    </row>
    <row r="168">
      <c r="E168" s="16"/>
      <c r="F168" s="17"/>
      <c r="G168" s="16"/>
      <c r="H168" s="17"/>
      <c r="I168" s="16"/>
      <c r="J168" s="17"/>
      <c r="K168" s="16"/>
      <c r="L168" s="17"/>
    </row>
    <row r="169">
      <c r="E169" s="16"/>
      <c r="F169" s="17"/>
      <c r="G169" s="16"/>
      <c r="H169" s="17"/>
      <c r="I169" s="16"/>
      <c r="J169" s="17"/>
      <c r="K169" s="16"/>
      <c r="L169" s="17"/>
    </row>
    <row r="170">
      <c r="E170" s="16"/>
      <c r="F170" s="17"/>
      <c r="G170" s="16"/>
      <c r="H170" s="17"/>
      <c r="I170" s="16"/>
      <c r="J170" s="17"/>
      <c r="K170" s="16"/>
      <c r="L170" s="17"/>
    </row>
    <row r="171">
      <c r="E171" s="16"/>
      <c r="F171" s="17"/>
      <c r="G171" s="16"/>
      <c r="H171" s="17"/>
      <c r="I171" s="16"/>
      <c r="J171" s="17"/>
      <c r="K171" s="16"/>
      <c r="L171" s="17"/>
    </row>
    <row r="172">
      <c r="E172" s="16"/>
      <c r="F172" s="17"/>
      <c r="G172" s="16"/>
      <c r="H172" s="17"/>
      <c r="I172" s="16"/>
      <c r="J172" s="17"/>
      <c r="K172" s="16"/>
      <c r="L172" s="17"/>
    </row>
    <row r="173">
      <c r="E173" s="16"/>
      <c r="F173" s="17"/>
      <c r="G173" s="16"/>
      <c r="H173" s="17"/>
      <c r="I173" s="16"/>
      <c r="J173" s="17"/>
      <c r="K173" s="16"/>
      <c r="L173" s="17"/>
    </row>
    <row r="174">
      <c r="E174" s="16"/>
      <c r="F174" s="17"/>
      <c r="G174" s="16"/>
      <c r="H174" s="17"/>
      <c r="I174" s="16"/>
      <c r="J174" s="17"/>
      <c r="K174" s="16"/>
      <c r="L174" s="17"/>
    </row>
    <row r="175">
      <c r="E175" s="16"/>
      <c r="F175" s="17"/>
      <c r="G175" s="16"/>
      <c r="H175" s="17"/>
      <c r="I175" s="16"/>
      <c r="J175" s="17"/>
      <c r="K175" s="16"/>
      <c r="L175" s="17"/>
    </row>
    <row r="176">
      <c r="E176" s="16"/>
      <c r="F176" s="17"/>
      <c r="G176" s="16"/>
      <c r="H176" s="17"/>
      <c r="I176" s="16"/>
      <c r="J176" s="17"/>
      <c r="K176" s="16"/>
      <c r="L176" s="17"/>
    </row>
    <row r="177">
      <c r="E177" s="16"/>
      <c r="F177" s="17"/>
      <c r="G177" s="16"/>
      <c r="H177" s="17"/>
      <c r="I177" s="16"/>
      <c r="J177" s="17"/>
      <c r="K177" s="16"/>
      <c r="L177" s="17"/>
    </row>
    <row r="178">
      <c r="E178" s="16"/>
      <c r="F178" s="17"/>
      <c r="G178" s="16"/>
      <c r="H178" s="17"/>
      <c r="I178" s="16"/>
      <c r="J178" s="17"/>
      <c r="K178" s="16"/>
      <c r="L178" s="17"/>
    </row>
    <row r="179">
      <c r="E179" s="16"/>
      <c r="F179" s="17"/>
      <c r="G179" s="16"/>
      <c r="H179" s="17"/>
      <c r="I179" s="16"/>
      <c r="J179" s="17"/>
      <c r="K179" s="16"/>
      <c r="L179" s="17"/>
    </row>
    <row r="180">
      <c r="E180" s="16"/>
      <c r="F180" s="17"/>
      <c r="G180" s="16"/>
      <c r="H180" s="17"/>
      <c r="I180" s="16"/>
      <c r="J180" s="17"/>
      <c r="K180" s="16"/>
      <c r="L180" s="17"/>
    </row>
    <row r="181">
      <c r="E181" s="16"/>
      <c r="F181" s="17"/>
      <c r="G181" s="16"/>
      <c r="H181" s="17"/>
      <c r="I181" s="16"/>
      <c r="J181" s="17"/>
      <c r="K181" s="16"/>
      <c r="L181" s="17"/>
    </row>
    <row r="182">
      <c r="E182" s="16"/>
      <c r="F182" s="17"/>
      <c r="G182" s="16"/>
      <c r="H182" s="17"/>
      <c r="I182" s="16"/>
      <c r="J182" s="17"/>
      <c r="K182" s="16"/>
      <c r="L182" s="17"/>
    </row>
    <row r="183">
      <c r="E183" s="16"/>
      <c r="F183" s="17"/>
      <c r="G183" s="16"/>
      <c r="H183" s="17"/>
      <c r="I183" s="16"/>
      <c r="J183" s="17"/>
      <c r="K183" s="16"/>
      <c r="L183" s="17"/>
    </row>
    <row r="184">
      <c r="E184" s="16"/>
      <c r="F184" s="17"/>
      <c r="G184" s="16"/>
      <c r="H184" s="17"/>
      <c r="I184" s="16"/>
      <c r="J184" s="17"/>
      <c r="K184" s="16"/>
      <c r="L184" s="17"/>
    </row>
    <row r="185">
      <c r="E185" s="16"/>
      <c r="F185" s="17"/>
      <c r="G185" s="16"/>
      <c r="H185" s="17"/>
      <c r="I185" s="16"/>
      <c r="J185" s="17"/>
      <c r="K185" s="16"/>
      <c r="L185" s="17"/>
    </row>
    <row r="186">
      <c r="E186" s="16"/>
      <c r="F186" s="17"/>
      <c r="G186" s="16"/>
      <c r="H186" s="17"/>
      <c r="I186" s="16"/>
      <c r="J186" s="17"/>
      <c r="K186" s="16"/>
      <c r="L186" s="17"/>
    </row>
    <row r="187">
      <c r="E187" s="16"/>
      <c r="F187" s="17"/>
      <c r="G187" s="16"/>
      <c r="H187" s="17"/>
      <c r="I187" s="16"/>
      <c r="J187" s="17"/>
      <c r="K187" s="16"/>
      <c r="L187" s="17"/>
    </row>
    <row r="188">
      <c r="E188" s="16"/>
      <c r="F188" s="17"/>
      <c r="G188" s="16"/>
      <c r="H188" s="17"/>
      <c r="I188" s="16"/>
      <c r="J188" s="17"/>
      <c r="K188" s="16"/>
      <c r="L188" s="17"/>
    </row>
    <row r="189">
      <c r="E189" s="16"/>
      <c r="F189" s="17"/>
      <c r="G189" s="16"/>
      <c r="H189" s="17"/>
      <c r="I189" s="16"/>
      <c r="J189" s="17"/>
      <c r="K189" s="16"/>
      <c r="L189" s="17"/>
    </row>
    <row r="190">
      <c r="E190" s="16"/>
      <c r="F190" s="17"/>
      <c r="G190" s="16"/>
      <c r="H190" s="17"/>
      <c r="I190" s="16"/>
      <c r="J190" s="17"/>
      <c r="K190" s="16"/>
      <c r="L190" s="17"/>
    </row>
    <row r="191">
      <c r="E191" s="16"/>
      <c r="F191" s="17"/>
      <c r="G191" s="16"/>
      <c r="H191" s="17"/>
      <c r="I191" s="16"/>
      <c r="J191" s="17"/>
      <c r="K191" s="16"/>
      <c r="L191" s="17"/>
    </row>
    <row r="192">
      <c r="E192" s="16"/>
      <c r="F192" s="17"/>
      <c r="G192" s="16"/>
      <c r="H192" s="17"/>
      <c r="I192" s="16"/>
      <c r="J192" s="17"/>
      <c r="K192" s="16"/>
      <c r="L192" s="17"/>
    </row>
    <row r="193">
      <c r="E193" s="16"/>
      <c r="F193" s="17"/>
      <c r="G193" s="16"/>
      <c r="H193" s="17"/>
      <c r="I193" s="16"/>
      <c r="J193" s="17"/>
      <c r="K193" s="16"/>
      <c r="L193" s="17"/>
    </row>
    <row r="194">
      <c r="E194" s="16"/>
      <c r="F194" s="17"/>
      <c r="G194" s="16"/>
      <c r="H194" s="17"/>
      <c r="I194" s="16"/>
      <c r="J194" s="17"/>
      <c r="K194" s="16"/>
      <c r="L194" s="17"/>
    </row>
    <row r="195">
      <c r="E195" s="16"/>
      <c r="F195" s="17"/>
      <c r="G195" s="16"/>
      <c r="H195" s="17"/>
      <c r="I195" s="16"/>
      <c r="J195" s="17"/>
      <c r="K195" s="16"/>
      <c r="L195" s="17"/>
    </row>
    <row r="196">
      <c r="E196" s="16"/>
      <c r="F196" s="17"/>
      <c r="G196" s="16"/>
      <c r="H196" s="17"/>
      <c r="I196" s="16"/>
      <c r="J196" s="17"/>
      <c r="K196" s="16"/>
      <c r="L196" s="17"/>
    </row>
    <row r="197">
      <c r="E197" s="16"/>
      <c r="F197" s="17"/>
      <c r="G197" s="16"/>
      <c r="H197" s="17"/>
      <c r="I197" s="16"/>
      <c r="J197" s="17"/>
      <c r="K197" s="16"/>
      <c r="L197" s="17"/>
    </row>
    <row r="198">
      <c r="E198" s="16"/>
      <c r="F198" s="17"/>
      <c r="G198" s="16"/>
      <c r="H198" s="17"/>
      <c r="I198" s="16"/>
      <c r="J198" s="17"/>
      <c r="K198" s="16"/>
      <c r="L198" s="17"/>
    </row>
    <row r="199">
      <c r="E199" s="16"/>
      <c r="F199" s="17"/>
      <c r="G199" s="16"/>
      <c r="H199" s="17"/>
      <c r="I199" s="16"/>
      <c r="J199" s="17"/>
      <c r="K199" s="16"/>
      <c r="L199" s="17"/>
    </row>
    <row r="200">
      <c r="E200" s="16"/>
      <c r="F200" s="17"/>
      <c r="G200" s="16"/>
      <c r="H200" s="17"/>
      <c r="I200" s="16"/>
      <c r="J200" s="17"/>
      <c r="K200" s="16"/>
      <c r="L200" s="17"/>
    </row>
    <row r="201">
      <c r="E201" s="16"/>
      <c r="F201" s="17"/>
      <c r="G201" s="16"/>
      <c r="H201" s="17"/>
      <c r="I201" s="16"/>
      <c r="J201" s="17"/>
      <c r="K201" s="16"/>
      <c r="L201" s="17"/>
    </row>
    <row r="202">
      <c r="E202" s="16"/>
      <c r="F202" s="17"/>
      <c r="G202" s="16"/>
      <c r="H202" s="17"/>
      <c r="I202" s="16"/>
      <c r="J202" s="17"/>
      <c r="K202" s="16"/>
      <c r="L202" s="17"/>
    </row>
    <row r="203">
      <c r="E203" s="16"/>
      <c r="F203" s="17"/>
      <c r="G203" s="16"/>
      <c r="H203" s="17"/>
      <c r="I203" s="16"/>
      <c r="J203" s="17"/>
      <c r="K203" s="16"/>
      <c r="L203" s="17"/>
    </row>
    <row r="204">
      <c r="E204" s="16"/>
      <c r="F204" s="17"/>
      <c r="G204" s="16"/>
      <c r="H204" s="17"/>
      <c r="I204" s="16"/>
      <c r="J204" s="17"/>
      <c r="K204" s="16"/>
      <c r="L204" s="17"/>
    </row>
    <row r="205">
      <c r="E205" s="16"/>
      <c r="F205" s="17"/>
      <c r="G205" s="16"/>
      <c r="H205" s="17"/>
      <c r="I205" s="16"/>
      <c r="J205" s="17"/>
      <c r="K205" s="16"/>
      <c r="L205" s="17"/>
    </row>
    <row r="206">
      <c r="E206" s="16"/>
      <c r="F206" s="17"/>
      <c r="G206" s="16"/>
      <c r="H206" s="17"/>
      <c r="I206" s="16"/>
      <c r="J206" s="17"/>
      <c r="K206" s="16"/>
      <c r="L206" s="17"/>
    </row>
    <row r="207">
      <c r="E207" s="16"/>
      <c r="F207" s="17"/>
      <c r="G207" s="16"/>
      <c r="H207" s="17"/>
      <c r="I207" s="16"/>
      <c r="J207" s="17"/>
      <c r="K207" s="16"/>
      <c r="L207" s="17"/>
    </row>
    <row r="208">
      <c r="E208" s="16"/>
      <c r="F208" s="17"/>
      <c r="G208" s="16"/>
      <c r="H208" s="17"/>
      <c r="I208" s="16"/>
      <c r="J208" s="17"/>
      <c r="K208" s="16"/>
      <c r="L208" s="17"/>
    </row>
    <row r="209">
      <c r="E209" s="16"/>
      <c r="F209" s="17"/>
      <c r="G209" s="16"/>
      <c r="H209" s="17"/>
      <c r="I209" s="16"/>
      <c r="J209" s="17"/>
      <c r="K209" s="16"/>
      <c r="L209" s="17"/>
    </row>
    <row r="210">
      <c r="E210" s="16"/>
      <c r="F210" s="17"/>
      <c r="G210" s="16"/>
      <c r="H210" s="17"/>
      <c r="I210" s="16"/>
      <c r="J210" s="17"/>
      <c r="K210" s="16"/>
      <c r="L210" s="17"/>
    </row>
    <row r="211">
      <c r="E211" s="16"/>
      <c r="F211" s="17"/>
      <c r="G211" s="16"/>
      <c r="H211" s="17"/>
      <c r="I211" s="16"/>
      <c r="J211" s="17"/>
      <c r="K211" s="16"/>
      <c r="L211" s="17"/>
    </row>
    <row r="212">
      <c r="E212" s="16"/>
      <c r="F212" s="17"/>
      <c r="G212" s="16"/>
      <c r="H212" s="17"/>
      <c r="I212" s="16"/>
      <c r="J212" s="17"/>
      <c r="K212" s="16"/>
      <c r="L212" s="17"/>
    </row>
    <row r="213">
      <c r="E213" s="16"/>
      <c r="F213" s="17"/>
      <c r="G213" s="16"/>
      <c r="H213" s="17"/>
      <c r="I213" s="16"/>
      <c r="J213" s="17"/>
      <c r="K213" s="16"/>
      <c r="L213" s="17"/>
    </row>
    <row r="214">
      <c r="E214" s="16"/>
      <c r="F214" s="17"/>
      <c r="G214" s="16"/>
      <c r="H214" s="17"/>
      <c r="I214" s="16"/>
      <c r="J214" s="17"/>
      <c r="K214" s="16"/>
      <c r="L214" s="17"/>
    </row>
    <row r="215">
      <c r="E215" s="16"/>
      <c r="F215" s="17"/>
      <c r="G215" s="16"/>
      <c r="H215" s="17"/>
      <c r="I215" s="16"/>
      <c r="J215" s="17"/>
      <c r="K215" s="16"/>
      <c r="L215" s="17"/>
    </row>
    <row r="216">
      <c r="E216" s="16"/>
      <c r="F216" s="17"/>
      <c r="G216" s="16"/>
      <c r="H216" s="17"/>
      <c r="I216" s="16"/>
      <c r="J216" s="17"/>
      <c r="K216" s="16"/>
      <c r="L216" s="17"/>
    </row>
    <row r="217">
      <c r="E217" s="16"/>
      <c r="F217" s="17"/>
      <c r="G217" s="16"/>
      <c r="H217" s="17"/>
      <c r="I217" s="16"/>
      <c r="J217" s="17"/>
      <c r="K217" s="16"/>
      <c r="L217" s="17"/>
    </row>
    <row r="218">
      <c r="E218" s="16"/>
      <c r="F218" s="17"/>
      <c r="G218" s="16"/>
      <c r="H218" s="17"/>
      <c r="I218" s="16"/>
      <c r="J218" s="17"/>
      <c r="K218" s="16"/>
      <c r="L218" s="17"/>
    </row>
    <row r="219">
      <c r="E219" s="16"/>
      <c r="F219" s="17"/>
      <c r="G219" s="16"/>
      <c r="H219" s="17"/>
      <c r="I219" s="16"/>
      <c r="J219" s="17"/>
      <c r="K219" s="16"/>
      <c r="L219" s="17"/>
    </row>
    <row r="220">
      <c r="E220" s="16"/>
      <c r="F220" s="17"/>
      <c r="G220" s="16"/>
      <c r="H220" s="17"/>
      <c r="I220" s="16"/>
      <c r="J220" s="17"/>
      <c r="K220" s="16"/>
      <c r="L220" s="17"/>
    </row>
    <row r="221">
      <c r="E221" s="16"/>
      <c r="F221" s="17"/>
      <c r="G221" s="16"/>
      <c r="H221" s="17"/>
      <c r="I221" s="16"/>
      <c r="J221" s="17"/>
      <c r="K221" s="16"/>
      <c r="L221" s="17"/>
    </row>
    <row r="222">
      <c r="E222" s="16"/>
      <c r="F222" s="17"/>
      <c r="G222" s="16"/>
      <c r="H222" s="17"/>
      <c r="I222" s="16"/>
      <c r="J222" s="17"/>
      <c r="K222" s="16"/>
      <c r="L222" s="17"/>
    </row>
    <row r="223">
      <c r="E223" s="16"/>
      <c r="F223" s="17"/>
      <c r="G223" s="16"/>
      <c r="H223" s="17"/>
      <c r="I223" s="16"/>
      <c r="J223" s="17"/>
      <c r="K223" s="16"/>
      <c r="L223" s="17"/>
    </row>
    <row r="224">
      <c r="E224" s="16"/>
      <c r="F224" s="17"/>
      <c r="G224" s="16"/>
      <c r="H224" s="17"/>
      <c r="I224" s="16"/>
      <c r="J224" s="17"/>
      <c r="K224" s="16"/>
      <c r="L224" s="17"/>
    </row>
    <row r="225">
      <c r="E225" s="16"/>
      <c r="F225" s="17"/>
      <c r="G225" s="16"/>
      <c r="H225" s="17"/>
      <c r="I225" s="16"/>
      <c r="J225" s="17"/>
      <c r="K225" s="16"/>
      <c r="L225" s="17"/>
    </row>
    <row r="226">
      <c r="E226" s="16"/>
      <c r="F226" s="17"/>
      <c r="G226" s="16"/>
      <c r="H226" s="17"/>
      <c r="I226" s="16"/>
      <c r="J226" s="17"/>
      <c r="K226" s="16"/>
      <c r="L226" s="17"/>
    </row>
    <row r="227">
      <c r="E227" s="16"/>
      <c r="F227" s="17"/>
      <c r="G227" s="16"/>
      <c r="H227" s="17"/>
      <c r="I227" s="16"/>
      <c r="J227" s="17"/>
      <c r="K227" s="16"/>
      <c r="L227" s="17"/>
    </row>
    <row r="228">
      <c r="E228" s="16"/>
      <c r="F228" s="17"/>
      <c r="G228" s="16"/>
      <c r="H228" s="17"/>
      <c r="I228" s="16"/>
      <c r="J228" s="17"/>
      <c r="K228" s="16"/>
      <c r="L228" s="17"/>
    </row>
    <row r="229">
      <c r="E229" s="16"/>
      <c r="F229" s="17"/>
      <c r="G229" s="16"/>
      <c r="H229" s="17"/>
      <c r="I229" s="16"/>
      <c r="J229" s="17"/>
      <c r="K229" s="16"/>
      <c r="L229" s="17"/>
    </row>
    <row r="230">
      <c r="E230" s="16"/>
      <c r="F230" s="17"/>
      <c r="G230" s="16"/>
      <c r="H230" s="17"/>
      <c r="I230" s="16"/>
      <c r="J230" s="17"/>
      <c r="K230" s="16"/>
      <c r="L230" s="17"/>
    </row>
    <row r="231">
      <c r="E231" s="16"/>
      <c r="F231" s="17"/>
      <c r="G231" s="16"/>
      <c r="H231" s="17"/>
      <c r="I231" s="16"/>
      <c r="J231" s="17"/>
      <c r="K231" s="16"/>
      <c r="L231" s="17"/>
    </row>
    <row r="232">
      <c r="E232" s="16"/>
      <c r="F232" s="17"/>
      <c r="G232" s="16"/>
      <c r="H232" s="17"/>
      <c r="I232" s="16"/>
      <c r="J232" s="17"/>
      <c r="K232" s="16"/>
      <c r="L232" s="17"/>
    </row>
    <row r="233">
      <c r="E233" s="16"/>
      <c r="F233" s="17"/>
      <c r="G233" s="16"/>
      <c r="H233" s="17"/>
      <c r="I233" s="16"/>
      <c r="J233" s="17"/>
      <c r="K233" s="16"/>
      <c r="L233" s="17"/>
    </row>
    <row r="234">
      <c r="E234" s="16"/>
      <c r="F234" s="17"/>
      <c r="G234" s="16"/>
      <c r="H234" s="17"/>
      <c r="I234" s="16"/>
      <c r="J234" s="17"/>
      <c r="K234" s="16"/>
      <c r="L234" s="17"/>
    </row>
    <row r="235">
      <c r="E235" s="16"/>
      <c r="F235" s="17"/>
      <c r="G235" s="16"/>
      <c r="H235" s="17"/>
      <c r="I235" s="16"/>
      <c r="J235" s="17"/>
      <c r="K235" s="16"/>
      <c r="L235" s="17"/>
    </row>
    <row r="236">
      <c r="E236" s="16"/>
      <c r="F236" s="17"/>
      <c r="G236" s="16"/>
      <c r="H236" s="17"/>
      <c r="I236" s="16"/>
      <c r="J236" s="17"/>
      <c r="K236" s="16"/>
      <c r="L236" s="17"/>
    </row>
    <row r="237">
      <c r="E237" s="16"/>
      <c r="F237" s="17"/>
      <c r="G237" s="16"/>
      <c r="H237" s="17"/>
      <c r="I237" s="16"/>
      <c r="J237" s="17"/>
      <c r="K237" s="16"/>
      <c r="L237" s="17"/>
    </row>
    <row r="238">
      <c r="E238" s="16"/>
      <c r="F238" s="17"/>
      <c r="G238" s="16"/>
      <c r="H238" s="17"/>
      <c r="I238" s="16"/>
      <c r="J238" s="17"/>
      <c r="K238" s="16"/>
      <c r="L238" s="17"/>
    </row>
    <row r="239">
      <c r="E239" s="16"/>
      <c r="F239" s="17"/>
      <c r="G239" s="16"/>
      <c r="H239" s="17"/>
      <c r="I239" s="16"/>
      <c r="J239" s="17"/>
      <c r="K239" s="16"/>
      <c r="L239" s="17"/>
    </row>
    <row r="240">
      <c r="E240" s="16"/>
      <c r="F240" s="17"/>
      <c r="G240" s="16"/>
      <c r="H240" s="17"/>
      <c r="I240" s="16"/>
      <c r="J240" s="17"/>
      <c r="K240" s="16"/>
      <c r="L240" s="17"/>
    </row>
    <row r="241">
      <c r="E241" s="16"/>
      <c r="F241" s="17"/>
      <c r="G241" s="16"/>
      <c r="H241" s="17"/>
      <c r="I241" s="16"/>
      <c r="J241" s="17"/>
      <c r="K241" s="16"/>
      <c r="L241" s="17"/>
    </row>
    <row r="242">
      <c r="E242" s="16"/>
      <c r="F242" s="17"/>
      <c r="G242" s="16"/>
      <c r="H242" s="17"/>
      <c r="I242" s="16"/>
      <c r="J242" s="17"/>
      <c r="K242" s="16"/>
      <c r="L242" s="17"/>
    </row>
    <row r="243">
      <c r="E243" s="16"/>
      <c r="F243" s="17"/>
      <c r="G243" s="16"/>
      <c r="H243" s="17"/>
      <c r="I243" s="16"/>
      <c r="J243" s="17"/>
      <c r="K243" s="16"/>
      <c r="L243" s="17"/>
    </row>
    <row r="244">
      <c r="E244" s="16"/>
      <c r="F244" s="17"/>
      <c r="G244" s="16"/>
      <c r="H244" s="17"/>
      <c r="I244" s="16"/>
      <c r="J244" s="17"/>
      <c r="K244" s="16"/>
      <c r="L244" s="17"/>
    </row>
    <row r="245">
      <c r="E245" s="16"/>
      <c r="F245" s="17"/>
      <c r="G245" s="16"/>
      <c r="H245" s="17"/>
      <c r="I245" s="16"/>
      <c r="J245" s="17"/>
      <c r="K245" s="16"/>
      <c r="L245" s="17"/>
    </row>
    <row r="246">
      <c r="E246" s="16"/>
      <c r="F246" s="17"/>
      <c r="G246" s="16"/>
      <c r="H246" s="17"/>
      <c r="I246" s="16"/>
      <c r="J246" s="17"/>
      <c r="K246" s="16"/>
      <c r="L246" s="17"/>
    </row>
    <row r="247">
      <c r="E247" s="16"/>
      <c r="F247" s="17"/>
      <c r="G247" s="16"/>
      <c r="H247" s="17"/>
      <c r="I247" s="16"/>
      <c r="J247" s="17"/>
      <c r="K247" s="16"/>
      <c r="L247" s="17"/>
    </row>
    <row r="248">
      <c r="E248" s="16"/>
      <c r="F248" s="17"/>
      <c r="G248" s="16"/>
      <c r="H248" s="17"/>
      <c r="I248" s="16"/>
      <c r="J248" s="17"/>
      <c r="K248" s="16"/>
      <c r="L248" s="17"/>
    </row>
    <row r="249">
      <c r="E249" s="16"/>
      <c r="F249" s="17"/>
      <c r="G249" s="16"/>
      <c r="H249" s="17"/>
      <c r="I249" s="16"/>
      <c r="J249" s="17"/>
      <c r="K249" s="16"/>
      <c r="L249" s="17"/>
    </row>
    <row r="250">
      <c r="E250" s="16"/>
      <c r="F250" s="17"/>
      <c r="G250" s="16"/>
      <c r="H250" s="17"/>
      <c r="I250" s="16"/>
      <c r="J250" s="17"/>
      <c r="K250" s="16"/>
      <c r="L250" s="17"/>
    </row>
    <row r="251">
      <c r="E251" s="16"/>
      <c r="F251" s="17"/>
      <c r="G251" s="16"/>
      <c r="H251" s="17"/>
      <c r="I251" s="16"/>
      <c r="J251" s="17"/>
      <c r="K251" s="16"/>
      <c r="L251" s="17"/>
    </row>
    <row r="252">
      <c r="E252" s="16"/>
      <c r="F252" s="17"/>
      <c r="G252" s="16"/>
      <c r="H252" s="17"/>
      <c r="I252" s="16"/>
      <c r="J252" s="17"/>
      <c r="K252" s="16"/>
      <c r="L252" s="17"/>
    </row>
    <row r="253">
      <c r="E253" s="16"/>
      <c r="F253" s="17"/>
      <c r="G253" s="16"/>
      <c r="H253" s="17"/>
      <c r="I253" s="16"/>
      <c r="J253" s="17"/>
      <c r="K253" s="16"/>
      <c r="L253" s="17"/>
    </row>
    <row r="254">
      <c r="E254" s="16"/>
      <c r="F254" s="17"/>
      <c r="G254" s="16"/>
      <c r="H254" s="17"/>
      <c r="I254" s="16"/>
      <c r="J254" s="17"/>
      <c r="K254" s="16"/>
      <c r="L254" s="17"/>
    </row>
    <row r="255">
      <c r="E255" s="16"/>
      <c r="F255" s="17"/>
      <c r="G255" s="16"/>
      <c r="H255" s="17"/>
      <c r="I255" s="16"/>
      <c r="J255" s="17"/>
      <c r="K255" s="16"/>
      <c r="L255" s="17"/>
    </row>
    <row r="256">
      <c r="E256" s="16"/>
      <c r="F256" s="17"/>
      <c r="G256" s="16"/>
      <c r="H256" s="17"/>
      <c r="I256" s="16"/>
      <c r="J256" s="17"/>
      <c r="K256" s="16"/>
      <c r="L256" s="17"/>
    </row>
    <row r="257">
      <c r="E257" s="16"/>
      <c r="F257" s="17"/>
      <c r="G257" s="16"/>
      <c r="H257" s="17"/>
      <c r="I257" s="16"/>
      <c r="J257" s="17"/>
      <c r="K257" s="16"/>
      <c r="L257" s="17"/>
    </row>
    <row r="258">
      <c r="E258" s="16"/>
      <c r="F258" s="17"/>
      <c r="G258" s="16"/>
      <c r="H258" s="17"/>
      <c r="I258" s="16"/>
      <c r="J258" s="17"/>
      <c r="K258" s="16"/>
      <c r="L258" s="17"/>
    </row>
    <row r="259">
      <c r="E259" s="16"/>
      <c r="F259" s="17"/>
      <c r="G259" s="16"/>
      <c r="H259" s="17"/>
      <c r="I259" s="16"/>
      <c r="J259" s="17"/>
      <c r="K259" s="16"/>
      <c r="L259" s="17"/>
    </row>
    <row r="260">
      <c r="E260" s="16"/>
      <c r="F260" s="17"/>
      <c r="G260" s="16"/>
      <c r="H260" s="17"/>
      <c r="I260" s="16"/>
      <c r="J260" s="17"/>
      <c r="K260" s="16"/>
      <c r="L260" s="17"/>
    </row>
    <row r="261">
      <c r="E261" s="16"/>
      <c r="F261" s="17"/>
      <c r="G261" s="16"/>
      <c r="H261" s="17"/>
      <c r="I261" s="16"/>
      <c r="J261" s="17"/>
      <c r="K261" s="16"/>
      <c r="L261" s="17"/>
    </row>
    <row r="262">
      <c r="E262" s="16"/>
      <c r="F262" s="17"/>
      <c r="G262" s="16"/>
      <c r="H262" s="17"/>
      <c r="I262" s="16"/>
      <c r="J262" s="17"/>
      <c r="K262" s="16"/>
      <c r="L262" s="17"/>
    </row>
    <row r="263">
      <c r="E263" s="16"/>
      <c r="F263" s="17"/>
      <c r="G263" s="16"/>
      <c r="H263" s="17"/>
      <c r="I263" s="16"/>
      <c r="J263" s="17"/>
      <c r="K263" s="16"/>
      <c r="L263" s="17"/>
    </row>
    <row r="264">
      <c r="E264" s="16"/>
      <c r="F264" s="17"/>
      <c r="G264" s="16"/>
      <c r="H264" s="17"/>
      <c r="I264" s="16"/>
      <c r="J264" s="17"/>
      <c r="K264" s="16"/>
      <c r="L264" s="17"/>
    </row>
    <row r="265">
      <c r="E265" s="16"/>
      <c r="F265" s="17"/>
      <c r="G265" s="16"/>
      <c r="H265" s="17"/>
      <c r="I265" s="16"/>
      <c r="J265" s="17"/>
      <c r="K265" s="16"/>
      <c r="L265" s="17"/>
    </row>
    <row r="266">
      <c r="E266" s="16"/>
      <c r="F266" s="17"/>
      <c r="G266" s="16"/>
      <c r="H266" s="17"/>
      <c r="I266" s="16"/>
      <c r="J266" s="17"/>
      <c r="K266" s="16"/>
      <c r="L266" s="17"/>
    </row>
    <row r="267">
      <c r="E267" s="16"/>
      <c r="F267" s="17"/>
      <c r="G267" s="16"/>
      <c r="H267" s="17"/>
      <c r="I267" s="16"/>
      <c r="J267" s="17"/>
      <c r="K267" s="16"/>
      <c r="L267" s="17"/>
    </row>
    <row r="268">
      <c r="E268" s="16"/>
      <c r="F268" s="17"/>
      <c r="G268" s="16"/>
      <c r="H268" s="17"/>
      <c r="I268" s="16"/>
      <c r="J268" s="17"/>
      <c r="K268" s="16"/>
      <c r="L268" s="17"/>
    </row>
    <row r="269">
      <c r="E269" s="16"/>
      <c r="F269" s="17"/>
      <c r="G269" s="16"/>
      <c r="H269" s="17"/>
      <c r="I269" s="16"/>
      <c r="J269" s="17"/>
      <c r="K269" s="16"/>
      <c r="L269" s="17"/>
    </row>
    <row r="270">
      <c r="E270" s="16"/>
      <c r="F270" s="17"/>
      <c r="G270" s="16"/>
      <c r="H270" s="17"/>
      <c r="I270" s="16"/>
      <c r="J270" s="17"/>
      <c r="K270" s="16"/>
      <c r="L270" s="17"/>
    </row>
    <row r="271">
      <c r="E271" s="16"/>
      <c r="F271" s="17"/>
      <c r="G271" s="16"/>
      <c r="H271" s="17"/>
      <c r="I271" s="16"/>
      <c r="J271" s="17"/>
      <c r="K271" s="16"/>
      <c r="L271" s="17"/>
    </row>
    <row r="272">
      <c r="E272" s="16"/>
      <c r="F272" s="17"/>
      <c r="G272" s="16"/>
      <c r="H272" s="17"/>
      <c r="I272" s="16"/>
      <c r="J272" s="17"/>
      <c r="K272" s="16"/>
      <c r="L272" s="17"/>
    </row>
    <row r="273">
      <c r="E273" s="16"/>
      <c r="F273" s="17"/>
      <c r="G273" s="16"/>
      <c r="H273" s="17"/>
      <c r="I273" s="16"/>
      <c r="J273" s="17"/>
      <c r="K273" s="16"/>
      <c r="L273" s="17"/>
    </row>
    <row r="274">
      <c r="E274" s="16"/>
      <c r="F274" s="17"/>
      <c r="G274" s="16"/>
      <c r="H274" s="17"/>
      <c r="I274" s="16"/>
      <c r="J274" s="17"/>
      <c r="K274" s="16"/>
      <c r="L274" s="17"/>
    </row>
    <row r="275">
      <c r="E275" s="16"/>
      <c r="F275" s="17"/>
      <c r="G275" s="16"/>
      <c r="H275" s="17"/>
      <c r="I275" s="16"/>
      <c r="J275" s="17"/>
      <c r="K275" s="16"/>
      <c r="L275" s="17"/>
    </row>
    <row r="276">
      <c r="E276" s="16"/>
      <c r="F276" s="17"/>
      <c r="G276" s="16"/>
      <c r="H276" s="17"/>
      <c r="I276" s="16"/>
      <c r="J276" s="17"/>
      <c r="K276" s="16"/>
      <c r="L276" s="17"/>
    </row>
    <row r="277">
      <c r="E277" s="16"/>
      <c r="F277" s="17"/>
      <c r="G277" s="16"/>
      <c r="H277" s="17"/>
      <c r="I277" s="16"/>
      <c r="J277" s="17"/>
      <c r="K277" s="16"/>
      <c r="L277" s="17"/>
    </row>
    <row r="278">
      <c r="E278" s="16"/>
      <c r="F278" s="17"/>
      <c r="G278" s="16"/>
      <c r="H278" s="17"/>
      <c r="I278" s="16"/>
      <c r="J278" s="17"/>
      <c r="K278" s="16"/>
      <c r="L278" s="17"/>
    </row>
    <row r="279">
      <c r="E279" s="16"/>
      <c r="F279" s="17"/>
      <c r="G279" s="16"/>
      <c r="H279" s="17"/>
      <c r="I279" s="16"/>
      <c r="J279" s="17"/>
      <c r="K279" s="16"/>
      <c r="L279" s="17"/>
    </row>
    <row r="280">
      <c r="E280" s="16"/>
      <c r="F280" s="17"/>
      <c r="G280" s="16"/>
      <c r="H280" s="17"/>
      <c r="I280" s="16"/>
      <c r="J280" s="17"/>
      <c r="K280" s="16"/>
      <c r="L280" s="17"/>
    </row>
    <row r="281">
      <c r="E281" s="16"/>
      <c r="F281" s="17"/>
      <c r="G281" s="16"/>
      <c r="H281" s="17"/>
      <c r="I281" s="16"/>
      <c r="J281" s="17"/>
      <c r="K281" s="16"/>
      <c r="L281" s="17"/>
    </row>
    <row r="282">
      <c r="E282" s="16"/>
      <c r="F282" s="17"/>
      <c r="G282" s="16"/>
      <c r="H282" s="17"/>
      <c r="I282" s="16"/>
      <c r="J282" s="17"/>
      <c r="K282" s="16"/>
      <c r="L282" s="17"/>
    </row>
    <row r="283">
      <c r="E283" s="16"/>
      <c r="F283" s="17"/>
      <c r="G283" s="16"/>
      <c r="H283" s="17"/>
      <c r="I283" s="16"/>
      <c r="J283" s="17"/>
      <c r="K283" s="16"/>
      <c r="L283" s="17"/>
    </row>
    <row r="284">
      <c r="E284" s="16"/>
      <c r="F284" s="17"/>
      <c r="G284" s="16"/>
      <c r="H284" s="17"/>
      <c r="I284" s="16"/>
      <c r="J284" s="17"/>
      <c r="K284" s="16"/>
      <c r="L284" s="17"/>
    </row>
    <row r="285">
      <c r="E285" s="16"/>
      <c r="F285" s="17"/>
      <c r="G285" s="16"/>
      <c r="H285" s="17"/>
      <c r="I285" s="16"/>
      <c r="J285" s="17"/>
      <c r="K285" s="16"/>
      <c r="L285" s="17"/>
    </row>
    <row r="286">
      <c r="E286" s="16"/>
      <c r="F286" s="17"/>
      <c r="G286" s="16"/>
      <c r="H286" s="17"/>
      <c r="I286" s="16"/>
      <c r="J286" s="17"/>
      <c r="K286" s="16"/>
      <c r="L286" s="17"/>
    </row>
    <row r="287">
      <c r="E287" s="16"/>
      <c r="F287" s="17"/>
      <c r="G287" s="16"/>
      <c r="H287" s="17"/>
      <c r="I287" s="16"/>
      <c r="J287" s="17"/>
      <c r="K287" s="16"/>
      <c r="L287" s="17"/>
    </row>
    <row r="288">
      <c r="E288" s="16"/>
      <c r="F288" s="17"/>
      <c r="G288" s="16"/>
      <c r="H288" s="17"/>
      <c r="I288" s="16"/>
      <c r="J288" s="17"/>
      <c r="K288" s="16"/>
      <c r="L288" s="17"/>
    </row>
    <row r="289">
      <c r="E289" s="16"/>
      <c r="F289" s="17"/>
      <c r="G289" s="16"/>
      <c r="H289" s="17"/>
      <c r="I289" s="16"/>
      <c r="J289" s="17"/>
      <c r="K289" s="16"/>
      <c r="L289" s="17"/>
    </row>
    <row r="290">
      <c r="E290" s="16"/>
      <c r="F290" s="17"/>
      <c r="G290" s="16"/>
      <c r="H290" s="17"/>
      <c r="I290" s="16"/>
      <c r="J290" s="17"/>
      <c r="K290" s="16"/>
      <c r="L290" s="17"/>
    </row>
    <row r="291">
      <c r="E291" s="16"/>
      <c r="F291" s="17"/>
      <c r="G291" s="16"/>
      <c r="H291" s="17"/>
      <c r="I291" s="16"/>
      <c r="J291" s="17"/>
      <c r="K291" s="16"/>
      <c r="L291" s="17"/>
    </row>
    <row r="292">
      <c r="E292" s="16"/>
      <c r="F292" s="17"/>
      <c r="G292" s="16"/>
      <c r="H292" s="17"/>
      <c r="I292" s="16"/>
      <c r="J292" s="17"/>
      <c r="K292" s="16"/>
      <c r="L292" s="17"/>
    </row>
    <row r="293">
      <c r="E293" s="16"/>
      <c r="F293" s="17"/>
      <c r="G293" s="16"/>
      <c r="H293" s="17"/>
      <c r="I293" s="16"/>
      <c r="J293" s="17"/>
      <c r="K293" s="16"/>
      <c r="L293" s="17"/>
    </row>
    <row r="294">
      <c r="E294" s="16"/>
      <c r="F294" s="17"/>
      <c r="G294" s="16"/>
      <c r="H294" s="17"/>
      <c r="I294" s="16"/>
      <c r="J294" s="17"/>
      <c r="K294" s="16"/>
      <c r="L294" s="17"/>
    </row>
    <row r="295">
      <c r="E295" s="16"/>
      <c r="F295" s="17"/>
      <c r="G295" s="16"/>
      <c r="H295" s="17"/>
      <c r="I295" s="16"/>
      <c r="J295" s="17"/>
      <c r="K295" s="16"/>
      <c r="L295" s="17"/>
    </row>
    <row r="296">
      <c r="E296" s="16"/>
      <c r="F296" s="17"/>
      <c r="G296" s="16"/>
      <c r="H296" s="17"/>
      <c r="I296" s="16"/>
      <c r="J296" s="17"/>
      <c r="K296" s="16"/>
      <c r="L296" s="17"/>
    </row>
    <row r="297">
      <c r="E297" s="16"/>
      <c r="F297" s="17"/>
      <c r="G297" s="16"/>
      <c r="H297" s="17"/>
      <c r="I297" s="16"/>
      <c r="J297" s="17"/>
      <c r="K297" s="16"/>
      <c r="L297" s="17"/>
    </row>
    <row r="298">
      <c r="E298" s="16"/>
      <c r="F298" s="17"/>
      <c r="G298" s="16"/>
      <c r="H298" s="17"/>
      <c r="I298" s="16"/>
      <c r="J298" s="17"/>
      <c r="K298" s="16"/>
      <c r="L298" s="17"/>
    </row>
    <row r="299">
      <c r="E299" s="16"/>
      <c r="F299" s="17"/>
      <c r="G299" s="16"/>
      <c r="H299" s="17"/>
      <c r="I299" s="16"/>
      <c r="J299" s="17"/>
      <c r="K299" s="16"/>
      <c r="L299" s="17"/>
    </row>
    <row r="300">
      <c r="E300" s="16"/>
      <c r="F300" s="17"/>
      <c r="G300" s="16"/>
      <c r="H300" s="17"/>
      <c r="I300" s="16"/>
      <c r="J300" s="17"/>
      <c r="K300" s="16"/>
      <c r="L300" s="17"/>
    </row>
    <row r="301">
      <c r="E301" s="16"/>
      <c r="F301" s="17"/>
      <c r="G301" s="16"/>
      <c r="H301" s="17"/>
      <c r="I301" s="16"/>
      <c r="J301" s="17"/>
      <c r="K301" s="16"/>
      <c r="L301" s="17"/>
    </row>
    <row r="302">
      <c r="E302" s="16"/>
      <c r="F302" s="17"/>
      <c r="G302" s="16"/>
      <c r="H302" s="17"/>
      <c r="I302" s="16"/>
      <c r="J302" s="17"/>
      <c r="K302" s="16"/>
      <c r="L302" s="17"/>
    </row>
    <row r="303">
      <c r="E303" s="16"/>
      <c r="F303" s="17"/>
      <c r="G303" s="16"/>
      <c r="H303" s="17"/>
      <c r="I303" s="16"/>
      <c r="J303" s="17"/>
      <c r="K303" s="16"/>
      <c r="L303" s="17"/>
    </row>
    <row r="304">
      <c r="E304" s="16"/>
      <c r="F304" s="17"/>
      <c r="G304" s="16"/>
      <c r="H304" s="17"/>
      <c r="I304" s="16"/>
      <c r="J304" s="17"/>
      <c r="K304" s="16"/>
      <c r="L304" s="17"/>
    </row>
    <row r="305">
      <c r="E305" s="16"/>
      <c r="F305" s="17"/>
      <c r="G305" s="16"/>
      <c r="H305" s="17"/>
      <c r="I305" s="16"/>
      <c r="J305" s="17"/>
      <c r="K305" s="16"/>
      <c r="L305" s="17"/>
    </row>
    <row r="306">
      <c r="E306" s="16"/>
      <c r="F306" s="17"/>
      <c r="G306" s="16"/>
      <c r="H306" s="17"/>
      <c r="I306" s="16"/>
      <c r="J306" s="17"/>
      <c r="K306" s="16"/>
      <c r="L306" s="17"/>
    </row>
    <row r="307">
      <c r="E307" s="16"/>
      <c r="F307" s="17"/>
      <c r="G307" s="16"/>
      <c r="H307" s="17"/>
      <c r="I307" s="16"/>
      <c r="J307" s="17"/>
      <c r="K307" s="16"/>
      <c r="L307" s="17"/>
    </row>
    <row r="308">
      <c r="E308" s="16"/>
      <c r="F308" s="17"/>
      <c r="G308" s="16"/>
      <c r="H308" s="17"/>
      <c r="I308" s="16"/>
      <c r="J308" s="17"/>
      <c r="K308" s="16"/>
      <c r="L308" s="17"/>
    </row>
    <row r="309">
      <c r="E309" s="16"/>
      <c r="F309" s="17"/>
      <c r="G309" s="16"/>
      <c r="H309" s="17"/>
      <c r="I309" s="16"/>
      <c r="J309" s="17"/>
      <c r="K309" s="16"/>
      <c r="L309" s="17"/>
    </row>
    <row r="310">
      <c r="E310" s="16"/>
      <c r="F310" s="17"/>
      <c r="G310" s="16"/>
      <c r="H310" s="17"/>
      <c r="I310" s="16"/>
      <c r="J310" s="17"/>
      <c r="K310" s="16"/>
      <c r="L310" s="17"/>
    </row>
    <row r="311">
      <c r="E311" s="16"/>
      <c r="F311" s="17"/>
      <c r="G311" s="16"/>
      <c r="H311" s="17"/>
      <c r="I311" s="16"/>
      <c r="J311" s="17"/>
      <c r="K311" s="16"/>
      <c r="L311" s="17"/>
    </row>
    <row r="312">
      <c r="E312" s="16"/>
      <c r="F312" s="17"/>
      <c r="G312" s="16"/>
      <c r="H312" s="17"/>
      <c r="I312" s="16"/>
      <c r="J312" s="17"/>
      <c r="K312" s="16"/>
      <c r="L312" s="17"/>
    </row>
    <row r="313">
      <c r="E313" s="16"/>
      <c r="F313" s="17"/>
      <c r="G313" s="16"/>
      <c r="H313" s="17"/>
      <c r="I313" s="16"/>
      <c r="J313" s="17"/>
      <c r="K313" s="16"/>
      <c r="L313" s="17"/>
    </row>
    <row r="314">
      <c r="E314" s="16"/>
      <c r="F314" s="17"/>
      <c r="G314" s="16"/>
      <c r="H314" s="17"/>
      <c r="I314" s="16"/>
      <c r="J314" s="17"/>
      <c r="K314" s="16"/>
      <c r="L314" s="17"/>
    </row>
    <row r="315">
      <c r="E315" s="16"/>
      <c r="F315" s="17"/>
      <c r="G315" s="16"/>
      <c r="H315" s="17"/>
      <c r="I315" s="16"/>
      <c r="J315" s="17"/>
      <c r="K315" s="16"/>
      <c r="L315" s="17"/>
    </row>
    <row r="316">
      <c r="E316" s="16"/>
      <c r="F316" s="17"/>
      <c r="G316" s="16"/>
      <c r="H316" s="17"/>
      <c r="I316" s="16"/>
      <c r="J316" s="17"/>
      <c r="K316" s="16"/>
      <c r="L316" s="17"/>
    </row>
    <row r="317">
      <c r="E317" s="16"/>
      <c r="F317" s="17"/>
      <c r="G317" s="16"/>
      <c r="H317" s="17"/>
      <c r="I317" s="16"/>
      <c r="J317" s="17"/>
      <c r="K317" s="16"/>
      <c r="L317" s="17"/>
    </row>
    <row r="318">
      <c r="E318" s="16"/>
      <c r="F318" s="17"/>
      <c r="G318" s="16"/>
      <c r="H318" s="17"/>
      <c r="I318" s="16"/>
      <c r="J318" s="17"/>
      <c r="K318" s="16"/>
      <c r="L318" s="17"/>
    </row>
    <row r="319">
      <c r="E319" s="16"/>
      <c r="F319" s="17"/>
      <c r="G319" s="16"/>
      <c r="H319" s="17"/>
      <c r="I319" s="16"/>
      <c r="J319" s="17"/>
      <c r="K319" s="16"/>
      <c r="L319" s="17"/>
    </row>
    <row r="320">
      <c r="E320" s="16"/>
      <c r="F320" s="17"/>
      <c r="G320" s="16"/>
      <c r="H320" s="17"/>
      <c r="I320" s="16"/>
      <c r="J320" s="17"/>
      <c r="K320" s="16"/>
      <c r="L320" s="17"/>
    </row>
    <row r="321">
      <c r="E321" s="16"/>
      <c r="F321" s="17"/>
      <c r="G321" s="16"/>
      <c r="H321" s="17"/>
      <c r="I321" s="16"/>
      <c r="J321" s="17"/>
      <c r="K321" s="16"/>
      <c r="L321" s="17"/>
    </row>
    <row r="322">
      <c r="E322" s="16"/>
      <c r="F322" s="17"/>
      <c r="G322" s="16"/>
      <c r="H322" s="17"/>
      <c r="I322" s="16"/>
      <c r="J322" s="17"/>
      <c r="K322" s="16"/>
      <c r="L322" s="17"/>
    </row>
    <row r="323">
      <c r="E323" s="16"/>
      <c r="F323" s="17"/>
      <c r="G323" s="16"/>
      <c r="H323" s="17"/>
      <c r="I323" s="16"/>
      <c r="J323" s="17"/>
      <c r="K323" s="16"/>
      <c r="L323" s="17"/>
    </row>
    <row r="324">
      <c r="E324" s="16"/>
      <c r="F324" s="17"/>
      <c r="G324" s="16"/>
      <c r="H324" s="17"/>
      <c r="I324" s="16"/>
      <c r="J324" s="17"/>
      <c r="K324" s="16"/>
      <c r="L324" s="17"/>
    </row>
    <row r="325">
      <c r="E325" s="16"/>
      <c r="F325" s="17"/>
      <c r="G325" s="16"/>
      <c r="H325" s="17"/>
      <c r="I325" s="16"/>
      <c r="J325" s="17"/>
      <c r="K325" s="16"/>
      <c r="L325" s="17"/>
    </row>
    <row r="326">
      <c r="E326" s="16"/>
      <c r="F326" s="17"/>
      <c r="G326" s="16"/>
      <c r="H326" s="17"/>
      <c r="I326" s="16"/>
      <c r="J326" s="17"/>
      <c r="K326" s="16"/>
      <c r="L326" s="17"/>
    </row>
    <row r="327">
      <c r="E327" s="16"/>
      <c r="F327" s="17"/>
      <c r="G327" s="16"/>
      <c r="H327" s="17"/>
      <c r="I327" s="16"/>
      <c r="J327" s="17"/>
      <c r="K327" s="16"/>
      <c r="L327" s="17"/>
    </row>
    <row r="328">
      <c r="E328" s="16"/>
      <c r="F328" s="17"/>
      <c r="G328" s="16"/>
      <c r="H328" s="17"/>
      <c r="I328" s="16"/>
      <c r="J328" s="17"/>
      <c r="K328" s="16"/>
      <c r="L328" s="17"/>
    </row>
    <row r="329">
      <c r="E329" s="16"/>
      <c r="F329" s="17"/>
      <c r="G329" s="16"/>
      <c r="H329" s="17"/>
      <c r="I329" s="16"/>
      <c r="J329" s="17"/>
      <c r="K329" s="16"/>
      <c r="L329" s="17"/>
    </row>
    <row r="330">
      <c r="E330" s="16"/>
      <c r="F330" s="17"/>
      <c r="G330" s="16"/>
      <c r="H330" s="17"/>
      <c r="I330" s="16"/>
      <c r="J330" s="17"/>
      <c r="K330" s="16"/>
      <c r="L330" s="17"/>
    </row>
    <row r="331">
      <c r="E331" s="16"/>
      <c r="F331" s="17"/>
      <c r="G331" s="16"/>
      <c r="H331" s="17"/>
      <c r="I331" s="16"/>
      <c r="J331" s="17"/>
      <c r="K331" s="16"/>
      <c r="L331" s="17"/>
    </row>
    <row r="332">
      <c r="E332" s="16"/>
      <c r="F332" s="17"/>
      <c r="G332" s="16"/>
      <c r="H332" s="17"/>
      <c r="I332" s="16"/>
      <c r="J332" s="17"/>
      <c r="K332" s="16"/>
      <c r="L332" s="17"/>
    </row>
    <row r="333">
      <c r="E333" s="16"/>
      <c r="F333" s="17"/>
      <c r="G333" s="16"/>
      <c r="H333" s="17"/>
      <c r="I333" s="16"/>
      <c r="J333" s="17"/>
      <c r="K333" s="16"/>
      <c r="L333" s="17"/>
    </row>
    <row r="334">
      <c r="E334" s="16"/>
      <c r="F334" s="17"/>
      <c r="G334" s="16"/>
      <c r="H334" s="17"/>
      <c r="I334" s="16"/>
      <c r="J334" s="17"/>
      <c r="K334" s="16"/>
      <c r="L334" s="17"/>
    </row>
    <row r="335">
      <c r="E335" s="16"/>
      <c r="F335" s="17"/>
      <c r="G335" s="16"/>
      <c r="H335" s="17"/>
      <c r="I335" s="16"/>
      <c r="J335" s="17"/>
      <c r="K335" s="16"/>
      <c r="L335" s="17"/>
    </row>
    <row r="336">
      <c r="E336" s="16"/>
      <c r="F336" s="17"/>
      <c r="G336" s="16"/>
      <c r="H336" s="17"/>
      <c r="I336" s="16"/>
      <c r="J336" s="17"/>
      <c r="K336" s="16"/>
      <c r="L336" s="17"/>
    </row>
    <row r="337">
      <c r="E337" s="16"/>
      <c r="F337" s="17"/>
      <c r="G337" s="16"/>
      <c r="H337" s="17"/>
      <c r="I337" s="16"/>
      <c r="J337" s="17"/>
      <c r="K337" s="16"/>
      <c r="L337" s="17"/>
    </row>
    <row r="338">
      <c r="E338" s="16"/>
      <c r="F338" s="17"/>
      <c r="G338" s="16"/>
      <c r="H338" s="17"/>
      <c r="I338" s="16"/>
      <c r="J338" s="17"/>
      <c r="K338" s="16"/>
      <c r="L338" s="17"/>
    </row>
    <row r="339">
      <c r="E339" s="16"/>
      <c r="F339" s="17"/>
      <c r="G339" s="16"/>
      <c r="H339" s="17"/>
      <c r="I339" s="16"/>
      <c r="J339" s="17"/>
      <c r="K339" s="16"/>
      <c r="L339" s="17"/>
    </row>
    <row r="340">
      <c r="E340" s="16"/>
      <c r="F340" s="17"/>
      <c r="G340" s="16"/>
      <c r="H340" s="17"/>
      <c r="I340" s="16"/>
      <c r="J340" s="17"/>
      <c r="K340" s="16"/>
      <c r="L340" s="17"/>
    </row>
    <row r="341">
      <c r="E341" s="16"/>
      <c r="F341" s="17"/>
      <c r="G341" s="16"/>
      <c r="H341" s="17"/>
      <c r="I341" s="16"/>
      <c r="J341" s="17"/>
      <c r="K341" s="16"/>
      <c r="L341" s="17"/>
    </row>
    <row r="342">
      <c r="E342" s="16"/>
      <c r="F342" s="17"/>
      <c r="G342" s="16"/>
      <c r="H342" s="17"/>
      <c r="I342" s="16"/>
      <c r="J342" s="17"/>
      <c r="K342" s="16"/>
      <c r="L342" s="17"/>
    </row>
    <row r="343">
      <c r="E343" s="16"/>
      <c r="F343" s="17"/>
      <c r="G343" s="16"/>
      <c r="H343" s="17"/>
      <c r="I343" s="16"/>
      <c r="J343" s="17"/>
      <c r="K343" s="16"/>
      <c r="L343" s="17"/>
    </row>
    <row r="344">
      <c r="E344" s="16"/>
      <c r="F344" s="17"/>
      <c r="G344" s="16"/>
      <c r="H344" s="17"/>
      <c r="I344" s="16"/>
      <c r="J344" s="17"/>
      <c r="K344" s="16"/>
      <c r="L344" s="17"/>
    </row>
    <row r="345">
      <c r="E345" s="16"/>
      <c r="F345" s="17"/>
      <c r="G345" s="16"/>
      <c r="H345" s="17"/>
      <c r="I345" s="16"/>
      <c r="J345" s="17"/>
      <c r="K345" s="16"/>
      <c r="L345" s="17"/>
    </row>
    <row r="346">
      <c r="E346" s="16"/>
      <c r="F346" s="17"/>
      <c r="G346" s="16"/>
      <c r="H346" s="17"/>
      <c r="I346" s="16"/>
      <c r="J346" s="17"/>
      <c r="K346" s="16"/>
      <c r="L346" s="17"/>
    </row>
    <row r="347">
      <c r="E347" s="16"/>
      <c r="F347" s="17"/>
      <c r="G347" s="16"/>
      <c r="H347" s="17"/>
      <c r="I347" s="16"/>
      <c r="J347" s="17"/>
      <c r="K347" s="16"/>
      <c r="L347" s="17"/>
    </row>
    <row r="348">
      <c r="E348" s="16"/>
      <c r="F348" s="17"/>
      <c r="G348" s="16"/>
      <c r="H348" s="17"/>
      <c r="I348" s="16"/>
      <c r="J348" s="17"/>
      <c r="K348" s="16"/>
      <c r="L348" s="17"/>
    </row>
    <row r="349">
      <c r="E349" s="16"/>
      <c r="F349" s="17"/>
      <c r="G349" s="16"/>
      <c r="H349" s="17"/>
      <c r="I349" s="16"/>
      <c r="J349" s="17"/>
      <c r="K349" s="16"/>
      <c r="L349" s="17"/>
    </row>
    <row r="350">
      <c r="E350" s="16"/>
      <c r="F350" s="17"/>
      <c r="G350" s="16"/>
      <c r="H350" s="17"/>
      <c r="I350" s="16"/>
      <c r="J350" s="17"/>
      <c r="K350" s="16"/>
      <c r="L350" s="17"/>
    </row>
    <row r="351">
      <c r="E351" s="16"/>
      <c r="F351" s="17"/>
      <c r="G351" s="16"/>
      <c r="H351" s="17"/>
      <c r="I351" s="16"/>
      <c r="J351" s="17"/>
      <c r="K351" s="16"/>
      <c r="L351" s="17"/>
    </row>
    <row r="352">
      <c r="E352" s="16"/>
      <c r="F352" s="17"/>
      <c r="G352" s="16"/>
      <c r="H352" s="17"/>
      <c r="I352" s="16"/>
      <c r="J352" s="17"/>
      <c r="K352" s="16"/>
      <c r="L352" s="17"/>
    </row>
    <row r="353">
      <c r="E353" s="16"/>
      <c r="F353" s="17"/>
      <c r="G353" s="16"/>
      <c r="H353" s="17"/>
      <c r="I353" s="16"/>
      <c r="J353" s="17"/>
      <c r="K353" s="16"/>
      <c r="L353" s="17"/>
    </row>
    <row r="354">
      <c r="E354" s="16"/>
      <c r="F354" s="17"/>
      <c r="G354" s="16"/>
      <c r="H354" s="17"/>
      <c r="I354" s="16"/>
      <c r="J354" s="17"/>
      <c r="K354" s="16"/>
      <c r="L354" s="17"/>
    </row>
    <row r="355">
      <c r="E355" s="16"/>
      <c r="F355" s="17"/>
      <c r="G355" s="16"/>
      <c r="H355" s="17"/>
      <c r="I355" s="16"/>
      <c r="J355" s="17"/>
      <c r="K355" s="16"/>
      <c r="L355" s="17"/>
    </row>
    <row r="356">
      <c r="E356" s="16"/>
      <c r="F356" s="17"/>
      <c r="G356" s="16"/>
      <c r="H356" s="17"/>
      <c r="I356" s="16"/>
      <c r="J356" s="17"/>
      <c r="K356" s="16"/>
      <c r="L356" s="17"/>
    </row>
    <row r="357">
      <c r="E357" s="16"/>
      <c r="F357" s="17"/>
      <c r="G357" s="16"/>
      <c r="H357" s="17"/>
      <c r="I357" s="16"/>
      <c r="J357" s="17"/>
      <c r="K357" s="16"/>
      <c r="L357" s="17"/>
    </row>
    <row r="358">
      <c r="E358" s="16"/>
      <c r="F358" s="17"/>
      <c r="G358" s="16"/>
      <c r="H358" s="17"/>
      <c r="I358" s="16"/>
      <c r="J358" s="17"/>
      <c r="K358" s="16"/>
      <c r="L358" s="17"/>
    </row>
    <row r="359">
      <c r="E359" s="16"/>
      <c r="F359" s="17"/>
      <c r="G359" s="16"/>
      <c r="H359" s="17"/>
      <c r="I359" s="16"/>
      <c r="J359" s="17"/>
      <c r="K359" s="16"/>
      <c r="L359" s="17"/>
    </row>
    <row r="360">
      <c r="E360" s="16"/>
      <c r="F360" s="17"/>
      <c r="G360" s="16"/>
      <c r="H360" s="17"/>
      <c r="I360" s="16"/>
      <c r="J360" s="17"/>
      <c r="K360" s="16"/>
      <c r="L360" s="17"/>
    </row>
    <row r="361">
      <c r="E361" s="16"/>
      <c r="F361" s="17"/>
      <c r="G361" s="16"/>
      <c r="H361" s="17"/>
      <c r="I361" s="16"/>
      <c r="J361" s="17"/>
      <c r="K361" s="16"/>
      <c r="L361" s="17"/>
    </row>
    <row r="362">
      <c r="E362" s="16"/>
      <c r="F362" s="17"/>
      <c r="G362" s="16"/>
      <c r="H362" s="17"/>
      <c r="I362" s="16"/>
      <c r="J362" s="17"/>
      <c r="K362" s="16"/>
      <c r="L362" s="17"/>
    </row>
    <row r="363">
      <c r="E363" s="16"/>
      <c r="F363" s="17"/>
      <c r="G363" s="16"/>
      <c r="H363" s="17"/>
      <c r="I363" s="16"/>
      <c r="J363" s="17"/>
      <c r="K363" s="16"/>
      <c r="L363" s="17"/>
    </row>
    <row r="364">
      <c r="E364" s="16"/>
      <c r="F364" s="17"/>
      <c r="G364" s="16"/>
      <c r="H364" s="17"/>
      <c r="I364" s="16"/>
      <c r="J364" s="17"/>
      <c r="K364" s="16"/>
      <c r="L364" s="17"/>
    </row>
    <row r="365">
      <c r="E365" s="16"/>
      <c r="F365" s="17"/>
      <c r="G365" s="16"/>
      <c r="H365" s="17"/>
      <c r="I365" s="16"/>
      <c r="J365" s="17"/>
      <c r="K365" s="16"/>
      <c r="L365" s="17"/>
    </row>
    <row r="366">
      <c r="E366" s="16"/>
      <c r="F366" s="17"/>
      <c r="G366" s="16"/>
      <c r="H366" s="17"/>
      <c r="I366" s="16"/>
      <c r="J366" s="17"/>
      <c r="K366" s="16"/>
      <c r="L366" s="17"/>
    </row>
    <row r="367">
      <c r="E367" s="16"/>
      <c r="F367" s="17"/>
      <c r="G367" s="16"/>
      <c r="H367" s="17"/>
      <c r="I367" s="16"/>
      <c r="J367" s="17"/>
      <c r="K367" s="16"/>
      <c r="L367" s="17"/>
    </row>
    <row r="368">
      <c r="E368" s="16"/>
      <c r="F368" s="17"/>
      <c r="G368" s="16"/>
      <c r="H368" s="17"/>
      <c r="I368" s="16"/>
      <c r="J368" s="17"/>
      <c r="K368" s="16"/>
      <c r="L368" s="17"/>
    </row>
    <row r="369">
      <c r="E369" s="16"/>
      <c r="F369" s="17"/>
      <c r="G369" s="16"/>
      <c r="H369" s="17"/>
      <c r="I369" s="16"/>
      <c r="J369" s="17"/>
      <c r="K369" s="16"/>
      <c r="L369" s="17"/>
    </row>
    <row r="370">
      <c r="E370" s="16"/>
      <c r="F370" s="17"/>
      <c r="G370" s="16"/>
      <c r="H370" s="17"/>
      <c r="I370" s="16"/>
      <c r="J370" s="17"/>
      <c r="K370" s="16"/>
      <c r="L370" s="17"/>
    </row>
    <row r="371">
      <c r="E371" s="16"/>
      <c r="F371" s="17"/>
      <c r="G371" s="16"/>
      <c r="H371" s="17"/>
      <c r="I371" s="16"/>
      <c r="J371" s="17"/>
      <c r="K371" s="16"/>
      <c r="L371" s="17"/>
    </row>
    <row r="372">
      <c r="E372" s="16"/>
      <c r="F372" s="17"/>
      <c r="G372" s="16"/>
      <c r="H372" s="17"/>
      <c r="I372" s="16"/>
      <c r="J372" s="17"/>
      <c r="K372" s="16"/>
      <c r="L372" s="17"/>
    </row>
    <row r="373">
      <c r="E373" s="16"/>
      <c r="F373" s="17"/>
      <c r="G373" s="16"/>
      <c r="H373" s="17"/>
      <c r="I373" s="16"/>
      <c r="J373" s="17"/>
      <c r="K373" s="16"/>
      <c r="L373" s="17"/>
    </row>
    <row r="374">
      <c r="E374" s="16"/>
      <c r="F374" s="17"/>
      <c r="G374" s="16"/>
      <c r="H374" s="17"/>
      <c r="I374" s="16"/>
      <c r="J374" s="17"/>
      <c r="K374" s="16"/>
      <c r="L374" s="17"/>
    </row>
    <row r="375">
      <c r="E375" s="16"/>
      <c r="F375" s="17"/>
      <c r="G375" s="16"/>
      <c r="H375" s="17"/>
      <c r="I375" s="16"/>
      <c r="J375" s="17"/>
      <c r="K375" s="16"/>
      <c r="L375" s="17"/>
    </row>
    <row r="376">
      <c r="E376" s="16"/>
      <c r="F376" s="17"/>
      <c r="G376" s="16"/>
      <c r="H376" s="17"/>
      <c r="I376" s="16"/>
      <c r="J376" s="17"/>
      <c r="K376" s="16"/>
      <c r="L376" s="17"/>
    </row>
    <row r="377">
      <c r="E377" s="16"/>
      <c r="F377" s="17"/>
      <c r="G377" s="16"/>
      <c r="H377" s="17"/>
      <c r="I377" s="16"/>
      <c r="J377" s="17"/>
      <c r="K377" s="16"/>
      <c r="L377" s="17"/>
    </row>
    <row r="378">
      <c r="E378" s="16"/>
      <c r="F378" s="17"/>
      <c r="G378" s="16"/>
      <c r="H378" s="17"/>
      <c r="I378" s="16"/>
      <c r="J378" s="17"/>
      <c r="K378" s="16"/>
      <c r="L378" s="17"/>
    </row>
    <row r="379">
      <c r="E379" s="16"/>
      <c r="F379" s="17"/>
      <c r="G379" s="16"/>
      <c r="H379" s="17"/>
      <c r="I379" s="16"/>
      <c r="J379" s="17"/>
      <c r="K379" s="16"/>
      <c r="L379" s="17"/>
    </row>
    <row r="380">
      <c r="E380" s="16"/>
      <c r="F380" s="17"/>
      <c r="G380" s="16"/>
      <c r="H380" s="17"/>
      <c r="I380" s="16"/>
      <c r="J380" s="17"/>
      <c r="K380" s="16"/>
      <c r="L380" s="17"/>
    </row>
    <row r="381">
      <c r="E381" s="16"/>
      <c r="F381" s="17"/>
      <c r="G381" s="16"/>
      <c r="H381" s="17"/>
      <c r="I381" s="16"/>
      <c r="J381" s="17"/>
      <c r="K381" s="16"/>
      <c r="L381" s="17"/>
    </row>
    <row r="382">
      <c r="E382" s="16"/>
      <c r="F382" s="17"/>
      <c r="G382" s="16"/>
      <c r="H382" s="17"/>
      <c r="I382" s="16"/>
      <c r="J382" s="17"/>
      <c r="K382" s="16"/>
      <c r="L382" s="17"/>
    </row>
    <row r="383">
      <c r="E383" s="16"/>
      <c r="F383" s="17"/>
      <c r="G383" s="16"/>
      <c r="H383" s="17"/>
      <c r="I383" s="16"/>
      <c r="J383" s="17"/>
      <c r="K383" s="16"/>
      <c r="L383" s="17"/>
    </row>
    <row r="384">
      <c r="E384" s="16"/>
      <c r="F384" s="17"/>
      <c r="G384" s="16"/>
      <c r="H384" s="17"/>
      <c r="I384" s="16"/>
      <c r="J384" s="17"/>
      <c r="K384" s="16"/>
      <c r="L384" s="17"/>
    </row>
    <row r="385">
      <c r="E385" s="16"/>
      <c r="F385" s="17"/>
      <c r="G385" s="16"/>
      <c r="H385" s="17"/>
      <c r="I385" s="16"/>
      <c r="J385" s="17"/>
      <c r="K385" s="16"/>
      <c r="L385" s="17"/>
    </row>
    <row r="386">
      <c r="E386" s="16"/>
      <c r="F386" s="17"/>
      <c r="G386" s="16"/>
      <c r="H386" s="17"/>
      <c r="I386" s="16"/>
      <c r="J386" s="17"/>
      <c r="K386" s="16"/>
      <c r="L386" s="17"/>
    </row>
    <row r="387">
      <c r="E387" s="16"/>
      <c r="F387" s="17"/>
      <c r="G387" s="16"/>
      <c r="H387" s="17"/>
      <c r="I387" s="16"/>
      <c r="J387" s="17"/>
      <c r="K387" s="16"/>
      <c r="L387" s="17"/>
    </row>
    <row r="388">
      <c r="E388" s="16"/>
      <c r="F388" s="17"/>
      <c r="G388" s="16"/>
      <c r="H388" s="17"/>
      <c r="I388" s="16"/>
      <c r="J388" s="17"/>
      <c r="K388" s="16"/>
      <c r="L388" s="17"/>
    </row>
    <row r="389">
      <c r="E389" s="16"/>
      <c r="F389" s="17"/>
      <c r="G389" s="16"/>
      <c r="H389" s="17"/>
      <c r="I389" s="16"/>
      <c r="J389" s="17"/>
      <c r="K389" s="16"/>
      <c r="L389" s="17"/>
    </row>
    <row r="390">
      <c r="E390" s="16"/>
      <c r="F390" s="17"/>
      <c r="G390" s="16"/>
      <c r="H390" s="17"/>
      <c r="I390" s="16"/>
      <c r="J390" s="17"/>
      <c r="K390" s="16"/>
      <c r="L390" s="17"/>
    </row>
    <row r="391">
      <c r="E391" s="16"/>
      <c r="F391" s="17"/>
      <c r="G391" s="16"/>
      <c r="H391" s="17"/>
      <c r="I391" s="16"/>
      <c r="J391" s="17"/>
      <c r="K391" s="16"/>
      <c r="L391" s="17"/>
    </row>
    <row r="392">
      <c r="E392" s="16"/>
      <c r="F392" s="17"/>
      <c r="G392" s="16"/>
      <c r="H392" s="17"/>
      <c r="I392" s="16"/>
      <c r="J392" s="17"/>
      <c r="K392" s="16"/>
      <c r="L392" s="17"/>
    </row>
    <row r="393">
      <c r="E393" s="16"/>
      <c r="F393" s="17"/>
      <c r="G393" s="16"/>
      <c r="H393" s="17"/>
      <c r="I393" s="16"/>
      <c r="J393" s="17"/>
      <c r="K393" s="16"/>
      <c r="L393" s="17"/>
    </row>
    <row r="394">
      <c r="E394" s="16"/>
      <c r="F394" s="17"/>
      <c r="G394" s="16"/>
      <c r="H394" s="17"/>
      <c r="I394" s="16"/>
      <c r="J394" s="17"/>
      <c r="K394" s="16"/>
      <c r="L394" s="17"/>
    </row>
    <row r="395">
      <c r="E395" s="16"/>
      <c r="F395" s="17"/>
      <c r="G395" s="16"/>
      <c r="H395" s="17"/>
      <c r="I395" s="16"/>
      <c r="J395" s="17"/>
      <c r="K395" s="16"/>
      <c r="L395" s="17"/>
    </row>
    <row r="396">
      <c r="E396" s="16"/>
      <c r="F396" s="17"/>
      <c r="G396" s="16"/>
      <c r="H396" s="17"/>
      <c r="I396" s="16"/>
      <c r="J396" s="17"/>
      <c r="K396" s="16"/>
      <c r="L396" s="17"/>
    </row>
    <row r="397">
      <c r="E397" s="16"/>
      <c r="F397" s="17"/>
      <c r="G397" s="16"/>
      <c r="H397" s="17"/>
      <c r="I397" s="16"/>
      <c r="J397" s="17"/>
      <c r="K397" s="16"/>
      <c r="L397" s="17"/>
    </row>
    <row r="398">
      <c r="E398" s="16"/>
      <c r="F398" s="17"/>
      <c r="G398" s="16"/>
      <c r="H398" s="17"/>
      <c r="I398" s="16"/>
      <c r="J398" s="17"/>
      <c r="K398" s="16"/>
      <c r="L398" s="17"/>
    </row>
    <row r="399">
      <c r="E399" s="16"/>
      <c r="F399" s="17"/>
      <c r="G399" s="16"/>
      <c r="H399" s="17"/>
      <c r="I399" s="16"/>
      <c r="J399" s="17"/>
      <c r="K399" s="16"/>
      <c r="L399" s="17"/>
    </row>
    <row r="400">
      <c r="E400" s="16"/>
      <c r="F400" s="17"/>
      <c r="G400" s="16"/>
      <c r="H400" s="17"/>
      <c r="I400" s="16"/>
      <c r="J400" s="17"/>
      <c r="K400" s="16"/>
      <c r="L400" s="17"/>
    </row>
    <row r="401">
      <c r="E401" s="16"/>
      <c r="F401" s="17"/>
      <c r="G401" s="16"/>
      <c r="H401" s="17"/>
      <c r="I401" s="16"/>
      <c r="J401" s="17"/>
      <c r="K401" s="16"/>
      <c r="L401" s="17"/>
    </row>
    <row r="402">
      <c r="E402" s="16"/>
      <c r="F402" s="17"/>
      <c r="G402" s="16"/>
      <c r="H402" s="17"/>
      <c r="I402" s="16"/>
      <c r="J402" s="17"/>
      <c r="K402" s="16"/>
      <c r="L402" s="17"/>
    </row>
    <row r="403">
      <c r="E403" s="16"/>
      <c r="F403" s="17"/>
      <c r="G403" s="16"/>
      <c r="H403" s="17"/>
      <c r="I403" s="16"/>
      <c r="J403" s="17"/>
      <c r="K403" s="16"/>
      <c r="L403" s="17"/>
    </row>
    <row r="404">
      <c r="E404" s="16"/>
      <c r="F404" s="17"/>
      <c r="G404" s="16"/>
      <c r="H404" s="17"/>
      <c r="I404" s="16"/>
      <c r="J404" s="17"/>
      <c r="K404" s="16"/>
      <c r="L404" s="17"/>
    </row>
    <row r="405">
      <c r="E405" s="16"/>
      <c r="F405" s="17"/>
      <c r="G405" s="16"/>
      <c r="H405" s="17"/>
      <c r="I405" s="16"/>
      <c r="J405" s="17"/>
      <c r="K405" s="16"/>
      <c r="L405" s="17"/>
    </row>
    <row r="406">
      <c r="E406" s="16"/>
      <c r="F406" s="17"/>
      <c r="G406" s="16"/>
      <c r="H406" s="17"/>
      <c r="I406" s="16"/>
      <c r="J406" s="17"/>
      <c r="K406" s="16"/>
      <c r="L406" s="17"/>
    </row>
    <row r="407">
      <c r="E407" s="16"/>
      <c r="F407" s="17"/>
      <c r="G407" s="16"/>
      <c r="H407" s="17"/>
      <c r="I407" s="16"/>
      <c r="J407" s="17"/>
      <c r="K407" s="16"/>
      <c r="L407" s="17"/>
    </row>
    <row r="408">
      <c r="E408" s="16"/>
      <c r="F408" s="17"/>
      <c r="G408" s="16"/>
      <c r="H408" s="17"/>
      <c r="I408" s="16"/>
      <c r="J408" s="17"/>
      <c r="K408" s="16"/>
      <c r="L408" s="17"/>
    </row>
    <row r="409">
      <c r="E409" s="16"/>
      <c r="F409" s="17"/>
      <c r="G409" s="16"/>
      <c r="H409" s="17"/>
      <c r="I409" s="16"/>
      <c r="J409" s="17"/>
      <c r="K409" s="16"/>
      <c r="L409" s="17"/>
    </row>
    <row r="410">
      <c r="E410" s="16"/>
      <c r="F410" s="17"/>
      <c r="G410" s="16"/>
      <c r="H410" s="17"/>
      <c r="I410" s="16"/>
      <c r="J410" s="17"/>
      <c r="K410" s="16"/>
      <c r="L410" s="17"/>
    </row>
    <row r="411">
      <c r="E411" s="16"/>
      <c r="F411" s="17"/>
      <c r="G411" s="16"/>
      <c r="H411" s="17"/>
      <c r="I411" s="16"/>
      <c r="J411" s="17"/>
      <c r="K411" s="16"/>
      <c r="L411" s="17"/>
    </row>
    <row r="412">
      <c r="E412" s="16"/>
      <c r="F412" s="17"/>
      <c r="G412" s="16"/>
      <c r="H412" s="17"/>
      <c r="I412" s="16"/>
      <c r="J412" s="17"/>
      <c r="K412" s="16"/>
      <c r="L412" s="17"/>
    </row>
    <row r="413">
      <c r="E413" s="16"/>
      <c r="F413" s="17"/>
      <c r="G413" s="16"/>
      <c r="H413" s="17"/>
      <c r="I413" s="16"/>
      <c r="J413" s="17"/>
      <c r="K413" s="16"/>
      <c r="L413" s="17"/>
    </row>
    <row r="414">
      <c r="E414" s="16"/>
      <c r="F414" s="17"/>
      <c r="G414" s="16"/>
      <c r="H414" s="17"/>
      <c r="I414" s="16"/>
      <c r="J414" s="17"/>
      <c r="K414" s="16"/>
      <c r="L414" s="17"/>
    </row>
    <row r="415">
      <c r="E415" s="16"/>
      <c r="F415" s="17"/>
      <c r="G415" s="16"/>
      <c r="H415" s="17"/>
      <c r="I415" s="16"/>
      <c r="J415" s="17"/>
      <c r="K415" s="16"/>
      <c r="L415" s="17"/>
    </row>
    <row r="416">
      <c r="E416" s="16"/>
      <c r="F416" s="17"/>
      <c r="G416" s="16"/>
      <c r="H416" s="17"/>
      <c r="I416" s="16"/>
      <c r="J416" s="17"/>
      <c r="K416" s="16"/>
      <c r="L416" s="17"/>
    </row>
    <row r="417">
      <c r="E417" s="16"/>
      <c r="F417" s="17"/>
      <c r="G417" s="16"/>
      <c r="H417" s="17"/>
      <c r="I417" s="16"/>
      <c r="J417" s="17"/>
      <c r="K417" s="16"/>
      <c r="L417" s="17"/>
    </row>
    <row r="418">
      <c r="E418" s="16"/>
      <c r="F418" s="17"/>
      <c r="G418" s="16"/>
      <c r="H418" s="17"/>
      <c r="I418" s="16"/>
      <c r="J418" s="17"/>
      <c r="K418" s="16"/>
      <c r="L418" s="17"/>
    </row>
    <row r="419">
      <c r="E419" s="16"/>
      <c r="F419" s="17"/>
      <c r="G419" s="16"/>
      <c r="H419" s="17"/>
      <c r="I419" s="16"/>
      <c r="J419" s="17"/>
      <c r="K419" s="16"/>
      <c r="L419" s="17"/>
    </row>
    <row r="420">
      <c r="E420" s="16"/>
      <c r="F420" s="17"/>
      <c r="G420" s="16"/>
      <c r="H420" s="17"/>
      <c r="I420" s="16"/>
      <c r="J420" s="17"/>
      <c r="K420" s="16"/>
      <c r="L420" s="17"/>
    </row>
    <row r="421">
      <c r="E421" s="16"/>
      <c r="F421" s="17"/>
      <c r="G421" s="16"/>
      <c r="H421" s="17"/>
      <c r="I421" s="16"/>
      <c r="J421" s="17"/>
      <c r="K421" s="16"/>
      <c r="L421" s="17"/>
    </row>
    <row r="422">
      <c r="E422" s="16"/>
      <c r="F422" s="17"/>
      <c r="G422" s="16"/>
      <c r="H422" s="17"/>
      <c r="I422" s="16"/>
      <c r="J422" s="17"/>
      <c r="K422" s="16"/>
      <c r="L422" s="17"/>
    </row>
    <row r="423">
      <c r="E423" s="16"/>
      <c r="F423" s="17"/>
      <c r="G423" s="16"/>
      <c r="H423" s="17"/>
      <c r="I423" s="16"/>
      <c r="J423" s="17"/>
      <c r="K423" s="16"/>
      <c r="L423" s="17"/>
    </row>
    <row r="424">
      <c r="E424" s="16"/>
      <c r="F424" s="17"/>
      <c r="G424" s="16"/>
      <c r="H424" s="17"/>
      <c r="I424" s="16"/>
      <c r="J424" s="17"/>
      <c r="K424" s="16"/>
      <c r="L424" s="17"/>
    </row>
    <row r="425">
      <c r="E425" s="16"/>
      <c r="F425" s="17"/>
      <c r="G425" s="16"/>
      <c r="H425" s="17"/>
      <c r="I425" s="16"/>
      <c r="J425" s="17"/>
      <c r="K425" s="16"/>
      <c r="L425" s="17"/>
    </row>
    <row r="426">
      <c r="E426" s="16"/>
      <c r="F426" s="17"/>
      <c r="G426" s="16"/>
      <c r="H426" s="17"/>
      <c r="I426" s="16"/>
      <c r="J426" s="17"/>
      <c r="K426" s="16"/>
      <c r="L426" s="17"/>
    </row>
    <row r="427">
      <c r="E427" s="16"/>
      <c r="F427" s="17"/>
      <c r="G427" s="16"/>
      <c r="H427" s="17"/>
      <c r="I427" s="16"/>
      <c r="J427" s="17"/>
      <c r="K427" s="16"/>
      <c r="L427" s="17"/>
    </row>
    <row r="428">
      <c r="E428" s="16"/>
      <c r="F428" s="17"/>
      <c r="G428" s="16"/>
      <c r="H428" s="17"/>
      <c r="I428" s="16"/>
      <c r="J428" s="17"/>
      <c r="K428" s="16"/>
      <c r="L428" s="17"/>
    </row>
    <row r="429">
      <c r="E429" s="16"/>
      <c r="F429" s="17"/>
      <c r="G429" s="16"/>
      <c r="H429" s="17"/>
      <c r="I429" s="16"/>
      <c r="J429" s="17"/>
      <c r="K429" s="16"/>
      <c r="L429" s="17"/>
    </row>
    <row r="430">
      <c r="E430" s="16"/>
      <c r="F430" s="17"/>
      <c r="G430" s="16"/>
      <c r="H430" s="17"/>
      <c r="I430" s="16"/>
      <c r="J430" s="17"/>
      <c r="K430" s="16"/>
      <c r="L430" s="17"/>
    </row>
    <row r="431">
      <c r="E431" s="16"/>
      <c r="F431" s="17"/>
      <c r="G431" s="16"/>
      <c r="H431" s="17"/>
      <c r="I431" s="16"/>
      <c r="J431" s="17"/>
      <c r="K431" s="16"/>
      <c r="L431" s="17"/>
    </row>
    <row r="432">
      <c r="E432" s="16"/>
      <c r="F432" s="17"/>
      <c r="G432" s="16"/>
      <c r="H432" s="17"/>
      <c r="I432" s="16"/>
      <c r="J432" s="17"/>
      <c r="K432" s="16"/>
      <c r="L432" s="17"/>
    </row>
    <row r="433">
      <c r="E433" s="16"/>
      <c r="F433" s="17"/>
      <c r="G433" s="16"/>
      <c r="H433" s="17"/>
      <c r="I433" s="16"/>
      <c r="J433" s="17"/>
      <c r="K433" s="16"/>
      <c r="L433" s="17"/>
    </row>
    <row r="434">
      <c r="E434" s="16"/>
      <c r="F434" s="17"/>
      <c r="G434" s="16"/>
      <c r="H434" s="17"/>
      <c r="I434" s="16"/>
      <c r="J434" s="17"/>
      <c r="K434" s="16"/>
      <c r="L434" s="17"/>
    </row>
    <row r="435">
      <c r="E435" s="16"/>
      <c r="F435" s="17"/>
      <c r="G435" s="16"/>
      <c r="H435" s="17"/>
      <c r="I435" s="16"/>
      <c r="J435" s="17"/>
      <c r="K435" s="16"/>
      <c r="L435" s="17"/>
    </row>
    <row r="436">
      <c r="E436" s="16"/>
      <c r="F436" s="17"/>
      <c r="G436" s="16"/>
      <c r="H436" s="17"/>
      <c r="I436" s="16"/>
      <c r="J436" s="17"/>
      <c r="K436" s="16"/>
      <c r="L436" s="17"/>
    </row>
    <row r="437">
      <c r="E437" s="16"/>
      <c r="F437" s="17"/>
      <c r="G437" s="16"/>
      <c r="H437" s="17"/>
      <c r="I437" s="16"/>
      <c r="J437" s="17"/>
      <c r="K437" s="16"/>
      <c r="L437" s="17"/>
    </row>
    <row r="438">
      <c r="E438" s="16"/>
      <c r="F438" s="17"/>
      <c r="G438" s="16"/>
      <c r="H438" s="17"/>
      <c r="I438" s="16"/>
      <c r="J438" s="17"/>
      <c r="K438" s="16"/>
      <c r="L438" s="17"/>
    </row>
    <row r="439">
      <c r="E439" s="16"/>
      <c r="F439" s="17"/>
      <c r="G439" s="16"/>
      <c r="H439" s="17"/>
      <c r="I439" s="16"/>
      <c r="J439" s="17"/>
      <c r="K439" s="16"/>
      <c r="L439" s="17"/>
    </row>
    <row r="440">
      <c r="E440" s="16"/>
      <c r="F440" s="17"/>
      <c r="G440" s="16"/>
      <c r="H440" s="17"/>
      <c r="I440" s="16"/>
      <c r="J440" s="17"/>
      <c r="K440" s="16"/>
      <c r="L440" s="17"/>
    </row>
    <row r="441">
      <c r="E441" s="16"/>
      <c r="F441" s="17"/>
      <c r="G441" s="16"/>
      <c r="H441" s="17"/>
      <c r="I441" s="16"/>
      <c r="J441" s="17"/>
      <c r="K441" s="16"/>
      <c r="L441" s="17"/>
    </row>
    <row r="442">
      <c r="E442" s="16"/>
      <c r="F442" s="17"/>
      <c r="G442" s="16"/>
      <c r="H442" s="17"/>
      <c r="I442" s="16"/>
      <c r="J442" s="17"/>
      <c r="K442" s="16"/>
      <c r="L442" s="17"/>
    </row>
    <row r="443">
      <c r="E443" s="16"/>
      <c r="F443" s="17"/>
      <c r="G443" s="16"/>
      <c r="H443" s="17"/>
      <c r="I443" s="16"/>
      <c r="J443" s="17"/>
      <c r="K443" s="16"/>
      <c r="L443" s="17"/>
    </row>
    <row r="444">
      <c r="E444" s="16"/>
      <c r="F444" s="17"/>
      <c r="G444" s="16"/>
      <c r="H444" s="17"/>
      <c r="I444" s="16"/>
      <c r="J444" s="17"/>
      <c r="K444" s="16"/>
      <c r="L444" s="17"/>
    </row>
    <row r="445">
      <c r="E445" s="16"/>
      <c r="F445" s="17"/>
      <c r="G445" s="16"/>
      <c r="H445" s="17"/>
      <c r="I445" s="16"/>
      <c r="J445" s="17"/>
      <c r="K445" s="16"/>
      <c r="L445" s="17"/>
    </row>
    <row r="446">
      <c r="E446" s="16"/>
      <c r="F446" s="17"/>
      <c r="G446" s="16"/>
      <c r="H446" s="17"/>
      <c r="I446" s="16"/>
      <c r="J446" s="17"/>
      <c r="K446" s="16"/>
      <c r="L446" s="17"/>
    </row>
    <row r="447">
      <c r="E447" s="16"/>
      <c r="F447" s="17"/>
      <c r="G447" s="16"/>
      <c r="H447" s="17"/>
      <c r="I447" s="16"/>
      <c r="J447" s="17"/>
      <c r="K447" s="16"/>
      <c r="L447" s="17"/>
    </row>
    <row r="448">
      <c r="E448" s="16"/>
      <c r="F448" s="17"/>
      <c r="G448" s="16"/>
      <c r="H448" s="17"/>
      <c r="I448" s="16"/>
      <c r="J448" s="17"/>
      <c r="K448" s="16"/>
      <c r="L448" s="17"/>
    </row>
    <row r="449">
      <c r="E449" s="16"/>
      <c r="F449" s="17"/>
      <c r="G449" s="16"/>
      <c r="H449" s="17"/>
      <c r="I449" s="16"/>
      <c r="J449" s="17"/>
      <c r="K449" s="16"/>
      <c r="L449" s="17"/>
    </row>
    <row r="450">
      <c r="E450" s="16"/>
      <c r="F450" s="17"/>
      <c r="G450" s="16"/>
      <c r="H450" s="17"/>
      <c r="I450" s="16"/>
      <c r="J450" s="17"/>
      <c r="K450" s="16"/>
      <c r="L450" s="17"/>
    </row>
    <row r="451">
      <c r="E451" s="16"/>
      <c r="F451" s="17"/>
      <c r="G451" s="16"/>
      <c r="H451" s="17"/>
      <c r="I451" s="16"/>
      <c r="J451" s="17"/>
      <c r="K451" s="16"/>
      <c r="L451" s="17"/>
    </row>
    <row r="452">
      <c r="E452" s="16"/>
      <c r="F452" s="17"/>
      <c r="G452" s="16"/>
      <c r="H452" s="17"/>
      <c r="I452" s="16"/>
      <c r="J452" s="17"/>
      <c r="K452" s="16"/>
      <c r="L452" s="17"/>
    </row>
    <row r="453">
      <c r="E453" s="16"/>
      <c r="F453" s="17"/>
      <c r="G453" s="16"/>
      <c r="H453" s="17"/>
      <c r="I453" s="16"/>
      <c r="J453" s="17"/>
      <c r="K453" s="16"/>
      <c r="L453" s="17"/>
    </row>
    <row r="454">
      <c r="E454" s="16"/>
      <c r="F454" s="17"/>
      <c r="G454" s="16"/>
      <c r="H454" s="17"/>
      <c r="I454" s="16"/>
      <c r="J454" s="17"/>
      <c r="K454" s="16"/>
      <c r="L454" s="17"/>
    </row>
    <row r="455">
      <c r="E455" s="16"/>
      <c r="F455" s="17"/>
      <c r="G455" s="16"/>
      <c r="H455" s="17"/>
      <c r="I455" s="16"/>
      <c r="J455" s="17"/>
      <c r="K455" s="16"/>
      <c r="L455" s="17"/>
    </row>
    <row r="456">
      <c r="E456" s="16"/>
      <c r="F456" s="17"/>
      <c r="G456" s="16"/>
      <c r="H456" s="17"/>
      <c r="I456" s="16"/>
      <c r="J456" s="17"/>
      <c r="K456" s="16"/>
      <c r="L456" s="17"/>
    </row>
    <row r="457">
      <c r="E457" s="16"/>
      <c r="F457" s="17"/>
      <c r="G457" s="16"/>
      <c r="H457" s="17"/>
      <c r="I457" s="16"/>
      <c r="J457" s="17"/>
      <c r="K457" s="16"/>
      <c r="L457" s="17"/>
    </row>
    <row r="458">
      <c r="E458" s="16"/>
      <c r="F458" s="17"/>
      <c r="G458" s="16"/>
      <c r="H458" s="17"/>
      <c r="I458" s="16"/>
      <c r="J458" s="17"/>
      <c r="K458" s="16"/>
      <c r="L458" s="17"/>
    </row>
    <row r="459">
      <c r="E459" s="16"/>
      <c r="F459" s="17"/>
      <c r="G459" s="16"/>
      <c r="H459" s="17"/>
      <c r="I459" s="16"/>
      <c r="J459" s="17"/>
      <c r="K459" s="16"/>
      <c r="L459" s="17"/>
    </row>
    <row r="460">
      <c r="E460" s="16"/>
      <c r="F460" s="17"/>
      <c r="G460" s="16"/>
      <c r="H460" s="17"/>
      <c r="I460" s="16"/>
      <c r="J460" s="17"/>
      <c r="K460" s="16"/>
      <c r="L460" s="17"/>
    </row>
    <row r="461">
      <c r="E461" s="16"/>
      <c r="F461" s="17"/>
      <c r="G461" s="16"/>
      <c r="H461" s="17"/>
      <c r="I461" s="16"/>
      <c r="J461" s="17"/>
      <c r="K461" s="16"/>
      <c r="L461" s="17"/>
    </row>
    <row r="462">
      <c r="E462" s="16"/>
      <c r="F462" s="17"/>
      <c r="G462" s="16"/>
      <c r="H462" s="17"/>
      <c r="I462" s="16"/>
      <c r="J462" s="17"/>
      <c r="K462" s="16"/>
      <c r="L462" s="17"/>
    </row>
    <row r="463">
      <c r="E463" s="16"/>
      <c r="F463" s="17"/>
      <c r="G463" s="16"/>
      <c r="H463" s="17"/>
      <c r="I463" s="16"/>
      <c r="J463" s="17"/>
      <c r="K463" s="16"/>
      <c r="L463" s="17"/>
    </row>
    <row r="464">
      <c r="E464" s="16"/>
      <c r="F464" s="17"/>
      <c r="G464" s="16"/>
      <c r="H464" s="17"/>
      <c r="I464" s="16"/>
      <c r="J464" s="17"/>
      <c r="K464" s="16"/>
      <c r="L464" s="17"/>
    </row>
    <row r="465">
      <c r="E465" s="16"/>
      <c r="F465" s="17"/>
      <c r="G465" s="16"/>
      <c r="H465" s="17"/>
      <c r="I465" s="16"/>
      <c r="J465" s="17"/>
      <c r="K465" s="16"/>
      <c r="L465" s="17"/>
    </row>
    <row r="466">
      <c r="E466" s="16"/>
      <c r="F466" s="17"/>
      <c r="G466" s="16"/>
      <c r="H466" s="17"/>
      <c r="I466" s="16"/>
      <c r="J466" s="17"/>
      <c r="K466" s="16"/>
      <c r="L466" s="17"/>
    </row>
    <row r="467">
      <c r="E467" s="16"/>
      <c r="F467" s="17"/>
      <c r="G467" s="16"/>
      <c r="H467" s="17"/>
      <c r="I467" s="16"/>
      <c r="J467" s="17"/>
      <c r="K467" s="16"/>
      <c r="L467" s="17"/>
    </row>
    <row r="468">
      <c r="E468" s="16"/>
      <c r="F468" s="17"/>
      <c r="G468" s="16"/>
      <c r="H468" s="17"/>
      <c r="I468" s="16"/>
      <c r="J468" s="17"/>
      <c r="K468" s="16"/>
      <c r="L468" s="17"/>
    </row>
    <row r="469">
      <c r="E469" s="16"/>
      <c r="F469" s="17"/>
      <c r="G469" s="16"/>
      <c r="H469" s="17"/>
      <c r="I469" s="16"/>
      <c r="J469" s="17"/>
      <c r="K469" s="16"/>
      <c r="L469" s="17"/>
    </row>
    <row r="470">
      <c r="E470" s="16"/>
      <c r="F470" s="17"/>
      <c r="G470" s="16"/>
      <c r="H470" s="17"/>
      <c r="I470" s="16"/>
      <c r="J470" s="17"/>
      <c r="K470" s="16"/>
      <c r="L470" s="17"/>
    </row>
    <row r="471">
      <c r="E471" s="16"/>
      <c r="F471" s="17"/>
      <c r="G471" s="16"/>
      <c r="H471" s="17"/>
      <c r="I471" s="16"/>
      <c r="J471" s="17"/>
      <c r="K471" s="16"/>
      <c r="L471" s="17"/>
    </row>
    <row r="472">
      <c r="E472" s="16"/>
      <c r="F472" s="17"/>
      <c r="G472" s="16"/>
      <c r="H472" s="17"/>
      <c r="I472" s="16"/>
      <c r="J472" s="17"/>
      <c r="K472" s="16"/>
      <c r="L472" s="17"/>
    </row>
    <row r="473">
      <c r="E473" s="16"/>
      <c r="F473" s="17"/>
      <c r="G473" s="16"/>
      <c r="H473" s="17"/>
      <c r="I473" s="16"/>
      <c r="J473" s="17"/>
      <c r="K473" s="16"/>
      <c r="L473" s="17"/>
    </row>
    <row r="474">
      <c r="E474" s="16"/>
      <c r="F474" s="17"/>
      <c r="G474" s="16"/>
      <c r="H474" s="17"/>
      <c r="I474" s="16"/>
      <c r="J474" s="17"/>
      <c r="K474" s="16"/>
      <c r="L474" s="17"/>
    </row>
    <row r="475">
      <c r="E475" s="16"/>
      <c r="F475" s="17"/>
      <c r="G475" s="16"/>
      <c r="H475" s="17"/>
      <c r="I475" s="16"/>
      <c r="J475" s="17"/>
      <c r="K475" s="16"/>
      <c r="L475" s="17"/>
    </row>
    <row r="476">
      <c r="E476" s="16"/>
      <c r="F476" s="17"/>
      <c r="G476" s="16"/>
      <c r="H476" s="17"/>
      <c r="I476" s="16"/>
      <c r="J476" s="17"/>
      <c r="K476" s="16"/>
      <c r="L476" s="17"/>
    </row>
    <row r="477">
      <c r="E477" s="16"/>
      <c r="F477" s="17"/>
      <c r="G477" s="16"/>
      <c r="H477" s="17"/>
      <c r="I477" s="16"/>
      <c r="J477" s="17"/>
      <c r="K477" s="16"/>
      <c r="L477" s="17"/>
    </row>
    <row r="478">
      <c r="E478" s="16"/>
      <c r="F478" s="17"/>
      <c r="G478" s="16"/>
      <c r="H478" s="17"/>
      <c r="I478" s="16"/>
      <c r="J478" s="17"/>
      <c r="K478" s="16"/>
      <c r="L478" s="17"/>
    </row>
    <row r="479">
      <c r="E479" s="16"/>
      <c r="F479" s="17"/>
      <c r="G479" s="16"/>
      <c r="H479" s="17"/>
      <c r="I479" s="16"/>
      <c r="J479" s="17"/>
      <c r="K479" s="16"/>
      <c r="L479" s="17"/>
    </row>
    <row r="480">
      <c r="E480" s="16"/>
      <c r="F480" s="17"/>
      <c r="G480" s="16"/>
      <c r="H480" s="17"/>
      <c r="I480" s="16"/>
      <c r="J480" s="17"/>
      <c r="K480" s="16"/>
      <c r="L480" s="17"/>
    </row>
    <row r="481">
      <c r="E481" s="16"/>
      <c r="F481" s="17"/>
      <c r="G481" s="16"/>
      <c r="H481" s="17"/>
      <c r="I481" s="16"/>
      <c r="J481" s="17"/>
      <c r="K481" s="16"/>
      <c r="L481" s="17"/>
    </row>
    <row r="482">
      <c r="E482" s="16"/>
      <c r="F482" s="17"/>
      <c r="G482" s="16"/>
      <c r="H482" s="17"/>
      <c r="I482" s="16"/>
      <c r="J482" s="17"/>
      <c r="K482" s="16"/>
      <c r="L482" s="17"/>
    </row>
    <row r="483">
      <c r="E483" s="16"/>
      <c r="F483" s="17"/>
      <c r="G483" s="16"/>
      <c r="H483" s="17"/>
      <c r="I483" s="16"/>
      <c r="J483" s="17"/>
      <c r="K483" s="16"/>
      <c r="L483" s="17"/>
    </row>
    <row r="484">
      <c r="E484" s="16"/>
      <c r="F484" s="17"/>
      <c r="G484" s="16"/>
      <c r="H484" s="17"/>
      <c r="I484" s="16"/>
      <c r="J484" s="17"/>
      <c r="K484" s="16"/>
      <c r="L484" s="17"/>
    </row>
    <row r="485">
      <c r="E485" s="16"/>
      <c r="F485" s="17"/>
      <c r="G485" s="16"/>
      <c r="H485" s="17"/>
      <c r="I485" s="16"/>
      <c r="J485" s="17"/>
      <c r="K485" s="16"/>
      <c r="L485" s="17"/>
    </row>
    <row r="486">
      <c r="E486" s="16"/>
      <c r="F486" s="17"/>
      <c r="G486" s="16"/>
      <c r="H486" s="17"/>
      <c r="I486" s="16"/>
      <c r="J486" s="17"/>
      <c r="K486" s="16"/>
      <c r="L486" s="17"/>
    </row>
    <row r="487">
      <c r="E487" s="16"/>
      <c r="F487" s="17"/>
      <c r="G487" s="16"/>
      <c r="H487" s="17"/>
      <c r="I487" s="16"/>
      <c r="J487" s="17"/>
      <c r="K487" s="16"/>
      <c r="L487" s="17"/>
    </row>
    <row r="488">
      <c r="E488" s="16"/>
      <c r="F488" s="17"/>
      <c r="G488" s="16"/>
      <c r="H488" s="17"/>
      <c r="I488" s="16"/>
      <c r="J488" s="17"/>
      <c r="K488" s="16"/>
      <c r="L488" s="17"/>
    </row>
    <row r="489">
      <c r="E489" s="16"/>
      <c r="F489" s="17"/>
      <c r="G489" s="16"/>
      <c r="H489" s="17"/>
      <c r="I489" s="16"/>
      <c r="J489" s="17"/>
      <c r="K489" s="16"/>
      <c r="L489" s="17"/>
    </row>
    <row r="490">
      <c r="E490" s="16"/>
      <c r="F490" s="17"/>
      <c r="G490" s="16"/>
      <c r="H490" s="17"/>
      <c r="I490" s="16"/>
      <c r="J490" s="17"/>
      <c r="K490" s="16"/>
      <c r="L490" s="17"/>
    </row>
    <row r="491">
      <c r="E491" s="16"/>
      <c r="F491" s="17"/>
      <c r="G491" s="16"/>
      <c r="H491" s="17"/>
      <c r="I491" s="16"/>
      <c r="J491" s="17"/>
      <c r="K491" s="16"/>
      <c r="L491" s="17"/>
    </row>
    <row r="492">
      <c r="E492" s="16"/>
      <c r="F492" s="17"/>
      <c r="G492" s="16"/>
      <c r="H492" s="17"/>
      <c r="I492" s="16"/>
      <c r="J492" s="17"/>
      <c r="K492" s="16"/>
      <c r="L492" s="17"/>
    </row>
    <row r="493">
      <c r="E493" s="16"/>
      <c r="F493" s="17"/>
      <c r="G493" s="16"/>
      <c r="H493" s="17"/>
      <c r="I493" s="16"/>
      <c r="J493" s="17"/>
      <c r="K493" s="16"/>
      <c r="L493" s="17"/>
    </row>
    <row r="494">
      <c r="E494" s="16"/>
      <c r="F494" s="17"/>
      <c r="G494" s="16"/>
      <c r="H494" s="17"/>
      <c r="I494" s="16"/>
      <c r="J494" s="17"/>
      <c r="K494" s="16"/>
      <c r="L494" s="17"/>
    </row>
    <row r="495">
      <c r="E495" s="16"/>
      <c r="F495" s="17"/>
      <c r="G495" s="16"/>
      <c r="H495" s="17"/>
      <c r="I495" s="16"/>
      <c r="J495" s="17"/>
      <c r="K495" s="16"/>
      <c r="L495" s="17"/>
    </row>
    <row r="496">
      <c r="E496" s="16"/>
      <c r="F496" s="17"/>
      <c r="G496" s="16"/>
      <c r="H496" s="17"/>
      <c r="I496" s="16"/>
      <c r="J496" s="17"/>
      <c r="K496" s="16"/>
      <c r="L496" s="17"/>
    </row>
    <row r="497">
      <c r="E497" s="16"/>
      <c r="F497" s="17"/>
      <c r="G497" s="16"/>
      <c r="H497" s="17"/>
      <c r="I497" s="16"/>
      <c r="J497" s="17"/>
      <c r="K497" s="16"/>
      <c r="L497" s="17"/>
    </row>
    <row r="498">
      <c r="E498" s="16"/>
      <c r="F498" s="17"/>
      <c r="G498" s="16"/>
      <c r="H498" s="17"/>
      <c r="I498" s="16"/>
      <c r="J498" s="17"/>
      <c r="K498" s="16"/>
      <c r="L498" s="17"/>
    </row>
    <row r="499">
      <c r="E499" s="16"/>
      <c r="F499" s="17"/>
      <c r="G499" s="16"/>
      <c r="H499" s="17"/>
      <c r="I499" s="16"/>
      <c r="J499" s="17"/>
      <c r="K499" s="16"/>
      <c r="L499" s="17"/>
    </row>
    <row r="500">
      <c r="E500" s="16"/>
      <c r="F500" s="17"/>
      <c r="G500" s="16"/>
      <c r="H500" s="17"/>
      <c r="I500" s="16"/>
      <c r="J500" s="17"/>
      <c r="K500" s="16"/>
      <c r="L500" s="17"/>
    </row>
    <row r="501">
      <c r="E501" s="16"/>
      <c r="F501" s="17"/>
      <c r="G501" s="16"/>
      <c r="H501" s="17"/>
      <c r="I501" s="16"/>
      <c r="J501" s="17"/>
      <c r="K501" s="16"/>
      <c r="L501" s="17"/>
    </row>
    <row r="502">
      <c r="E502" s="16"/>
      <c r="F502" s="17"/>
      <c r="G502" s="16"/>
      <c r="H502" s="17"/>
      <c r="I502" s="16"/>
      <c r="J502" s="17"/>
      <c r="K502" s="16"/>
      <c r="L502" s="17"/>
    </row>
    <row r="503">
      <c r="E503" s="16"/>
      <c r="F503" s="17"/>
      <c r="G503" s="16"/>
      <c r="H503" s="17"/>
      <c r="I503" s="16"/>
      <c r="J503" s="17"/>
      <c r="K503" s="16"/>
      <c r="L503" s="17"/>
    </row>
    <row r="504">
      <c r="E504" s="16"/>
      <c r="F504" s="17"/>
      <c r="G504" s="16"/>
      <c r="H504" s="17"/>
      <c r="I504" s="16"/>
      <c r="J504" s="17"/>
      <c r="K504" s="16"/>
      <c r="L504" s="17"/>
    </row>
    <row r="505">
      <c r="E505" s="16"/>
      <c r="F505" s="17"/>
      <c r="G505" s="16"/>
      <c r="H505" s="17"/>
      <c r="I505" s="16"/>
      <c r="J505" s="17"/>
      <c r="K505" s="16"/>
      <c r="L505" s="17"/>
    </row>
    <row r="506">
      <c r="E506" s="16"/>
      <c r="F506" s="17"/>
      <c r="G506" s="16"/>
      <c r="H506" s="17"/>
      <c r="I506" s="16"/>
      <c r="J506" s="17"/>
      <c r="K506" s="16"/>
      <c r="L506" s="17"/>
    </row>
    <row r="507">
      <c r="E507" s="16"/>
      <c r="F507" s="17"/>
      <c r="G507" s="16"/>
      <c r="H507" s="17"/>
      <c r="I507" s="16"/>
      <c r="J507" s="17"/>
      <c r="K507" s="16"/>
      <c r="L507" s="17"/>
    </row>
    <row r="508">
      <c r="E508" s="16"/>
      <c r="F508" s="17"/>
      <c r="G508" s="16"/>
      <c r="H508" s="17"/>
      <c r="I508" s="16"/>
      <c r="J508" s="17"/>
      <c r="K508" s="16"/>
      <c r="L508" s="17"/>
    </row>
    <row r="509">
      <c r="E509" s="16"/>
      <c r="F509" s="17"/>
      <c r="G509" s="16"/>
      <c r="H509" s="17"/>
      <c r="I509" s="16"/>
      <c r="J509" s="17"/>
      <c r="K509" s="16"/>
      <c r="L509" s="17"/>
    </row>
    <row r="510">
      <c r="E510" s="16"/>
      <c r="F510" s="17"/>
      <c r="G510" s="16"/>
      <c r="H510" s="17"/>
      <c r="I510" s="16"/>
      <c r="J510" s="17"/>
      <c r="K510" s="16"/>
      <c r="L510" s="17"/>
    </row>
    <row r="511">
      <c r="E511" s="16"/>
      <c r="F511" s="17"/>
      <c r="G511" s="16"/>
      <c r="H511" s="17"/>
      <c r="I511" s="16"/>
      <c r="J511" s="17"/>
      <c r="K511" s="16"/>
      <c r="L511" s="17"/>
    </row>
    <row r="512">
      <c r="E512" s="16"/>
      <c r="F512" s="17"/>
      <c r="G512" s="16"/>
      <c r="H512" s="17"/>
      <c r="I512" s="16"/>
      <c r="J512" s="17"/>
      <c r="K512" s="16"/>
      <c r="L512" s="17"/>
    </row>
    <row r="513">
      <c r="E513" s="16"/>
      <c r="F513" s="17"/>
      <c r="G513" s="16"/>
      <c r="H513" s="17"/>
      <c r="I513" s="16"/>
      <c r="J513" s="17"/>
      <c r="K513" s="16"/>
      <c r="L513" s="17"/>
    </row>
    <row r="514">
      <c r="E514" s="16"/>
      <c r="F514" s="17"/>
      <c r="G514" s="16"/>
      <c r="H514" s="17"/>
      <c r="I514" s="16"/>
      <c r="J514" s="17"/>
      <c r="K514" s="16"/>
      <c r="L514" s="17"/>
    </row>
    <row r="515">
      <c r="E515" s="16"/>
      <c r="F515" s="17"/>
      <c r="G515" s="16"/>
      <c r="H515" s="17"/>
      <c r="I515" s="16"/>
      <c r="J515" s="17"/>
      <c r="K515" s="16"/>
      <c r="L515" s="17"/>
    </row>
    <row r="516">
      <c r="E516" s="16"/>
      <c r="F516" s="17"/>
      <c r="G516" s="16"/>
      <c r="H516" s="17"/>
      <c r="I516" s="16"/>
      <c r="J516" s="17"/>
      <c r="K516" s="16"/>
      <c r="L516" s="17"/>
    </row>
    <row r="517">
      <c r="E517" s="16"/>
      <c r="F517" s="17"/>
      <c r="G517" s="16"/>
      <c r="H517" s="17"/>
      <c r="I517" s="16"/>
      <c r="J517" s="17"/>
      <c r="K517" s="16"/>
      <c r="L517" s="17"/>
    </row>
    <row r="518">
      <c r="E518" s="16"/>
      <c r="F518" s="17"/>
      <c r="G518" s="16"/>
      <c r="H518" s="17"/>
      <c r="I518" s="16"/>
      <c r="J518" s="17"/>
      <c r="K518" s="16"/>
      <c r="L518" s="17"/>
    </row>
    <row r="519">
      <c r="E519" s="16"/>
      <c r="F519" s="17"/>
      <c r="G519" s="16"/>
      <c r="H519" s="17"/>
      <c r="I519" s="16"/>
      <c r="J519" s="17"/>
      <c r="K519" s="16"/>
      <c r="L519" s="17"/>
    </row>
    <row r="520">
      <c r="E520" s="16"/>
      <c r="F520" s="17"/>
      <c r="G520" s="16"/>
      <c r="H520" s="17"/>
      <c r="I520" s="16"/>
      <c r="J520" s="17"/>
      <c r="K520" s="16"/>
      <c r="L520" s="17"/>
    </row>
    <row r="521">
      <c r="E521" s="16"/>
      <c r="F521" s="17"/>
      <c r="G521" s="16"/>
      <c r="H521" s="17"/>
      <c r="I521" s="16"/>
      <c r="J521" s="17"/>
      <c r="K521" s="16"/>
      <c r="L521" s="17"/>
    </row>
    <row r="522">
      <c r="E522" s="16"/>
      <c r="F522" s="17"/>
      <c r="G522" s="16"/>
      <c r="H522" s="17"/>
      <c r="I522" s="16"/>
      <c r="J522" s="17"/>
      <c r="K522" s="16"/>
      <c r="L522" s="17"/>
    </row>
    <row r="523">
      <c r="E523" s="16"/>
      <c r="F523" s="17"/>
      <c r="G523" s="16"/>
      <c r="H523" s="17"/>
      <c r="I523" s="16"/>
      <c r="J523" s="17"/>
      <c r="K523" s="16"/>
      <c r="L523" s="17"/>
    </row>
    <row r="524">
      <c r="E524" s="16"/>
      <c r="F524" s="17"/>
      <c r="G524" s="16"/>
      <c r="H524" s="17"/>
      <c r="I524" s="16"/>
      <c r="J524" s="17"/>
      <c r="K524" s="16"/>
      <c r="L524" s="17"/>
    </row>
    <row r="525">
      <c r="E525" s="16"/>
      <c r="F525" s="17"/>
      <c r="G525" s="16"/>
      <c r="H525" s="17"/>
      <c r="I525" s="16"/>
      <c r="J525" s="17"/>
      <c r="K525" s="16"/>
      <c r="L525" s="17"/>
    </row>
    <row r="526">
      <c r="E526" s="16"/>
      <c r="F526" s="17"/>
      <c r="G526" s="16"/>
      <c r="H526" s="17"/>
      <c r="I526" s="16"/>
      <c r="J526" s="17"/>
      <c r="K526" s="16"/>
      <c r="L526" s="17"/>
    </row>
    <row r="527">
      <c r="E527" s="16"/>
      <c r="F527" s="17"/>
      <c r="G527" s="16"/>
      <c r="H527" s="17"/>
      <c r="I527" s="16"/>
      <c r="J527" s="17"/>
      <c r="K527" s="16"/>
      <c r="L527" s="17"/>
    </row>
    <row r="528">
      <c r="E528" s="16"/>
      <c r="F528" s="17"/>
      <c r="G528" s="16"/>
      <c r="H528" s="17"/>
      <c r="I528" s="16"/>
      <c r="J528" s="17"/>
      <c r="K528" s="16"/>
      <c r="L528" s="17"/>
    </row>
    <row r="529">
      <c r="E529" s="16"/>
      <c r="F529" s="17"/>
      <c r="G529" s="16"/>
      <c r="H529" s="17"/>
      <c r="I529" s="16"/>
      <c r="J529" s="17"/>
      <c r="K529" s="16"/>
      <c r="L529" s="17"/>
    </row>
    <row r="530">
      <c r="E530" s="16"/>
      <c r="F530" s="17"/>
      <c r="G530" s="16"/>
      <c r="H530" s="17"/>
      <c r="I530" s="16"/>
      <c r="J530" s="17"/>
      <c r="K530" s="16"/>
      <c r="L530" s="17"/>
    </row>
    <row r="531">
      <c r="E531" s="16"/>
      <c r="F531" s="17"/>
      <c r="G531" s="16"/>
      <c r="H531" s="17"/>
      <c r="I531" s="16"/>
      <c r="J531" s="17"/>
      <c r="K531" s="16"/>
      <c r="L531" s="17"/>
    </row>
    <row r="532">
      <c r="E532" s="16"/>
      <c r="F532" s="17"/>
      <c r="G532" s="16"/>
      <c r="H532" s="17"/>
      <c r="I532" s="16"/>
      <c r="J532" s="17"/>
      <c r="K532" s="16"/>
      <c r="L532" s="17"/>
    </row>
    <row r="533">
      <c r="E533" s="16"/>
      <c r="F533" s="17"/>
      <c r="G533" s="16"/>
      <c r="H533" s="17"/>
      <c r="I533" s="16"/>
      <c r="J533" s="17"/>
      <c r="K533" s="16"/>
      <c r="L533" s="17"/>
    </row>
    <row r="534">
      <c r="E534" s="16"/>
      <c r="F534" s="17"/>
      <c r="G534" s="16"/>
      <c r="H534" s="17"/>
      <c r="I534" s="16"/>
      <c r="J534" s="17"/>
      <c r="K534" s="16"/>
      <c r="L534" s="17"/>
    </row>
    <row r="535">
      <c r="E535" s="16"/>
      <c r="F535" s="17"/>
      <c r="G535" s="16"/>
      <c r="H535" s="17"/>
      <c r="I535" s="16"/>
      <c r="J535" s="17"/>
      <c r="K535" s="16"/>
      <c r="L535" s="17"/>
    </row>
    <row r="536">
      <c r="E536" s="16"/>
      <c r="F536" s="17"/>
      <c r="G536" s="16"/>
      <c r="H536" s="17"/>
      <c r="I536" s="16"/>
      <c r="J536" s="17"/>
      <c r="K536" s="16"/>
      <c r="L536" s="17"/>
    </row>
    <row r="537">
      <c r="E537" s="16"/>
      <c r="F537" s="17"/>
      <c r="G537" s="16"/>
      <c r="H537" s="17"/>
      <c r="I537" s="16"/>
      <c r="J537" s="17"/>
      <c r="K537" s="16"/>
      <c r="L537" s="17"/>
    </row>
    <row r="538">
      <c r="E538" s="16"/>
      <c r="F538" s="17"/>
      <c r="G538" s="16"/>
      <c r="H538" s="17"/>
      <c r="I538" s="16"/>
      <c r="J538" s="17"/>
      <c r="K538" s="16"/>
      <c r="L538" s="17"/>
    </row>
    <row r="539">
      <c r="E539" s="16"/>
      <c r="F539" s="17"/>
      <c r="G539" s="16"/>
      <c r="H539" s="17"/>
      <c r="I539" s="16"/>
      <c r="J539" s="17"/>
      <c r="K539" s="16"/>
      <c r="L539" s="17"/>
    </row>
    <row r="540">
      <c r="E540" s="16"/>
      <c r="F540" s="17"/>
      <c r="G540" s="16"/>
      <c r="H540" s="17"/>
      <c r="I540" s="16"/>
      <c r="J540" s="17"/>
      <c r="K540" s="16"/>
      <c r="L540" s="17"/>
    </row>
    <row r="541">
      <c r="E541" s="16"/>
      <c r="F541" s="17"/>
      <c r="G541" s="16"/>
      <c r="H541" s="17"/>
      <c r="I541" s="16"/>
      <c r="J541" s="17"/>
      <c r="K541" s="16"/>
      <c r="L541" s="17"/>
    </row>
    <row r="542">
      <c r="E542" s="16"/>
      <c r="F542" s="17"/>
      <c r="G542" s="16"/>
      <c r="H542" s="17"/>
      <c r="I542" s="16"/>
      <c r="J542" s="17"/>
      <c r="K542" s="16"/>
      <c r="L542" s="17"/>
    </row>
    <row r="543">
      <c r="E543" s="16"/>
      <c r="F543" s="17"/>
      <c r="G543" s="16"/>
      <c r="H543" s="17"/>
      <c r="I543" s="16"/>
      <c r="J543" s="17"/>
      <c r="K543" s="16"/>
      <c r="L543" s="17"/>
    </row>
    <row r="544">
      <c r="E544" s="16"/>
      <c r="F544" s="17"/>
      <c r="G544" s="16"/>
      <c r="H544" s="17"/>
      <c r="I544" s="16"/>
      <c r="J544" s="17"/>
      <c r="K544" s="16"/>
      <c r="L544" s="17"/>
    </row>
    <row r="545">
      <c r="E545" s="16"/>
      <c r="F545" s="17"/>
      <c r="G545" s="16"/>
      <c r="H545" s="17"/>
      <c r="I545" s="16"/>
      <c r="J545" s="17"/>
      <c r="K545" s="16"/>
      <c r="L545" s="17"/>
    </row>
    <row r="546">
      <c r="E546" s="16"/>
      <c r="F546" s="17"/>
      <c r="G546" s="16"/>
      <c r="H546" s="17"/>
      <c r="I546" s="16"/>
      <c r="J546" s="17"/>
      <c r="K546" s="16"/>
      <c r="L546" s="17"/>
    </row>
    <row r="547">
      <c r="E547" s="16"/>
      <c r="F547" s="17"/>
      <c r="G547" s="16"/>
      <c r="H547" s="17"/>
      <c r="I547" s="16"/>
      <c r="J547" s="17"/>
      <c r="K547" s="16"/>
      <c r="L547" s="17"/>
    </row>
    <row r="548">
      <c r="E548" s="16"/>
      <c r="F548" s="17"/>
      <c r="G548" s="16"/>
      <c r="H548" s="17"/>
      <c r="I548" s="16"/>
      <c r="J548" s="17"/>
      <c r="K548" s="16"/>
      <c r="L548" s="17"/>
    </row>
    <row r="549">
      <c r="E549" s="16"/>
      <c r="F549" s="17"/>
      <c r="G549" s="16"/>
      <c r="H549" s="17"/>
      <c r="I549" s="16"/>
      <c r="J549" s="17"/>
      <c r="K549" s="16"/>
      <c r="L549" s="17"/>
    </row>
    <row r="550">
      <c r="E550" s="16"/>
      <c r="F550" s="17"/>
      <c r="G550" s="16"/>
      <c r="H550" s="17"/>
      <c r="I550" s="16"/>
      <c r="J550" s="17"/>
      <c r="K550" s="16"/>
      <c r="L550" s="17"/>
    </row>
    <row r="551">
      <c r="E551" s="16"/>
      <c r="F551" s="17"/>
      <c r="G551" s="16"/>
      <c r="H551" s="17"/>
      <c r="I551" s="16"/>
      <c r="J551" s="17"/>
      <c r="K551" s="16"/>
      <c r="L551" s="17"/>
    </row>
    <row r="552">
      <c r="E552" s="16"/>
      <c r="F552" s="17"/>
      <c r="G552" s="16"/>
      <c r="H552" s="17"/>
      <c r="I552" s="16"/>
      <c r="J552" s="17"/>
      <c r="K552" s="16"/>
      <c r="L552" s="17"/>
    </row>
    <row r="553">
      <c r="E553" s="16"/>
      <c r="F553" s="17"/>
      <c r="G553" s="16"/>
      <c r="H553" s="17"/>
      <c r="I553" s="16"/>
      <c r="J553" s="17"/>
      <c r="K553" s="16"/>
      <c r="L553" s="17"/>
    </row>
    <row r="554">
      <c r="E554" s="16"/>
      <c r="F554" s="17"/>
      <c r="G554" s="16"/>
      <c r="H554" s="17"/>
      <c r="I554" s="16"/>
      <c r="J554" s="17"/>
      <c r="K554" s="16"/>
      <c r="L554" s="17"/>
    </row>
    <row r="555">
      <c r="E555" s="16"/>
      <c r="F555" s="17"/>
      <c r="G555" s="16"/>
      <c r="H555" s="17"/>
      <c r="I555" s="16"/>
      <c r="J555" s="17"/>
      <c r="K555" s="16"/>
      <c r="L555" s="17"/>
    </row>
    <row r="556">
      <c r="E556" s="16"/>
      <c r="F556" s="17"/>
      <c r="G556" s="16"/>
      <c r="H556" s="17"/>
      <c r="I556" s="16"/>
      <c r="J556" s="17"/>
      <c r="K556" s="16"/>
      <c r="L556" s="17"/>
    </row>
    <row r="557">
      <c r="E557" s="16"/>
      <c r="F557" s="17"/>
      <c r="G557" s="16"/>
      <c r="H557" s="17"/>
      <c r="I557" s="16"/>
      <c r="J557" s="17"/>
      <c r="K557" s="16"/>
      <c r="L557" s="17"/>
    </row>
    <row r="558">
      <c r="E558" s="16"/>
      <c r="F558" s="17"/>
      <c r="G558" s="16"/>
      <c r="H558" s="17"/>
      <c r="I558" s="16"/>
      <c r="J558" s="17"/>
      <c r="K558" s="16"/>
      <c r="L558" s="17"/>
    </row>
    <row r="559">
      <c r="E559" s="16"/>
      <c r="F559" s="17"/>
      <c r="G559" s="16"/>
      <c r="H559" s="17"/>
      <c r="I559" s="16"/>
      <c r="J559" s="17"/>
      <c r="K559" s="16"/>
      <c r="L559" s="17"/>
    </row>
    <row r="560">
      <c r="E560" s="16"/>
      <c r="F560" s="17"/>
      <c r="G560" s="16"/>
      <c r="H560" s="17"/>
      <c r="I560" s="16"/>
      <c r="J560" s="17"/>
      <c r="K560" s="16"/>
      <c r="L560" s="17"/>
    </row>
    <row r="561">
      <c r="E561" s="16"/>
      <c r="F561" s="17"/>
      <c r="G561" s="16"/>
      <c r="H561" s="17"/>
      <c r="I561" s="16"/>
      <c r="J561" s="17"/>
      <c r="K561" s="16"/>
      <c r="L561" s="17"/>
    </row>
    <row r="562">
      <c r="E562" s="16"/>
      <c r="F562" s="17"/>
      <c r="G562" s="16"/>
      <c r="H562" s="17"/>
      <c r="I562" s="16"/>
      <c r="J562" s="17"/>
      <c r="K562" s="16"/>
      <c r="L562" s="17"/>
    </row>
    <row r="563">
      <c r="E563" s="16"/>
      <c r="F563" s="17"/>
      <c r="G563" s="16"/>
      <c r="H563" s="17"/>
      <c r="I563" s="16"/>
      <c r="J563" s="17"/>
      <c r="K563" s="16"/>
      <c r="L563" s="17"/>
    </row>
    <row r="564">
      <c r="E564" s="16"/>
      <c r="F564" s="17"/>
      <c r="G564" s="16"/>
      <c r="H564" s="17"/>
      <c r="I564" s="16"/>
      <c r="J564" s="17"/>
      <c r="K564" s="16"/>
      <c r="L564" s="17"/>
    </row>
    <row r="565">
      <c r="E565" s="16"/>
      <c r="F565" s="17"/>
      <c r="G565" s="16"/>
      <c r="H565" s="17"/>
      <c r="I565" s="16"/>
      <c r="J565" s="17"/>
      <c r="K565" s="16"/>
      <c r="L565" s="17"/>
    </row>
    <row r="566">
      <c r="E566" s="16"/>
      <c r="F566" s="17"/>
      <c r="G566" s="16"/>
      <c r="H566" s="17"/>
      <c r="I566" s="16"/>
      <c r="J566" s="17"/>
      <c r="K566" s="16"/>
      <c r="L566" s="17"/>
    </row>
    <row r="567">
      <c r="E567" s="16"/>
      <c r="F567" s="17"/>
      <c r="G567" s="16"/>
      <c r="H567" s="17"/>
      <c r="I567" s="16"/>
      <c r="J567" s="17"/>
      <c r="K567" s="16"/>
      <c r="L567" s="17"/>
    </row>
    <row r="568">
      <c r="E568" s="16"/>
      <c r="F568" s="17"/>
      <c r="G568" s="16"/>
      <c r="H568" s="17"/>
      <c r="I568" s="16"/>
      <c r="J568" s="17"/>
      <c r="K568" s="16"/>
      <c r="L568" s="17"/>
    </row>
    <row r="569">
      <c r="E569" s="16"/>
      <c r="F569" s="17"/>
      <c r="G569" s="16"/>
      <c r="H569" s="17"/>
      <c r="I569" s="16"/>
      <c r="J569" s="17"/>
      <c r="K569" s="16"/>
      <c r="L569" s="17"/>
    </row>
    <row r="570">
      <c r="E570" s="16"/>
      <c r="F570" s="17"/>
      <c r="G570" s="16"/>
      <c r="H570" s="17"/>
      <c r="I570" s="16"/>
      <c r="J570" s="17"/>
      <c r="K570" s="16"/>
      <c r="L570" s="17"/>
    </row>
    <row r="571">
      <c r="E571" s="16"/>
      <c r="F571" s="17"/>
      <c r="G571" s="16"/>
      <c r="H571" s="17"/>
      <c r="I571" s="16"/>
      <c r="J571" s="17"/>
      <c r="K571" s="16"/>
      <c r="L571" s="17"/>
    </row>
    <row r="572">
      <c r="E572" s="16"/>
      <c r="F572" s="17"/>
      <c r="G572" s="16"/>
      <c r="H572" s="17"/>
      <c r="I572" s="16"/>
      <c r="J572" s="17"/>
      <c r="K572" s="16"/>
      <c r="L572" s="17"/>
    </row>
    <row r="573">
      <c r="E573" s="16"/>
      <c r="F573" s="17"/>
      <c r="G573" s="16"/>
      <c r="H573" s="17"/>
      <c r="I573" s="16"/>
      <c r="J573" s="17"/>
      <c r="K573" s="16"/>
      <c r="L573" s="17"/>
    </row>
    <row r="574">
      <c r="E574" s="16"/>
      <c r="F574" s="17"/>
      <c r="G574" s="16"/>
      <c r="H574" s="17"/>
      <c r="I574" s="16"/>
      <c r="J574" s="17"/>
      <c r="K574" s="16"/>
      <c r="L574" s="17"/>
    </row>
    <row r="575">
      <c r="E575" s="16"/>
      <c r="F575" s="17"/>
      <c r="G575" s="16"/>
      <c r="H575" s="17"/>
      <c r="I575" s="16"/>
      <c r="J575" s="17"/>
      <c r="K575" s="16"/>
      <c r="L575" s="17"/>
    </row>
    <row r="576">
      <c r="E576" s="16"/>
      <c r="F576" s="17"/>
      <c r="G576" s="16"/>
      <c r="H576" s="17"/>
      <c r="I576" s="16"/>
      <c r="J576" s="17"/>
      <c r="K576" s="16"/>
      <c r="L576" s="17"/>
    </row>
    <row r="577">
      <c r="E577" s="16"/>
      <c r="F577" s="17"/>
      <c r="G577" s="16"/>
      <c r="H577" s="17"/>
      <c r="I577" s="16"/>
      <c r="J577" s="17"/>
      <c r="K577" s="16"/>
      <c r="L577" s="17"/>
    </row>
    <row r="578">
      <c r="E578" s="16"/>
      <c r="F578" s="17"/>
      <c r="G578" s="16"/>
      <c r="H578" s="17"/>
      <c r="I578" s="16"/>
      <c r="J578" s="17"/>
      <c r="K578" s="16"/>
      <c r="L578" s="17"/>
    </row>
    <row r="579">
      <c r="E579" s="16"/>
      <c r="F579" s="17"/>
      <c r="G579" s="16"/>
      <c r="H579" s="17"/>
      <c r="I579" s="16"/>
      <c r="J579" s="17"/>
      <c r="K579" s="16"/>
      <c r="L579" s="17"/>
    </row>
    <row r="580">
      <c r="E580" s="16"/>
      <c r="F580" s="17"/>
      <c r="G580" s="16"/>
      <c r="H580" s="17"/>
      <c r="I580" s="16"/>
      <c r="J580" s="17"/>
      <c r="K580" s="16"/>
      <c r="L580" s="17"/>
    </row>
    <row r="581">
      <c r="E581" s="16"/>
      <c r="F581" s="17"/>
      <c r="G581" s="16"/>
      <c r="H581" s="17"/>
      <c r="I581" s="16"/>
      <c r="J581" s="17"/>
      <c r="K581" s="16"/>
      <c r="L581" s="17"/>
    </row>
    <row r="582">
      <c r="E582" s="16"/>
      <c r="F582" s="17"/>
      <c r="G582" s="16"/>
      <c r="H582" s="17"/>
      <c r="I582" s="16"/>
      <c r="J582" s="17"/>
      <c r="K582" s="16"/>
      <c r="L582" s="17"/>
    </row>
    <row r="583">
      <c r="E583" s="16"/>
      <c r="F583" s="17"/>
      <c r="G583" s="16"/>
      <c r="H583" s="17"/>
      <c r="I583" s="16"/>
      <c r="J583" s="17"/>
      <c r="K583" s="16"/>
      <c r="L583" s="17"/>
    </row>
    <row r="584">
      <c r="E584" s="16"/>
      <c r="F584" s="17"/>
      <c r="G584" s="16"/>
      <c r="H584" s="17"/>
      <c r="I584" s="16"/>
      <c r="J584" s="17"/>
      <c r="K584" s="16"/>
      <c r="L584" s="17"/>
    </row>
    <row r="585">
      <c r="E585" s="16"/>
      <c r="F585" s="17"/>
      <c r="G585" s="16"/>
      <c r="H585" s="17"/>
      <c r="I585" s="16"/>
      <c r="J585" s="17"/>
      <c r="K585" s="16"/>
      <c r="L585" s="17"/>
    </row>
    <row r="586">
      <c r="E586" s="16"/>
      <c r="F586" s="17"/>
      <c r="G586" s="16"/>
      <c r="H586" s="17"/>
      <c r="I586" s="16"/>
      <c r="J586" s="17"/>
      <c r="K586" s="16"/>
      <c r="L586" s="17"/>
    </row>
    <row r="587">
      <c r="E587" s="16"/>
      <c r="F587" s="17"/>
      <c r="G587" s="16"/>
      <c r="H587" s="17"/>
      <c r="I587" s="16"/>
      <c r="J587" s="17"/>
      <c r="K587" s="16"/>
      <c r="L587" s="17"/>
    </row>
    <row r="588">
      <c r="E588" s="16"/>
      <c r="F588" s="17"/>
      <c r="G588" s="16"/>
      <c r="H588" s="17"/>
      <c r="I588" s="16"/>
      <c r="J588" s="17"/>
      <c r="K588" s="16"/>
      <c r="L588" s="17"/>
    </row>
    <row r="589">
      <c r="E589" s="16"/>
      <c r="F589" s="17"/>
      <c r="G589" s="16"/>
      <c r="H589" s="17"/>
      <c r="I589" s="16"/>
      <c r="J589" s="17"/>
      <c r="K589" s="16"/>
      <c r="L589" s="17"/>
    </row>
    <row r="590">
      <c r="E590" s="16"/>
      <c r="F590" s="17"/>
      <c r="G590" s="16"/>
      <c r="H590" s="17"/>
      <c r="I590" s="16"/>
      <c r="J590" s="17"/>
      <c r="K590" s="16"/>
      <c r="L590" s="17"/>
    </row>
    <row r="591">
      <c r="E591" s="16"/>
      <c r="F591" s="17"/>
      <c r="G591" s="16"/>
      <c r="H591" s="17"/>
      <c r="I591" s="16"/>
      <c r="J591" s="17"/>
      <c r="K591" s="16"/>
      <c r="L591" s="17"/>
    </row>
    <row r="592">
      <c r="E592" s="16"/>
      <c r="F592" s="17"/>
      <c r="G592" s="16"/>
      <c r="H592" s="17"/>
      <c r="I592" s="16"/>
      <c r="J592" s="17"/>
      <c r="K592" s="16"/>
      <c r="L592" s="17"/>
    </row>
    <row r="593">
      <c r="E593" s="16"/>
      <c r="F593" s="17"/>
      <c r="G593" s="16"/>
      <c r="H593" s="17"/>
      <c r="I593" s="16"/>
      <c r="J593" s="17"/>
      <c r="K593" s="16"/>
      <c r="L593" s="17"/>
    </row>
    <row r="594">
      <c r="E594" s="16"/>
      <c r="F594" s="17"/>
      <c r="G594" s="16"/>
      <c r="H594" s="17"/>
      <c r="I594" s="16"/>
      <c r="J594" s="17"/>
      <c r="K594" s="16"/>
      <c r="L594" s="17"/>
    </row>
    <row r="595">
      <c r="E595" s="16"/>
      <c r="F595" s="17"/>
      <c r="G595" s="16"/>
      <c r="H595" s="17"/>
      <c r="I595" s="16"/>
      <c r="J595" s="17"/>
      <c r="K595" s="16"/>
      <c r="L595" s="17"/>
    </row>
    <row r="596">
      <c r="E596" s="16"/>
      <c r="F596" s="17"/>
      <c r="G596" s="16"/>
      <c r="H596" s="17"/>
      <c r="I596" s="16"/>
      <c r="J596" s="17"/>
      <c r="K596" s="16"/>
      <c r="L596" s="17"/>
    </row>
    <row r="597">
      <c r="E597" s="16"/>
      <c r="F597" s="17"/>
      <c r="G597" s="16"/>
      <c r="H597" s="17"/>
      <c r="I597" s="16"/>
      <c r="J597" s="17"/>
      <c r="K597" s="16"/>
      <c r="L597" s="17"/>
    </row>
    <row r="598">
      <c r="E598" s="16"/>
      <c r="F598" s="17"/>
      <c r="G598" s="16"/>
      <c r="H598" s="17"/>
      <c r="I598" s="16"/>
      <c r="J598" s="17"/>
      <c r="K598" s="16"/>
      <c r="L598" s="17"/>
    </row>
    <row r="599">
      <c r="E599" s="16"/>
      <c r="F599" s="17"/>
      <c r="G599" s="16"/>
      <c r="H599" s="17"/>
      <c r="I599" s="16"/>
      <c r="J599" s="17"/>
      <c r="K599" s="16"/>
      <c r="L599" s="17"/>
    </row>
    <row r="600">
      <c r="E600" s="16"/>
      <c r="F600" s="17"/>
      <c r="G600" s="16"/>
      <c r="H600" s="17"/>
      <c r="I600" s="16"/>
      <c r="J600" s="17"/>
      <c r="K600" s="16"/>
      <c r="L600" s="17"/>
    </row>
    <row r="601">
      <c r="E601" s="16"/>
      <c r="F601" s="17"/>
      <c r="G601" s="16"/>
      <c r="H601" s="17"/>
      <c r="I601" s="16"/>
      <c r="J601" s="17"/>
      <c r="K601" s="16"/>
      <c r="L601" s="17"/>
    </row>
    <row r="602">
      <c r="E602" s="16"/>
      <c r="F602" s="17"/>
      <c r="G602" s="16"/>
      <c r="H602" s="17"/>
      <c r="I602" s="16"/>
      <c r="J602" s="17"/>
      <c r="K602" s="16"/>
      <c r="L602" s="17"/>
    </row>
    <row r="603">
      <c r="E603" s="16"/>
      <c r="F603" s="17"/>
      <c r="G603" s="16"/>
      <c r="H603" s="17"/>
      <c r="I603" s="16"/>
      <c r="J603" s="17"/>
      <c r="K603" s="16"/>
      <c r="L603" s="17"/>
    </row>
    <row r="604">
      <c r="E604" s="16"/>
      <c r="F604" s="17"/>
      <c r="G604" s="16"/>
      <c r="H604" s="17"/>
      <c r="I604" s="16"/>
      <c r="J604" s="17"/>
      <c r="K604" s="16"/>
      <c r="L604" s="17"/>
    </row>
    <row r="605">
      <c r="E605" s="16"/>
      <c r="F605" s="17"/>
      <c r="G605" s="16"/>
      <c r="H605" s="17"/>
      <c r="I605" s="16"/>
      <c r="J605" s="17"/>
      <c r="K605" s="16"/>
      <c r="L605" s="17"/>
    </row>
    <row r="606">
      <c r="E606" s="16"/>
      <c r="F606" s="17"/>
      <c r="G606" s="16"/>
      <c r="H606" s="17"/>
      <c r="I606" s="16"/>
      <c r="J606" s="17"/>
      <c r="K606" s="16"/>
      <c r="L606" s="17"/>
    </row>
    <row r="607">
      <c r="E607" s="16"/>
      <c r="F607" s="17"/>
      <c r="G607" s="16"/>
      <c r="H607" s="17"/>
      <c r="I607" s="16"/>
      <c r="J607" s="17"/>
      <c r="K607" s="16"/>
      <c r="L607" s="17"/>
    </row>
    <row r="608">
      <c r="E608" s="16"/>
      <c r="F608" s="17"/>
      <c r="G608" s="16"/>
      <c r="H608" s="17"/>
      <c r="I608" s="16"/>
      <c r="J608" s="17"/>
      <c r="K608" s="16"/>
      <c r="L608" s="17"/>
    </row>
    <row r="609">
      <c r="E609" s="16"/>
      <c r="F609" s="17"/>
      <c r="G609" s="16"/>
      <c r="H609" s="17"/>
      <c r="I609" s="16"/>
      <c r="J609" s="17"/>
      <c r="K609" s="16"/>
      <c r="L609" s="17"/>
    </row>
    <row r="610">
      <c r="E610" s="16"/>
      <c r="F610" s="17"/>
      <c r="G610" s="16"/>
      <c r="H610" s="17"/>
      <c r="I610" s="16"/>
      <c r="J610" s="17"/>
      <c r="K610" s="16"/>
      <c r="L610" s="17"/>
    </row>
    <row r="611">
      <c r="E611" s="16"/>
      <c r="F611" s="17"/>
      <c r="G611" s="16"/>
      <c r="H611" s="17"/>
      <c r="I611" s="16"/>
      <c r="J611" s="17"/>
      <c r="K611" s="16"/>
      <c r="L611" s="17"/>
    </row>
    <row r="612">
      <c r="E612" s="16"/>
      <c r="F612" s="17"/>
      <c r="G612" s="16"/>
      <c r="H612" s="17"/>
      <c r="I612" s="16"/>
      <c r="J612" s="17"/>
      <c r="K612" s="16"/>
      <c r="L612" s="17"/>
    </row>
    <row r="613">
      <c r="E613" s="16"/>
      <c r="F613" s="17"/>
      <c r="G613" s="16"/>
      <c r="H613" s="17"/>
      <c r="I613" s="16"/>
      <c r="J613" s="17"/>
      <c r="K613" s="16"/>
      <c r="L613" s="17"/>
    </row>
    <row r="614">
      <c r="E614" s="16"/>
      <c r="F614" s="17"/>
      <c r="G614" s="16"/>
      <c r="H614" s="17"/>
      <c r="I614" s="16"/>
      <c r="J614" s="17"/>
      <c r="K614" s="16"/>
      <c r="L614" s="17"/>
    </row>
    <row r="615">
      <c r="E615" s="16"/>
      <c r="F615" s="17"/>
      <c r="G615" s="16"/>
      <c r="H615" s="17"/>
      <c r="I615" s="16"/>
      <c r="J615" s="17"/>
      <c r="K615" s="16"/>
      <c r="L615" s="17"/>
    </row>
    <row r="616">
      <c r="E616" s="16"/>
      <c r="F616" s="17"/>
      <c r="G616" s="16"/>
      <c r="H616" s="17"/>
      <c r="I616" s="16"/>
      <c r="J616" s="17"/>
      <c r="K616" s="16"/>
      <c r="L616" s="17"/>
    </row>
    <row r="617">
      <c r="E617" s="16"/>
      <c r="F617" s="17"/>
      <c r="G617" s="16"/>
      <c r="H617" s="17"/>
      <c r="I617" s="16"/>
      <c r="J617" s="17"/>
      <c r="K617" s="16"/>
      <c r="L617" s="17"/>
    </row>
    <row r="618">
      <c r="E618" s="16"/>
      <c r="F618" s="17"/>
      <c r="G618" s="16"/>
      <c r="H618" s="17"/>
      <c r="I618" s="16"/>
      <c r="J618" s="17"/>
      <c r="K618" s="16"/>
      <c r="L618" s="17"/>
    </row>
    <row r="619">
      <c r="E619" s="16"/>
      <c r="F619" s="17"/>
      <c r="G619" s="16"/>
      <c r="H619" s="17"/>
      <c r="I619" s="16"/>
      <c r="J619" s="17"/>
      <c r="K619" s="16"/>
      <c r="L619" s="17"/>
    </row>
    <row r="620">
      <c r="E620" s="16"/>
      <c r="F620" s="17"/>
      <c r="G620" s="16"/>
      <c r="H620" s="17"/>
      <c r="I620" s="16"/>
      <c r="J620" s="17"/>
      <c r="K620" s="16"/>
      <c r="L620" s="17"/>
    </row>
    <row r="621">
      <c r="E621" s="16"/>
      <c r="F621" s="17"/>
      <c r="G621" s="16"/>
      <c r="H621" s="17"/>
      <c r="I621" s="16"/>
      <c r="J621" s="17"/>
      <c r="K621" s="16"/>
      <c r="L621" s="17"/>
    </row>
    <row r="622">
      <c r="E622" s="16"/>
      <c r="F622" s="17"/>
      <c r="G622" s="16"/>
      <c r="H622" s="17"/>
      <c r="I622" s="16"/>
      <c r="J622" s="17"/>
      <c r="K622" s="16"/>
      <c r="L622" s="17"/>
    </row>
    <row r="623">
      <c r="E623" s="16"/>
      <c r="F623" s="17"/>
      <c r="G623" s="16"/>
      <c r="H623" s="17"/>
      <c r="I623" s="16"/>
      <c r="J623" s="17"/>
      <c r="K623" s="16"/>
      <c r="L623" s="17"/>
    </row>
    <row r="624">
      <c r="E624" s="16"/>
      <c r="F624" s="17"/>
      <c r="G624" s="16"/>
      <c r="H624" s="17"/>
      <c r="I624" s="16"/>
      <c r="J624" s="17"/>
      <c r="K624" s="16"/>
      <c r="L624" s="17"/>
    </row>
    <row r="625">
      <c r="E625" s="16"/>
      <c r="F625" s="17"/>
      <c r="G625" s="16"/>
      <c r="H625" s="17"/>
      <c r="I625" s="16"/>
      <c r="J625" s="17"/>
      <c r="K625" s="16"/>
      <c r="L625" s="17"/>
    </row>
    <row r="626">
      <c r="E626" s="16"/>
      <c r="F626" s="17"/>
      <c r="G626" s="16"/>
      <c r="H626" s="17"/>
      <c r="I626" s="16"/>
      <c r="J626" s="17"/>
      <c r="K626" s="16"/>
      <c r="L626" s="17"/>
    </row>
    <row r="627">
      <c r="E627" s="16"/>
      <c r="F627" s="17"/>
      <c r="G627" s="16"/>
      <c r="H627" s="17"/>
      <c r="I627" s="16"/>
      <c r="J627" s="17"/>
      <c r="K627" s="16"/>
      <c r="L627" s="17"/>
    </row>
    <row r="628">
      <c r="E628" s="16"/>
      <c r="F628" s="17"/>
      <c r="G628" s="16"/>
      <c r="H628" s="17"/>
      <c r="I628" s="16"/>
      <c r="J628" s="17"/>
      <c r="K628" s="16"/>
      <c r="L628" s="17"/>
    </row>
    <row r="629">
      <c r="E629" s="16"/>
      <c r="F629" s="17"/>
      <c r="G629" s="16"/>
      <c r="H629" s="17"/>
      <c r="I629" s="16"/>
      <c r="J629" s="17"/>
      <c r="K629" s="16"/>
      <c r="L629" s="17"/>
    </row>
    <row r="630">
      <c r="E630" s="16"/>
      <c r="F630" s="17"/>
      <c r="G630" s="16"/>
      <c r="H630" s="17"/>
      <c r="I630" s="16"/>
      <c r="J630" s="17"/>
      <c r="K630" s="16"/>
      <c r="L630" s="17"/>
    </row>
    <row r="631">
      <c r="E631" s="16"/>
      <c r="F631" s="17"/>
      <c r="G631" s="16"/>
      <c r="H631" s="17"/>
      <c r="I631" s="16"/>
      <c r="J631" s="17"/>
      <c r="K631" s="16"/>
      <c r="L631" s="17"/>
    </row>
    <row r="632">
      <c r="E632" s="16"/>
      <c r="F632" s="17"/>
      <c r="G632" s="16"/>
      <c r="H632" s="17"/>
      <c r="I632" s="16"/>
      <c r="J632" s="17"/>
      <c r="K632" s="16"/>
      <c r="L632" s="17"/>
    </row>
    <row r="633">
      <c r="E633" s="16"/>
      <c r="F633" s="17"/>
      <c r="G633" s="16"/>
      <c r="H633" s="17"/>
      <c r="I633" s="16"/>
      <c r="J633" s="17"/>
      <c r="K633" s="16"/>
      <c r="L633" s="17"/>
    </row>
    <row r="634">
      <c r="E634" s="16"/>
      <c r="F634" s="17"/>
      <c r="G634" s="16"/>
      <c r="H634" s="17"/>
      <c r="I634" s="16"/>
      <c r="J634" s="17"/>
      <c r="K634" s="16"/>
      <c r="L634" s="17"/>
    </row>
    <row r="635">
      <c r="E635" s="16"/>
      <c r="F635" s="17"/>
      <c r="G635" s="16"/>
      <c r="H635" s="17"/>
      <c r="I635" s="16"/>
      <c r="J635" s="17"/>
      <c r="K635" s="16"/>
      <c r="L635" s="17"/>
    </row>
    <row r="636">
      <c r="E636" s="16"/>
      <c r="F636" s="17"/>
      <c r="G636" s="16"/>
      <c r="H636" s="17"/>
      <c r="I636" s="16"/>
      <c r="J636" s="17"/>
      <c r="K636" s="16"/>
      <c r="L636" s="17"/>
    </row>
    <row r="637">
      <c r="E637" s="16"/>
      <c r="F637" s="17"/>
      <c r="G637" s="16"/>
      <c r="H637" s="17"/>
      <c r="I637" s="16"/>
      <c r="J637" s="17"/>
      <c r="K637" s="16"/>
      <c r="L637" s="17"/>
    </row>
    <row r="638">
      <c r="E638" s="16"/>
      <c r="F638" s="17"/>
      <c r="G638" s="16"/>
      <c r="H638" s="17"/>
      <c r="I638" s="16"/>
      <c r="J638" s="17"/>
      <c r="K638" s="16"/>
      <c r="L638" s="17"/>
    </row>
    <row r="639">
      <c r="E639" s="16"/>
      <c r="F639" s="17"/>
      <c r="G639" s="16"/>
      <c r="H639" s="17"/>
      <c r="I639" s="16"/>
      <c r="J639" s="17"/>
      <c r="K639" s="16"/>
      <c r="L639" s="17"/>
    </row>
    <row r="640">
      <c r="E640" s="16"/>
      <c r="F640" s="17"/>
      <c r="G640" s="16"/>
      <c r="H640" s="17"/>
      <c r="I640" s="16"/>
      <c r="J640" s="17"/>
      <c r="K640" s="16"/>
      <c r="L640" s="17"/>
    </row>
    <row r="641">
      <c r="E641" s="16"/>
      <c r="F641" s="17"/>
      <c r="G641" s="16"/>
      <c r="H641" s="17"/>
      <c r="I641" s="16"/>
      <c r="J641" s="17"/>
      <c r="K641" s="16"/>
      <c r="L641" s="17"/>
    </row>
    <row r="642">
      <c r="E642" s="16"/>
      <c r="F642" s="17"/>
      <c r="G642" s="16"/>
      <c r="H642" s="17"/>
      <c r="I642" s="16"/>
      <c r="J642" s="17"/>
      <c r="K642" s="16"/>
      <c r="L642" s="17"/>
    </row>
    <row r="643">
      <c r="E643" s="16"/>
      <c r="F643" s="17"/>
      <c r="G643" s="16"/>
      <c r="H643" s="17"/>
      <c r="I643" s="16"/>
      <c r="J643" s="17"/>
      <c r="K643" s="16"/>
      <c r="L643" s="17"/>
    </row>
    <row r="644">
      <c r="E644" s="16"/>
      <c r="F644" s="17"/>
      <c r="G644" s="16"/>
      <c r="H644" s="17"/>
      <c r="I644" s="16"/>
      <c r="J644" s="17"/>
      <c r="K644" s="16"/>
      <c r="L644" s="17"/>
    </row>
    <row r="645">
      <c r="E645" s="16"/>
      <c r="F645" s="17"/>
      <c r="G645" s="16"/>
      <c r="H645" s="17"/>
      <c r="I645" s="16"/>
      <c r="J645" s="17"/>
      <c r="K645" s="16"/>
      <c r="L645" s="17"/>
    </row>
    <row r="646">
      <c r="E646" s="16"/>
      <c r="F646" s="17"/>
      <c r="G646" s="16"/>
      <c r="H646" s="17"/>
      <c r="I646" s="16"/>
      <c r="J646" s="17"/>
      <c r="K646" s="16"/>
      <c r="L646" s="17"/>
    </row>
    <row r="647">
      <c r="E647" s="16"/>
      <c r="F647" s="17"/>
      <c r="G647" s="16"/>
      <c r="H647" s="17"/>
      <c r="I647" s="16"/>
      <c r="J647" s="17"/>
      <c r="K647" s="16"/>
      <c r="L647" s="17"/>
    </row>
    <row r="648">
      <c r="E648" s="16"/>
      <c r="F648" s="17"/>
      <c r="G648" s="16"/>
      <c r="H648" s="17"/>
      <c r="I648" s="16"/>
      <c r="J648" s="17"/>
      <c r="K648" s="16"/>
      <c r="L648" s="17"/>
    </row>
    <row r="649">
      <c r="E649" s="16"/>
      <c r="F649" s="17"/>
      <c r="G649" s="16"/>
      <c r="H649" s="17"/>
      <c r="I649" s="16"/>
      <c r="J649" s="17"/>
      <c r="K649" s="16"/>
      <c r="L649" s="17"/>
    </row>
    <row r="650">
      <c r="E650" s="16"/>
      <c r="F650" s="17"/>
      <c r="G650" s="16"/>
      <c r="H650" s="17"/>
      <c r="I650" s="16"/>
      <c r="J650" s="17"/>
      <c r="K650" s="16"/>
      <c r="L650" s="17"/>
    </row>
    <row r="651">
      <c r="E651" s="16"/>
      <c r="F651" s="17"/>
      <c r="G651" s="16"/>
      <c r="H651" s="17"/>
      <c r="I651" s="16"/>
      <c r="J651" s="17"/>
      <c r="K651" s="16"/>
      <c r="L651" s="17"/>
    </row>
    <row r="652">
      <c r="E652" s="16"/>
      <c r="F652" s="17"/>
      <c r="G652" s="16"/>
      <c r="H652" s="17"/>
      <c r="I652" s="16"/>
      <c r="J652" s="17"/>
      <c r="K652" s="16"/>
      <c r="L652" s="17"/>
    </row>
    <row r="653">
      <c r="E653" s="16"/>
      <c r="F653" s="17"/>
      <c r="G653" s="16"/>
      <c r="H653" s="17"/>
      <c r="I653" s="16"/>
      <c r="J653" s="17"/>
      <c r="K653" s="16"/>
      <c r="L653" s="17"/>
    </row>
    <row r="654">
      <c r="E654" s="16"/>
      <c r="F654" s="17"/>
      <c r="G654" s="16"/>
      <c r="H654" s="17"/>
      <c r="I654" s="16"/>
      <c r="J654" s="17"/>
      <c r="K654" s="16"/>
      <c r="L654" s="17"/>
    </row>
    <row r="655">
      <c r="E655" s="16"/>
      <c r="F655" s="17"/>
      <c r="G655" s="16"/>
      <c r="H655" s="17"/>
      <c r="I655" s="16"/>
      <c r="J655" s="17"/>
      <c r="K655" s="16"/>
      <c r="L655" s="17"/>
    </row>
    <row r="656">
      <c r="E656" s="16"/>
      <c r="F656" s="17"/>
      <c r="G656" s="16"/>
      <c r="H656" s="17"/>
      <c r="I656" s="16"/>
      <c r="J656" s="17"/>
      <c r="K656" s="16"/>
      <c r="L656" s="17"/>
    </row>
    <row r="657">
      <c r="E657" s="16"/>
      <c r="F657" s="17"/>
      <c r="G657" s="16"/>
      <c r="H657" s="17"/>
      <c r="I657" s="16"/>
      <c r="J657" s="17"/>
      <c r="K657" s="16"/>
      <c r="L657" s="17"/>
    </row>
    <row r="658">
      <c r="E658" s="16"/>
      <c r="F658" s="17"/>
      <c r="G658" s="16"/>
      <c r="H658" s="17"/>
      <c r="I658" s="16"/>
      <c r="J658" s="17"/>
      <c r="K658" s="16"/>
      <c r="L658" s="17"/>
    </row>
    <row r="659">
      <c r="E659" s="16"/>
      <c r="F659" s="17"/>
      <c r="G659" s="16"/>
      <c r="H659" s="17"/>
      <c r="I659" s="16"/>
      <c r="J659" s="17"/>
      <c r="K659" s="16"/>
      <c r="L659" s="17"/>
    </row>
    <row r="660">
      <c r="E660" s="16"/>
      <c r="F660" s="17"/>
      <c r="G660" s="16"/>
      <c r="H660" s="17"/>
      <c r="I660" s="16"/>
      <c r="J660" s="17"/>
      <c r="K660" s="16"/>
      <c r="L660" s="17"/>
    </row>
    <row r="661">
      <c r="E661" s="16"/>
      <c r="F661" s="17"/>
      <c r="G661" s="16"/>
      <c r="H661" s="17"/>
      <c r="I661" s="16"/>
      <c r="J661" s="17"/>
      <c r="K661" s="16"/>
      <c r="L661" s="17"/>
    </row>
    <row r="662">
      <c r="E662" s="16"/>
      <c r="F662" s="17"/>
      <c r="G662" s="16"/>
      <c r="H662" s="17"/>
      <c r="I662" s="16"/>
      <c r="J662" s="17"/>
      <c r="K662" s="16"/>
      <c r="L662" s="17"/>
    </row>
    <row r="663">
      <c r="E663" s="16"/>
      <c r="F663" s="17"/>
      <c r="G663" s="16"/>
      <c r="H663" s="17"/>
      <c r="I663" s="16"/>
      <c r="J663" s="17"/>
      <c r="K663" s="16"/>
      <c r="L663" s="17"/>
    </row>
    <row r="664">
      <c r="E664" s="16"/>
      <c r="F664" s="17"/>
      <c r="G664" s="16"/>
      <c r="H664" s="17"/>
      <c r="I664" s="16"/>
      <c r="J664" s="17"/>
      <c r="K664" s="16"/>
      <c r="L664" s="17"/>
    </row>
    <row r="665">
      <c r="E665" s="16"/>
      <c r="F665" s="17"/>
      <c r="G665" s="16"/>
      <c r="H665" s="17"/>
      <c r="I665" s="16"/>
      <c r="J665" s="17"/>
      <c r="K665" s="16"/>
      <c r="L665" s="17"/>
    </row>
    <row r="666">
      <c r="E666" s="16"/>
      <c r="F666" s="17"/>
      <c r="G666" s="16"/>
      <c r="H666" s="17"/>
      <c r="I666" s="16"/>
      <c r="J666" s="17"/>
      <c r="K666" s="16"/>
      <c r="L666" s="17"/>
    </row>
    <row r="667">
      <c r="E667" s="16"/>
      <c r="F667" s="17"/>
      <c r="G667" s="16"/>
      <c r="H667" s="17"/>
      <c r="I667" s="16"/>
      <c r="J667" s="17"/>
      <c r="K667" s="16"/>
      <c r="L667" s="17"/>
    </row>
    <row r="668">
      <c r="E668" s="16"/>
      <c r="F668" s="17"/>
      <c r="G668" s="16"/>
      <c r="H668" s="17"/>
      <c r="I668" s="16"/>
      <c r="J668" s="17"/>
      <c r="K668" s="16"/>
      <c r="L668" s="17"/>
    </row>
    <row r="669">
      <c r="E669" s="16"/>
      <c r="F669" s="17"/>
      <c r="G669" s="16"/>
      <c r="H669" s="17"/>
      <c r="I669" s="16"/>
      <c r="J669" s="17"/>
      <c r="K669" s="16"/>
      <c r="L669" s="17"/>
    </row>
    <row r="670">
      <c r="E670" s="16"/>
      <c r="F670" s="17"/>
      <c r="G670" s="16"/>
      <c r="H670" s="17"/>
      <c r="I670" s="16"/>
      <c r="J670" s="17"/>
      <c r="K670" s="16"/>
      <c r="L670" s="17"/>
    </row>
    <row r="671">
      <c r="E671" s="16"/>
      <c r="F671" s="17"/>
      <c r="G671" s="16"/>
      <c r="H671" s="17"/>
      <c r="I671" s="16"/>
      <c r="J671" s="17"/>
      <c r="K671" s="16"/>
      <c r="L671" s="17"/>
    </row>
    <row r="672">
      <c r="E672" s="16"/>
      <c r="F672" s="17"/>
      <c r="G672" s="16"/>
      <c r="H672" s="17"/>
      <c r="I672" s="16"/>
      <c r="J672" s="17"/>
      <c r="K672" s="16"/>
      <c r="L672" s="17"/>
    </row>
    <row r="673">
      <c r="E673" s="16"/>
      <c r="F673" s="17"/>
      <c r="G673" s="16"/>
      <c r="H673" s="17"/>
      <c r="I673" s="16"/>
      <c r="J673" s="17"/>
      <c r="K673" s="16"/>
      <c r="L673" s="17"/>
    </row>
    <row r="674">
      <c r="E674" s="16"/>
      <c r="F674" s="17"/>
      <c r="G674" s="16"/>
      <c r="H674" s="17"/>
      <c r="I674" s="16"/>
      <c r="J674" s="17"/>
      <c r="K674" s="16"/>
      <c r="L674" s="17"/>
    </row>
    <row r="675">
      <c r="E675" s="16"/>
      <c r="F675" s="17"/>
      <c r="G675" s="16"/>
      <c r="H675" s="17"/>
      <c r="I675" s="16"/>
      <c r="J675" s="17"/>
      <c r="K675" s="16"/>
      <c r="L675" s="17"/>
    </row>
    <row r="676">
      <c r="E676" s="16"/>
      <c r="F676" s="17"/>
      <c r="G676" s="16"/>
      <c r="H676" s="17"/>
      <c r="I676" s="16"/>
      <c r="J676" s="17"/>
      <c r="K676" s="16"/>
      <c r="L676" s="17"/>
    </row>
    <row r="677">
      <c r="E677" s="16"/>
      <c r="F677" s="17"/>
      <c r="G677" s="16"/>
      <c r="H677" s="17"/>
      <c r="I677" s="16"/>
      <c r="J677" s="17"/>
      <c r="K677" s="16"/>
      <c r="L677" s="17"/>
    </row>
    <row r="678">
      <c r="E678" s="16"/>
      <c r="F678" s="17"/>
      <c r="G678" s="16"/>
      <c r="H678" s="17"/>
      <c r="I678" s="16"/>
      <c r="J678" s="17"/>
      <c r="K678" s="16"/>
      <c r="L678" s="17"/>
    </row>
    <row r="679">
      <c r="E679" s="16"/>
      <c r="F679" s="17"/>
      <c r="G679" s="16"/>
      <c r="H679" s="17"/>
      <c r="I679" s="16"/>
      <c r="J679" s="17"/>
      <c r="K679" s="16"/>
      <c r="L679" s="17"/>
    </row>
    <row r="680">
      <c r="E680" s="16"/>
      <c r="F680" s="17"/>
      <c r="G680" s="16"/>
      <c r="H680" s="17"/>
      <c r="I680" s="16"/>
      <c r="J680" s="17"/>
      <c r="K680" s="16"/>
      <c r="L680" s="17"/>
    </row>
    <row r="681">
      <c r="E681" s="16"/>
      <c r="F681" s="17"/>
      <c r="G681" s="16"/>
      <c r="H681" s="17"/>
      <c r="I681" s="16"/>
      <c r="J681" s="17"/>
      <c r="K681" s="16"/>
      <c r="L681" s="17"/>
    </row>
    <row r="682">
      <c r="E682" s="16"/>
      <c r="F682" s="17"/>
      <c r="G682" s="16"/>
      <c r="H682" s="17"/>
      <c r="I682" s="16"/>
      <c r="J682" s="17"/>
      <c r="K682" s="16"/>
      <c r="L682" s="17"/>
    </row>
    <row r="683">
      <c r="E683" s="16"/>
      <c r="F683" s="17"/>
      <c r="G683" s="16"/>
      <c r="H683" s="17"/>
      <c r="I683" s="16"/>
      <c r="J683" s="17"/>
      <c r="K683" s="16"/>
      <c r="L683" s="17"/>
    </row>
    <row r="684">
      <c r="E684" s="16"/>
      <c r="F684" s="17"/>
      <c r="G684" s="16"/>
      <c r="H684" s="17"/>
      <c r="I684" s="16"/>
      <c r="J684" s="17"/>
      <c r="K684" s="16"/>
      <c r="L684" s="17"/>
    </row>
    <row r="685">
      <c r="E685" s="16"/>
      <c r="F685" s="17"/>
      <c r="G685" s="16"/>
      <c r="H685" s="17"/>
      <c r="I685" s="16"/>
      <c r="J685" s="17"/>
      <c r="K685" s="16"/>
      <c r="L685" s="17"/>
    </row>
    <row r="686">
      <c r="E686" s="16"/>
      <c r="F686" s="17"/>
      <c r="G686" s="16"/>
      <c r="H686" s="17"/>
      <c r="I686" s="16"/>
      <c r="J686" s="17"/>
      <c r="K686" s="16"/>
      <c r="L686" s="17"/>
    </row>
    <row r="687">
      <c r="E687" s="16"/>
      <c r="F687" s="17"/>
      <c r="G687" s="16"/>
      <c r="H687" s="17"/>
      <c r="I687" s="16"/>
      <c r="J687" s="17"/>
      <c r="K687" s="16"/>
      <c r="L687" s="17"/>
    </row>
    <row r="688">
      <c r="E688" s="16"/>
      <c r="F688" s="17"/>
      <c r="G688" s="16"/>
      <c r="H688" s="17"/>
      <c r="I688" s="16"/>
      <c r="J688" s="17"/>
      <c r="K688" s="16"/>
      <c r="L688" s="17"/>
    </row>
    <row r="689">
      <c r="E689" s="16"/>
      <c r="F689" s="17"/>
      <c r="G689" s="16"/>
      <c r="H689" s="17"/>
      <c r="I689" s="16"/>
      <c r="J689" s="17"/>
      <c r="K689" s="16"/>
      <c r="L689" s="17"/>
    </row>
    <row r="690">
      <c r="E690" s="16"/>
      <c r="F690" s="17"/>
      <c r="G690" s="16"/>
      <c r="H690" s="17"/>
      <c r="I690" s="16"/>
      <c r="J690" s="17"/>
      <c r="K690" s="16"/>
      <c r="L690" s="17"/>
    </row>
    <row r="691">
      <c r="E691" s="16"/>
      <c r="F691" s="17"/>
      <c r="G691" s="16"/>
      <c r="H691" s="17"/>
      <c r="I691" s="16"/>
      <c r="J691" s="17"/>
      <c r="K691" s="16"/>
      <c r="L691" s="17"/>
    </row>
    <row r="692">
      <c r="E692" s="16"/>
      <c r="F692" s="17"/>
      <c r="G692" s="16"/>
      <c r="H692" s="17"/>
      <c r="I692" s="16"/>
      <c r="J692" s="17"/>
      <c r="K692" s="16"/>
      <c r="L692" s="17"/>
    </row>
    <row r="693">
      <c r="E693" s="16"/>
      <c r="F693" s="17"/>
      <c r="G693" s="16"/>
      <c r="H693" s="17"/>
      <c r="I693" s="16"/>
      <c r="J693" s="17"/>
      <c r="K693" s="16"/>
      <c r="L693" s="17"/>
    </row>
    <row r="694">
      <c r="E694" s="16"/>
      <c r="F694" s="17"/>
      <c r="G694" s="16"/>
      <c r="H694" s="17"/>
      <c r="I694" s="16"/>
      <c r="J694" s="17"/>
      <c r="K694" s="16"/>
      <c r="L694" s="17"/>
    </row>
    <row r="695">
      <c r="E695" s="16"/>
      <c r="F695" s="17"/>
      <c r="G695" s="16"/>
      <c r="H695" s="17"/>
      <c r="I695" s="16"/>
      <c r="J695" s="17"/>
      <c r="K695" s="16"/>
      <c r="L695" s="17"/>
    </row>
    <row r="696">
      <c r="E696" s="16"/>
      <c r="F696" s="17"/>
      <c r="G696" s="16"/>
      <c r="H696" s="17"/>
      <c r="I696" s="16"/>
      <c r="J696" s="17"/>
      <c r="K696" s="16"/>
      <c r="L696" s="17"/>
    </row>
    <row r="697">
      <c r="E697" s="16"/>
      <c r="F697" s="17"/>
      <c r="G697" s="16"/>
      <c r="H697" s="17"/>
      <c r="I697" s="16"/>
      <c r="J697" s="17"/>
      <c r="K697" s="16"/>
      <c r="L697" s="17"/>
    </row>
    <row r="698">
      <c r="E698" s="16"/>
      <c r="F698" s="17"/>
      <c r="G698" s="16"/>
      <c r="H698" s="17"/>
      <c r="I698" s="16"/>
      <c r="J698" s="17"/>
      <c r="K698" s="16"/>
      <c r="L698" s="17"/>
    </row>
    <row r="699">
      <c r="E699" s="16"/>
      <c r="F699" s="17"/>
      <c r="G699" s="16"/>
      <c r="H699" s="17"/>
      <c r="I699" s="16"/>
      <c r="J699" s="17"/>
      <c r="K699" s="16"/>
      <c r="L699" s="17"/>
    </row>
    <row r="700">
      <c r="E700" s="16"/>
      <c r="F700" s="17"/>
      <c r="G700" s="16"/>
      <c r="H700" s="17"/>
      <c r="I700" s="16"/>
      <c r="J700" s="17"/>
      <c r="K700" s="16"/>
      <c r="L700" s="17"/>
    </row>
    <row r="701">
      <c r="E701" s="16"/>
      <c r="F701" s="17"/>
      <c r="G701" s="16"/>
      <c r="H701" s="17"/>
      <c r="I701" s="16"/>
      <c r="J701" s="17"/>
      <c r="K701" s="16"/>
      <c r="L701" s="17"/>
    </row>
    <row r="702">
      <c r="E702" s="16"/>
      <c r="F702" s="17"/>
      <c r="G702" s="16"/>
      <c r="H702" s="17"/>
      <c r="I702" s="16"/>
      <c r="J702" s="17"/>
      <c r="K702" s="16"/>
      <c r="L702" s="17"/>
    </row>
    <row r="703">
      <c r="E703" s="16"/>
      <c r="F703" s="17"/>
      <c r="G703" s="16"/>
      <c r="H703" s="17"/>
      <c r="I703" s="16"/>
      <c r="J703" s="17"/>
      <c r="K703" s="16"/>
      <c r="L703" s="17"/>
    </row>
    <row r="704">
      <c r="E704" s="16"/>
      <c r="F704" s="17"/>
      <c r="G704" s="16"/>
      <c r="H704" s="17"/>
      <c r="I704" s="16"/>
      <c r="J704" s="17"/>
      <c r="K704" s="16"/>
      <c r="L704" s="17"/>
    </row>
    <row r="705">
      <c r="E705" s="16"/>
      <c r="F705" s="17"/>
      <c r="G705" s="16"/>
      <c r="H705" s="17"/>
      <c r="I705" s="16"/>
      <c r="J705" s="17"/>
      <c r="K705" s="16"/>
      <c r="L705" s="17"/>
    </row>
    <row r="706">
      <c r="E706" s="16"/>
      <c r="F706" s="17"/>
      <c r="G706" s="16"/>
      <c r="H706" s="17"/>
      <c r="I706" s="16"/>
      <c r="J706" s="17"/>
      <c r="K706" s="16"/>
      <c r="L706" s="17"/>
    </row>
    <row r="707">
      <c r="E707" s="16"/>
      <c r="F707" s="17"/>
      <c r="G707" s="16"/>
      <c r="H707" s="17"/>
      <c r="I707" s="16"/>
      <c r="J707" s="17"/>
      <c r="K707" s="16"/>
      <c r="L707" s="17"/>
    </row>
    <row r="708">
      <c r="E708" s="16"/>
      <c r="F708" s="17"/>
      <c r="G708" s="16"/>
      <c r="H708" s="17"/>
      <c r="I708" s="16"/>
      <c r="J708" s="17"/>
      <c r="K708" s="16"/>
      <c r="L708" s="17"/>
    </row>
    <row r="709">
      <c r="E709" s="16"/>
      <c r="F709" s="17"/>
      <c r="G709" s="16"/>
      <c r="H709" s="17"/>
      <c r="I709" s="16"/>
      <c r="J709" s="17"/>
      <c r="K709" s="16"/>
      <c r="L709" s="17"/>
    </row>
    <row r="710">
      <c r="E710" s="16"/>
      <c r="F710" s="17"/>
      <c r="G710" s="16"/>
      <c r="H710" s="17"/>
      <c r="I710" s="16"/>
      <c r="J710" s="17"/>
      <c r="K710" s="16"/>
      <c r="L710" s="17"/>
    </row>
    <row r="711">
      <c r="E711" s="16"/>
      <c r="F711" s="17"/>
      <c r="G711" s="16"/>
      <c r="H711" s="17"/>
      <c r="I711" s="16"/>
      <c r="J711" s="17"/>
      <c r="K711" s="16"/>
      <c r="L711" s="17"/>
    </row>
    <row r="712">
      <c r="E712" s="16"/>
      <c r="F712" s="17"/>
      <c r="G712" s="16"/>
      <c r="H712" s="17"/>
      <c r="I712" s="16"/>
      <c r="J712" s="17"/>
      <c r="K712" s="16"/>
      <c r="L712" s="17"/>
    </row>
    <row r="713">
      <c r="E713" s="16"/>
      <c r="F713" s="17"/>
      <c r="G713" s="16"/>
      <c r="H713" s="17"/>
      <c r="I713" s="16"/>
      <c r="J713" s="17"/>
      <c r="K713" s="16"/>
      <c r="L713" s="17"/>
    </row>
    <row r="714">
      <c r="E714" s="16"/>
      <c r="F714" s="17"/>
      <c r="G714" s="16"/>
      <c r="H714" s="17"/>
      <c r="I714" s="16"/>
      <c r="J714" s="17"/>
      <c r="K714" s="16"/>
      <c r="L714" s="17"/>
    </row>
    <row r="715">
      <c r="E715" s="16"/>
      <c r="F715" s="17"/>
      <c r="G715" s="16"/>
      <c r="H715" s="17"/>
      <c r="I715" s="16"/>
      <c r="J715" s="17"/>
      <c r="K715" s="16"/>
      <c r="L715" s="17"/>
    </row>
    <row r="716">
      <c r="E716" s="16"/>
      <c r="F716" s="17"/>
      <c r="G716" s="16"/>
      <c r="H716" s="17"/>
      <c r="I716" s="16"/>
      <c r="J716" s="17"/>
      <c r="K716" s="16"/>
      <c r="L716" s="17"/>
    </row>
    <row r="717">
      <c r="E717" s="16"/>
      <c r="F717" s="17"/>
      <c r="G717" s="16"/>
      <c r="H717" s="17"/>
      <c r="I717" s="16"/>
      <c r="J717" s="17"/>
      <c r="K717" s="16"/>
      <c r="L717" s="17"/>
    </row>
    <row r="718">
      <c r="E718" s="16"/>
      <c r="F718" s="17"/>
      <c r="G718" s="16"/>
      <c r="H718" s="17"/>
      <c r="I718" s="16"/>
      <c r="J718" s="17"/>
      <c r="K718" s="16"/>
      <c r="L718" s="17"/>
    </row>
    <row r="719">
      <c r="E719" s="16"/>
      <c r="F719" s="17"/>
      <c r="G719" s="16"/>
      <c r="H719" s="17"/>
      <c r="I719" s="16"/>
      <c r="J719" s="17"/>
      <c r="K719" s="16"/>
      <c r="L719" s="17"/>
    </row>
    <row r="720">
      <c r="E720" s="16"/>
      <c r="F720" s="17"/>
      <c r="G720" s="16"/>
      <c r="H720" s="17"/>
      <c r="I720" s="16"/>
      <c r="J720" s="17"/>
      <c r="K720" s="16"/>
      <c r="L720" s="17"/>
    </row>
    <row r="721">
      <c r="E721" s="16"/>
      <c r="F721" s="17"/>
      <c r="G721" s="16"/>
      <c r="H721" s="17"/>
      <c r="I721" s="16"/>
      <c r="J721" s="17"/>
      <c r="K721" s="16"/>
      <c r="L721" s="17"/>
    </row>
    <row r="722">
      <c r="E722" s="16"/>
      <c r="F722" s="17"/>
      <c r="G722" s="16"/>
      <c r="H722" s="17"/>
      <c r="I722" s="16"/>
      <c r="J722" s="17"/>
      <c r="K722" s="16"/>
      <c r="L722" s="17"/>
    </row>
    <row r="723">
      <c r="E723" s="16"/>
      <c r="F723" s="17"/>
      <c r="G723" s="16"/>
      <c r="H723" s="17"/>
      <c r="I723" s="16"/>
      <c r="J723" s="17"/>
      <c r="K723" s="16"/>
      <c r="L723" s="17"/>
    </row>
    <row r="724">
      <c r="E724" s="16"/>
      <c r="F724" s="17"/>
      <c r="G724" s="16"/>
      <c r="H724" s="17"/>
      <c r="I724" s="16"/>
      <c r="J724" s="17"/>
      <c r="K724" s="16"/>
      <c r="L724" s="17"/>
    </row>
    <row r="725">
      <c r="E725" s="16"/>
      <c r="F725" s="17"/>
      <c r="G725" s="16"/>
      <c r="H725" s="17"/>
      <c r="I725" s="16"/>
      <c r="J725" s="17"/>
      <c r="K725" s="16"/>
      <c r="L725" s="17"/>
    </row>
    <row r="726">
      <c r="E726" s="16"/>
      <c r="F726" s="17"/>
      <c r="G726" s="16"/>
      <c r="H726" s="17"/>
      <c r="I726" s="16"/>
      <c r="J726" s="17"/>
      <c r="K726" s="16"/>
      <c r="L726" s="17"/>
    </row>
    <row r="727">
      <c r="E727" s="16"/>
      <c r="F727" s="17"/>
      <c r="G727" s="16"/>
      <c r="H727" s="17"/>
      <c r="I727" s="16"/>
      <c r="J727" s="17"/>
      <c r="K727" s="16"/>
      <c r="L727" s="17"/>
    </row>
    <row r="728">
      <c r="E728" s="16"/>
      <c r="F728" s="17"/>
      <c r="G728" s="16"/>
      <c r="H728" s="17"/>
      <c r="I728" s="16"/>
      <c r="J728" s="17"/>
      <c r="K728" s="16"/>
      <c r="L728" s="17"/>
    </row>
    <row r="729">
      <c r="E729" s="16"/>
      <c r="F729" s="17"/>
      <c r="G729" s="16"/>
      <c r="H729" s="17"/>
      <c r="I729" s="16"/>
      <c r="J729" s="17"/>
      <c r="K729" s="16"/>
      <c r="L729" s="17"/>
    </row>
    <row r="730">
      <c r="E730" s="16"/>
      <c r="F730" s="17"/>
      <c r="G730" s="16"/>
      <c r="H730" s="17"/>
      <c r="I730" s="16"/>
      <c r="J730" s="17"/>
      <c r="K730" s="16"/>
      <c r="L730" s="17"/>
    </row>
    <row r="731">
      <c r="E731" s="16"/>
      <c r="F731" s="17"/>
      <c r="G731" s="16"/>
      <c r="H731" s="17"/>
      <c r="I731" s="16"/>
      <c r="J731" s="17"/>
      <c r="K731" s="16"/>
      <c r="L731" s="17"/>
    </row>
    <row r="732">
      <c r="E732" s="16"/>
      <c r="F732" s="17"/>
      <c r="G732" s="16"/>
      <c r="H732" s="17"/>
      <c r="I732" s="16"/>
      <c r="J732" s="17"/>
      <c r="K732" s="16"/>
      <c r="L732" s="17"/>
    </row>
    <row r="733">
      <c r="E733" s="16"/>
      <c r="F733" s="17"/>
      <c r="G733" s="16"/>
      <c r="H733" s="17"/>
      <c r="I733" s="16"/>
      <c r="J733" s="17"/>
      <c r="K733" s="16"/>
      <c r="L733" s="17"/>
    </row>
    <row r="734">
      <c r="E734" s="16"/>
      <c r="F734" s="17"/>
      <c r="G734" s="16"/>
      <c r="H734" s="17"/>
      <c r="I734" s="16"/>
      <c r="J734" s="17"/>
      <c r="K734" s="16"/>
      <c r="L734" s="17"/>
    </row>
    <row r="735">
      <c r="E735" s="16"/>
      <c r="F735" s="17"/>
      <c r="G735" s="16"/>
      <c r="H735" s="17"/>
      <c r="I735" s="16"/>
      <c r="J735" s="17"/>
      <c r="K735" s="16"/>
      <c r="L735" s="17"/>
    </row>
    <row r="736">
      <c r="E736" s="16"/>
      <c r="F736" s="17"/>
      <c r="G736" s="16"/>
      <c r="H736" s="17"/>
      <c r="I736" s="16"/>
      <c r="J736" s="17"/>
      <c r="K736" s="16"/>
      <c r="L736" s="17"/>
    </row>
    <row r="737">
      <c r="E737" s="16"/>
      <c r="F737" s="17"/>
      <c r="G737" s="16"/>
      <c r="H737" s="17"/>
      <c r="I737" s="16"/>
      <c r="J737" s="17"/>
      <c r="K737" s="16"/>
      <c r="L737" s="17"/>
    </row>
    <row r="738">
      <c r="E738" s="16"/>
      <c r="F738" s="17"/>
      <c r="G738" s="16"/>
      <c r="H738" s="17"/>
      <c r="I738" s="16"/>
      <c r="J738" s="17"/>
      <c r="K738" s="16"/>
      <c r="L738" s="17"/>
    </row>
    <row r="739">
      <c r="E739" s="16"/>
      <c r="F739" s="17"/>
      <c r="G739" s="16"/>
      <c r="H739" s="17"/>
      <c r="I739" s="16"/>
      <c r="J739" s="17"/>
      <c r="K739" s="16"/>
      <c r="L739" s="17"/>
    </row>
    <row r="740">
      <c r="E740" s="16"/>
      <c r="F740" s="17"/>
      <c r="G740" s="16"/>
      <c r="H740" s="17"/>
      <c r="I740" s="16"/>
      <c r="J740" s="17"/>
      <c r="K740" s="16"/>
      <c r="L740" s="17"/>
    </row>
    <row r="741">
      <c r="E741" s="16"/>
      <c r="F741" s="17"/>
      <c r="G741" s="16"/>
      <c r="H741" s="17"/>
      <c r="I741" s="16"/>
      <c r="J741" s="17"/>
      <c r="K741" s="16"/>
      <c r="L741" s="17"/>
    </row>
    <row r="742">
      <c r="E742" s="16"/>
      <c r="F742" s="17"/>
      <c r="G742" s="16"/>
      <c r="H742" s="17"/>
      <c r="I742" s="16"/>
      <c r="J742" s="17"/>
      <c r="K742" s="16"/>
      <c r="L742" s="17"/>
    </row>
    <row r="743">
      <c r="E743" s="16"/>
      <c r="F743" s="17"/>
      <c r="G743" s="16"/>
      <c r="H743" s="17"/>
      <c r="I743" s="16"/>
      <c r="J743" s="17"/>
      <c r="K743" s="16"/>
      <c r="L743" s="17"/>
    </row>
    <row r="744">
      <c r="E744" s="16"/>
      <c r="F744" s="17"/>
      <c r="G744" s="16"/>
      <c r="H744" s="17"/>
      <c r="I744" s="16"/>
      <c r="J744" s="17"/>
      <c r="K744" s="16"/>
      <c r="L744" s="17"/>
    </row>
    <row r="745">
      <c r="E745" s="16"/>
      <c r="F745" s="17"/>
      <c r="G745" s="16"/>
      <c r="H745" s="17"/>
      <c r="I745" s="16"/>
      <c r="J745" s="17"/>
      <c r="K745" s="16"/>
      <c r="L745" s="17"/>
    </row>
    <row r="746">
      <c r="E746" s="16"/>
      <c r="F746" s="17"/>
      <c r="G746" s="16"/>
      <c r="H746" s="17"/>
      <c r="I746" s="16"/>
      <c r="J746" s="17"/>
      <c r="K746" s="16"/>
      <c r="L746" s="17"/>
    </row>
    <row r="747">
      <c r="E747" s="16"/>
      <c r="F747" s="17"/>
      <c r="G747" s="16"/>
      <c r="H747" s="17"/>
      <c r="I747" s="16"/>
      <c r="J747" s="17"/>
      <c r="K747" s="16"/>
      <c r="L747" s="17"/>
    </row>
    <row r="748">
      <c r="E748" s="16"/>
      <c r="F748" s="17"/>
      <c r="G748" s="16"/>
      <c r="H748" s="17"/>
      <c r="I748" s="16"/>
      <c r="J748" s="17"/>
      <c r="K748" s="16"/>
      <c r="L748" s="17"/>
    </row>
    <row r="749">
      <c r="E749" s="16"/>
      <c r="F749" s="17"/>
      <c r="G749" s="16"/>
      <c r="H749" s="17"/>
      <c r="I749" s="16"/>
      <c r="J749" s="17"/>
      <c r="K749" s="16"/>
      <c r="L749" s="17"/>
    </row>
    <row r="750">
      <c r="E750" s="16"/>
      <c r="F750" s="17"/>
      <c r="G750" s="16"/>
      <c r="H750" s="17"/>
      <c r="I750" s="16"/>
      <c r="J750" s="17"/>
      <c r="K750" s="16"/>
      <c r="L750" s="17"/>
    </row>
    <row r="751">
      <c r="E751" s="16"/>
      <c r="F751" s="17"/>
      <c r="G751" s="16"/>
      <c r="H751" s="17"/>
      <c r="I751" s="16"/>
      <c r="J751" s="17"/>
      <c r="K751" s="16"/>
      <c r="L751" s="17"/>
    </row>
    <row r="752">
      <c r="E752" s="16"/>
      <c r="F752" s="17"/>
      <c r="G752" s="16"/>
      <c r="H752" s="17"/>
      <c r="I752" s="16"/>
      <c r="J752" s="17"/>
      <c r="K752" s="16"/>
      <c r="L752" s="17"/>
    </row>
    <row r="753">
      <c r="E753" s="16"/>
      <c r="F753" s="17"/>
      <c r="G753" s="16"/>
      <c r="H753" s="17"/>
      <c r="I753" s="16"/>
      <c r="J753" s="17"/>
      <c r="K753" s="16"/>
      <c r="L753" s="17"/>
    </row>
    <row r="754">
      <c r="E754" s="16"/>
      <c r="F754" s="17"/>
      <c r="G754" s="16"/>
      <c r="H754" s="17"/>
      <c r="I754" s="16"/>
      <c r="J754" s="17"/>
      <c r="K754" s="16"/>
      <c r="L754" s="17"/>
    </row>
    <row r="755">
      <c r="E755" s="16"/>
      <c r="F755" s="17"/>
      <c r="G755" s="16"/>
      <c r="H755" s="17"/>
      <c r="I755" s="16"/>
      <c r="J755" s="17"/>
      <c r="K755" s="16"/>
      <c r="L755" s="17"/>
    </row>
    <row r="756">
      <c r="E756" s="16"/>
      <c r="F756" s="17"/>
      <c r="G756" s="16"/>
      <c r="H756" s="17"/>
      <c r="I756" s="16"/>
      <c r="J756" s="17"/>
      <c r="K756" s="16"/>
      <c r="L756" s="17"/>
    </row>
    <row r="757">
      <c r="E757" s="16"/>
      <c r="F757" s="17"/>
      <c r="G757" s="16"/>
      <c r="H757" s="17"/>
      <c r="I757" s="16"/>
      <c r="J757" s="17"/>
      <c r="K757" s="16"/>
      <c r="L757" s="17"/>
    </row>
    <row r="758">
      <c r="E758" s="16"/>
      <c r="F758" s="17"/>
      <c r="G758" s="16"/>
      <c r="H758" s="17"/>
      <c r="I758" s="16"/>
      <c r="J758" s="17"/>
      <c r="K758" s="16"/>
      <c r="L758" s="17"/>
    </row>
    <row r="759">
      <c r="E759" s="16"/>
      <c r="F759" s="17"/>
      <c r="G759" s="16"/>
      <c r="H759" s="17"/>
      <c r="I759" s="16"/>
      <c r="J759" s="17"/>
      <c r="K759" s="16"/>
      <c r="L759" s="17"/>
    </row>
    <row r="760">
      <c r="E760" s="16"/>
      <c r="F760" s="17"/>
      <c r="G760" s="16"/>
      <c r="H760" s="17"/>
      <c r="I760" s="16"/>
      <c r="J760" s="17"/>
      <c r="K760" s="16"/>
      <c r="L760" s="17"/>
    </row>
    <row r="761">
      <c r="E761" s="16"/>
      <c r="F761" s="17"/>
      <c r="G761" s="16"/>
      <c r="H761" s="17"/>
      <c r="I761" s="16"/>
      <c r="J761" s="17"/>
      <c r="K761" s="16"/>
      <c r="L761" s="17"/>
    </row>
    <row r="762">
      <c r="E762" s="16"/>
      <c r="F762" s="17"/>
      <c r="G762" s="16"/>
      <c r="H762" s="17"/>
      <c r="I762" s="16"/>
      <c r="J762" s="17"/>
      <c r="K762" s="16"/>
      <c r="L762" s="17"/>
    </row>
    <row r="763">
      <c r="E763" s="16"/>
      <c r="F763" s="17"/>
      <c r="G763" s="16"/>
      <c r="H763" s="17"/>
      <c r="I763" s="16"/>
      <c r="J763" s="17"/>
      <c r="K763" s="16"/>
      <c r="L763" s="17"/>
    </row>
    <row r="764">
      <c r="E764" s="16"/>
      <c r="F764" s="17"/>
      <c r="G764" s="16"/>
      <c r="H764" s="17"/>
      <c r="I764" s="16"/>
      <c r="J764" s="17"/>
      <c r="K764" s="16"/>
      <c r="L764" s="17"/>
    </row>
    <row r="765">
      <c r="E765" s="16"/>
      <c r="F765" s="17"/>
      <c r="G765" s="16"/>
      <c r="H765" s="17"/>
      <c r="I765" s="16"/>
      <c r="J765" s="17"/>
      <c r="K765" s="16"/>
      <c r="L765" s="17"/>
    </row>
    <row r="766">
      <c r="E766" s="16"/>
      <c r="F766" s="17"/>
      <c r="G766" s="16"/>
      <c r="H766" s="17"/>
      <c r="I766" s="16"/>
      <c r="J766" s="17"/>
      <c r="K766" s="16"/>
      <c r="L766" s="17"/>
    </row>
    <row r="767">
      <c r="E767" s="16"/>
      <c r="F767" s="17"/>
      <c r="G767" s="16"/>
      <c r="H767" s="17"/>
      <c r="I767" s="16"/>
      <c r="J767" s="17"/>
      <c r="K767" s="16"/>
      <c r="L767" s="17"/>
    </row>
    <row r="768">
      <c r="E768" s="16"/>
      <c r="F768" s="17"/>
      <c r="G768" s="16"/>
      <c r="H768" s="17"/>
      <c r="I768" s="16"/>
      <c r="J768" s="17"/>
      <c r="K768" s="16"/>
      <c r="L768" s="17"/>
    </row>
    <row r="769">
      <c r="E769" s="16"/>
      <c r="F769" s="17"/>
      <c r="G769" s="16"/>
      <c r="H769" s="17"/>
      <c r="I769" s="16"/>
      <c r="J769" s="17"/>
      <c r="K769" s="16"/>
      <c r="L769" s="17"/>
    </row>
    <row r="770">
      <c r="E770" s="16"/>
      <c r="F770" s="17"/>
      <c r="G770" s="16"/>
      <c r="H770" s="17"/>
      <c r="I770" s="16"/>
      <c r="J770" s="17"/>
      <c r="K770" s="16"/>
      <c r="L770" s="17"/>
    </row>
    <row r="771">
      <c r="E771" s="16"/>
      <c r="F771" s="17"/>
      <c r="G771" s="16"/>
      <c r="H771" s="17"/>
      <c r="I771" s="16"/>
      <c r="J771" s="17"/>
      <c r="K771" s="16"/>
      <c r="L771" s="17"/>
    </row>
    <row r="772">
      <c r="E772" s="16"/>
      <c r="F772" s="17"/>
      <c r="G772" s="16"/>
      <c r="H772" s="17"/>
      <c r="I772" s="16"/>
      <c r="J772" s="17"/>
      <c r="K772" s="16"/>
      <c r="L772" s="17"/>
    </row>
    <row r="773">
      <c r="E773" s="16"/>
      <c r="F773" s="17"/>
      <c r="G773" s="16"/>
      <c r="H773" s="17"/>
      <c r="I773" s="16"/>
      <c r="J773" s="17"/>
      <c r="K773" s="16"/>
      <c r="L773" s="17"/>
    </row>
    <row r="774">
      <c r="E774" s="16"/>
      <c r="F774" s="17"/>
      <c r="G774" s="16"/>
      <c r="H774" s="17"/>
      <c r="I774" s="16"/>
      <c r="J774" s="17"/>
      <c r="K774" s="16"/>
      <c r="L774" s="17"/>
    </row>
    <row r="775">
      <c r="E775" s="16"/>
      <c r="F775" s="17"/>
      <c r="G775" s="16"/>
      <c r="H775" s="17"/>
      <c r="I775" s="16"/>
      <c r="J775" s="17"/>
      <c r="K775" s="16"/>
      <c r="L775" s="17"/>
    </row>
    <row r="776">
      <c r="E776" s="16"/>
      <c r="F776" s="17"/>
      <c r="G776" s="16"/>
      <c r="H776" s="17"/>
      <c r="I776" s="16"/>
      <c r="J776" s="17"/>
      <c r="K776" s="16"/>
      <c r="L776" s="17"/>
    </row>
    <row r="777">
      <c r="E777" s="16"/>
      <c r="F777" s="17"/>
      <c r="G777" s="16"/>
      <c r="H777" s="17"/>
      <c r="I777" s="16"/>
      <c r="J777" s="17"/>
      <c r="K777" s="16"/>
      <c r="L777" s="17"/>
    </row>
    <row r="778">
      <c r="E778" s="16"/>
      <c r="F778" s="17"/>
      <c r="G778" s="16"/>
      <c r="H778" s="17"/>
      <c r="I778" s="16"/>
      <c r="J778" s="17"/>
      <c r="K778" s="16"/>
      <c r="L778" s="17"/>
    </row>
    <row r="779">
      <c r="E779" s="16"/>
      <c r="F779" s="17"/>
      <c r="G779" s="16"/>
      <c r="H779" s="17"/>
      <c r="I779" s="16"/>
      <c r="J779" s="17"/>
      <c r="K779" s="16"/>
      <c r="L779" s="17"/>
    </row>
    <row r="780">
      <c r="E780" s="16"/>
      <c r="F780" s="17"/>
      <c r="G780" s="16"/>
      <c r="H780" s="17"/>
      <c r="I780" s="16"/>
      <c r="J780" s="17"/>
      <c r="K780" s="16"/>
      <c r="L780" s="17"/>
    </row>
    <row r="781">
      <c r="E781" s="16"/>
      <c r="F781" s="17"/>
      <c r="G781" s="16"/>
      <c r="H781" s="17"/>
      <c r="I781" s="16"/>
      <c r="J781" s="17"/>
      <c r="K781" s="16"/>
      <c r="L781" s="17"/>
    </row>
    <row r="782">
      <c r="E782" s="16"/>
      <c r="F782" s="17"/>
      <c r="G782" s="16"/>
      <c r="H782" s="17"/>
      <c r="I782" s="16"/>
      <c r="J782" s="17"/>
      <c r="K782" s="16"/>
      <c r="L782" s="17"/>
    </row>
    <row r="783">
      <c r="E783" s="16"/>
      <c r="F783" s="17"/>
      <c r="G783" s="16"/>
      <c r="H783" s="17"/>
      <c r="I783" s="16"/>
      <c r="J783" s="17"/>
      <c r="K783" s="16"/>
      <c r="L783" s="17"/>
    </row>
    <row r="784">
      <c r="E784" s="16"/>
      <c r="F784" s="17"/>
      <c r="G784" s="16"/>
      <c r="H784" s="17"/>
      <c r="I784" s="16"/>
      <c r="J784" s="17"/>
      <c r="K784" s="16"/>
      <c r="L784" s="17"/>
    </row>
    <row r="785">
      <c r="E785" s="16"/>
      <c r="F785" s="17"/>
      <c r="G785" s="16"/>
      <c r="H785" s="17"/>
      <c r="I785" s="16"/>
      <c r="J785" s="17"/>
      <c r="K785" s="16"/>
      <c r="L785" s="17"/>
    </row>
    <row r="786">
      <c r="E786" s="16"/>
      <c r="F786" s="17"/>
      <c r="G786" s="16"/>
      <c r="H786" s="17"/>
      <c r="I786" s="16"/>
      <c r="J786" s="17"/>
      <c r="K786" s="16"/>
      <c r="L786" s="17"/>
    </row>
    <row r="787">
      <c r="E787" s="16"/>
      <c r="F787" s="17"/>
      <c r="G787" s="16"/>
      <c r="H787" s="17"/>
      <c r="I787" s="16"/>
      <c r="J787" s="17"/>
      <c r="K787" s="16"/>
      <c r="L787" s="17"/>
    </row>
    <row r="788">
      <c r="E788" s="16"/>
      <c r="F788" s="17"/>
      <c r="G788" s="16"/>
      <c r="H788" s="17"/>
      <c r="I788" s="16"/>
      <c r="J788" s="17"/>
      <c r="K788" s="16"/>
      <c r="L788" s="17"/>
    </row>
    <row r="789">
      <c r="E789" s="16"/>
      <c r="F789" s="17"/>
      <c r="G789" s="16"/>
      <c r="H789" s="17"/>
      <c r="I789" s="16"/>
      <c r="J789" s="17"/>
      <c r="K789" s="16"/>
      <c r="L789" s="17"/>
    </row>
    <row r="790">
      <c r="E790" s="16"/>
      <c r="F790" s="17"/>
      <c r="G790" s="16"/>
      <c r="H790" s="17"/>
      <c r="I790" s="16"/>
      <c r="J790" s="17"/>
      <c r="K790" s="16"/>
      <c r="L790" s="17"/>
    </row>
    <row r="791">
      <c r="E791" s="16"/>
      <c r="F791" s="17"/>
      <c r="G791" s="16"/>
      <c r="H791" s="17"/>
      <c r="I791" s="16"/>
      <c r="J791" s="17"/>
      <c r="K791" s="16"/>
      <c r="L791" s="17"/>
    </row>
    <row r="792">
      <c r="E792" s="16"/>
      <c r="F792" s="17"/>
      <c r="G792" s="16"/>
      <c r="H792" s="17"/>
      <c r="I792" s="16"/>
      <c r="J792" s="17"/>
      <c r="K792" s="16"/>
      <c r="L792" s="17"/>
    </row>
    <row r="793">
      <c r="E793" s="16"/>
      <c r="F793" s="17"/>
      <c r="G793" s="16"/>
      <c r="H793" s="17"/>
      <c r="I793" s="16"/>
      <c r="J793" s="17"/>
      <c r="K793" s="16"/>
      <c r="L793" s="17"/>
    </row>
    <row r="794">
      <c r="E794" s="16"/>
      <c r="F794" s="17"/>
      <c r="G794" s="16"/>
      <c r="H794" s="17"/>
      <c r="I794" s="16"/>
      <c r="J794" s="17"/>
      <c r="K794" s="16"/>
      <c r="L794" s="17"/>
    </row>
    <row r="795">
      <c r="E795" s="16"/>
      <c r="F795" s="17"/>
      <c r="G795" s="16"/>
      <c r="H795" s="17"/>
      <c r="I795" s="16"/>
      <c r="J795" s="17"/>
      <c r="K795" s="16"/>
      <c r="L795" s="17"/>
    </row>
    <row r="796">
      <c r="E796" s="16"/>
      <c r="F796" s="17"/>
      <c r="G796" s="16"/>
      <c r="H796" s="17"/>
      <c r="I796" s="16"/>
      <c r="J796" s="17"/>
      <c r="K796" s="16"/>
      <c r="L796" s="17"/>
    </row>
    <row r="797">
      <c r="E797" s="16"/>
      <c r="F797" s="17"/>
      <c r="G797" s="16"/>
      <c r="H797" s="17"/>
      <c r="I797" s="16"/>
      <c r="J797" s="17"/>
      <c r="K797" s="16"/>
      <c r="L797" s="17"/>
    </row>
    <row r="798">
      <c r="E798" s="16"/>
      <c r="F798" s="17"/>
      <c r="G798" s="16"/>
      <c r="H798" s="17"/>
      <c r="I798" s="16"/>
      <c r="J798" s="17"/>
      <c r="K798" s="16"/>
      <c r="L798" s="17"/>
    </row>
    <row r="799">
      <c r="E799" s="16"/>
      <c r="F799" s="17"/>
      <c r="G799" s="16"/>
      <c r="H799" s="17"/>
      <c r="I799" s="16"/>
      <c r="J799" s="17"/>
      <c r="K799" s="16"/>
      <c r="L799" s="17"/>
    </row>
    <row r="800">
      <c r="E800" s="16"/>
      <c r="F800" s="17"/>
      <c r="G800" s="16"/>
      <c r="H800" s="17"/>
      <c r="I800" s="16"/>
      <c r="J800" s="17"/>
      <c r="K800" s="16"/>
      <c r="L800" s="17"/>
    </row>
    <row r="801">
      <c r="E801" s="16"/>
      <c r="F801" s="17"/>
      <c r="G801" s="16"/>
      <c r="H801" s="17"/>
      <c r="I801" s="16"/>
      <c r="J801" s="17"/>
      <c r="K801" s="16"/>
      <c r="L801" s="17"/>
    </row>
    <row r="802">
      <c r="E802" s="16"/>
      <c r="F802" s="17"/>
      <c r="G802" s="16"/>
      <c r="H802" s="17"/>
      <c r="I802" s="16"/>
      <c r="J802" s="17"/>
      <c r="K802" s="16"/>
      <c r="L802" s="17"/>
    </row>
    <row r="803">
      <c r="E803" s="16"/>
      <c r="F803" s="17"/>
      <c r="G803" s="16"/>
      <c r="H803" s="17"/>
      <c r="I803" s="16"/>
      <c r="J803" s="17"/>
      <c r="K803" s="16"/>
      <c r="L803" s="17"/>
    </row>
    <row r="804">
      <c r="E804" s="16"/>
      <c r="F804" s="17"/>
      <c r="G804" s="16"/>
      <c r="H804" s="17"/>
      <c r="I804" s="16"/>
      <c r="J804" s="17"/>
      <c r="K804" s="16"/>
      <c r="L804" s="17"/>
    </row>
    <row r="805">
      <c r="E805" s="16"/>
      <c r="F805" s="17"/>
      <c r="G805" s="16"/>
      <c r="H805" s="17"/>
      <c r="I805" s="16"/>
      <c r="J805" s="17"/>
      <c r="K805" s="16"/>
      <c r="L805" s="17"/>
    </row>
    <row r="806">
      <c r="E806" s="16"/>
      <c r="F806" s="17"/>
      <c r="G806" s="16"/>
      <c r="H806" s="17"/>
      <c r="I806" s="16"/>
      <c r="J806" s="17"/>
      <c r="K806" s="16"/>
      <c r="L806" s="17"/>
    </row>
    <row r="807">
      <c r="E807" s="16"/>
      <c r="F807" s="17"/>
      <c r="G807" s="16"/>
      <c r="H807" s="17"/>
      <c r="I807" s="16"/>
      <c r="J807" s="17"/>
      <c r="K807" s="16"/>
      <c r="L807" s="17"/>
    </row>
    <row r="808">
      <c r="E808" s="16"/>
      <c r="F808" s="17"/>
      <c r="G808" s="16"/>
      <c r="H808" s="17"/>
      <c r="I808" s="16"/>
      <c r="J808" s="17"/>
      <c r="K808" s="16"/>
      <c r="L808" s="17"/>
    </row>
    <row r="809">
      <c r="E809" s="16"/>
      <c r="F809" s="17"/>
      <c r="G809" s="16"/>
      <c r="H809" s="17"/>
      <c r="I809" s="16"/>
      <c r="J809" s="17"/>
      <c r="K809" s="16"/>
      <c r="L809" s="17"/>
    </row>
    <row r="810">
      <c r="E810" s="16"/>
      <c r="F810" s="17"/>
      <c r="G810" s="16"/>
      <c r="H810" s="17"/>
      <c r="I810" s="16"/>
      <c r="J810" s="17"/>
      <c r="K810" s="16"/>
      <c r="L810" s="17"/>
    </row>
    <row r="811">
      <c r="E811" s="16"/>
      <c r="F811" s="17"/>
      <c r="G811" s="16"/>
      <c r="H811" s="17"/>
      <c r="I811" s="16"/>
      <c r="J811" s="17"/>
      <c r="K811" s="16"/>
      <c r="L811" s="17"/>
    </row>
    <row r="812">
      <c r="E812" s="16"/>
      <c r="F812" s="17"/>
      <c r="G812" s="16"/>
      <c r="H812" s="17"/>
      <c r="I812" s="16"/>
      <c r="J812" s="17"/>
      <c r="K812" s="16"/>
      <c r="L812" s="17"/>
    </row>
    <row r="813">
      <c r="E813" s="16"/>
      <c r="F813" s="17"/>
      <c r="G813" s="16"/>
      <c r="H813" s="17"/>
      <c r="I813" s="16"/>
      <c r="J813" s="17"/>
      <c r="K813" s="16"/>
      <c r="L813" s="17"/>
    </row>
    <row r="814">
      <c r="E814" s="16"/>
      <c r="F814" s="17"/>
      <c r="G814" s="16"/>
      <c r="H814" s="17"/>
      <c r="I814" s="16"/>
      <c r="J814" s="17"/>
      <c r="K814" s="16"/>
      <c r="L814" s="17"/>
    </row>
    <row r="815">
      <c r="E815" s="16"/>
      <c r="F815" s="17"/>
      <c r="G815" s="16"/>
      <c r="H815" s="17"/>
      <c r="I815" s="16"/>
      <c r="J815" s="17"/>
      <c r="K815" s="16"/>
      <c r="L815" s="17"/>
    </row>
    <row r="816">
      <c r="E816" s="16"/>
      <c r="F816" s="17"/>
      <c r="G816" s="16"/>
      <c r="H816" s="17"/>
      <c r="I816" s="16"/>
      <c r="J816" s="17"/>
      <c r="K816" s="16"/>
      <c r="L816" s="17"/>
    </row>
    <row r="817">
      <c r="E817" s="16"/>
      <c r="F817" s="17"/>
      <c r="G817" s="16"/>
      <c r="H817" s="17"/>
      <c r="I817" s="16"/>
      <c r="J817" s="17"/>
      <c r="K817" s="16"/>
      <c r="L817" s="17"/>
    </row>
    <row r="818">
      <c r="E818" s="16"/>
      <c r="F818" s="17"/>
      <c r="G818" s="16"/>
      <c r="H818" s="17"/>
      <c r="I818" s="16"/>
      <c r="J818" s="17"/>
      <c r="K818" s="16"/>
      <c r="L818" s="17"/>
    </row>
    <row r="819">
      <c r="E819" s="16"/>
      <c r="F819" s="17"/>
      <c r="G819" s="16"/>
      <c r="H819" s="17"/>
      <c r="I819" s="16"/>
      <c r="J819" s="17"/>
      <c r="K819" s="16"/>
      <c r="L819" s="17"/>
    </row>
    <row r="820">
      <c r="E820" s="16"/>
      <c r="F820" s="17"/>
      <c r="G820" s="16"/>
      <c r="H820" s="17"/>
      <c r="I820" s="16"/>
      <c r="J820" s="17"/>
      <c r="K820" s="16"/>
      <c r="L820" s="17"/>
    </row>
    <row r="821">
      <c r="E821" s="16"/>
      <c r="F821" s="17"/>
      <c r="G821" s="16"/>
      <c r="H821" s="17"/>
      <c r="I821" s="16"/>
      <c r="J821" s="17"/>
      <c r="K821" s="16"/>
      <c r="L821" s="17"/>
    </row>
    <row r="822">
      <c r="E822" s="16"/>
      <c r="F822" s="17"/>
      <c r="G822" s="16"/>
      <c r="H822" s="17"/>
      <c r="I822" s="16"/>
      <c r="J822" s="17"/>
      <c r="K822" s="16"/>
      <c r="L822" s="17"/>
    </row>
    <row r="823">
      <c r="E823" s="16"/>
      <c r="F823" s="17"/>
      <c r="G823" s="16"/>
      <c r="H823" s="17"/>
      <c r="I823" s="16"/>
      <c r="J823" s="17"/>
      <c r="K823" s="16"/>
      <c r="L823" s="17"/>
    </row>
    <row r="824">
      <c r="E824" s="16"/>
      <c r="F824" s="17"/>
      <c r="G824" s="16"/>
      <c r="H824" s="17"/>
      <c r="I824" s="16"/>
      <c r="J824" s="17"/>
      <c r="K824" s="16"/>
      <c r="L824" s="17"/>
    </row>
    <row r="825">
      <c r="E825" s="16"/>
      <c r="F825" s="17"/>
      <c r="G825" s="16"/>
      <c r="H825" s="17"/>
      <c r="I825" s="16"/>
      <c r="J825" s="17"/>
      <c r="K825" s="16"/>
      <c r="L825" s="17"/>
    </row>
    <row r="826">
      <c r="E826" s="16"/>
      <c r="F826" s="17"/>
      <c r="G826" s="16"/>
      <c r="H826" s="17"/>
      <c r="I826" s="16"/>
      <c r="J826" s="17"/>
      <c r="K826" s="16"/>
      <c r="L826" s="17"/>
    </row>
    <row r="827">
      <c r="E827" s="16"/>
      <c r="F827" s="17"/>
      <c r="G827" s="16"/>
      <c r="H827" s="17"/>
      <c r="I827" s="16"/>
      <c r="J827" s="17"/>
      <c r="K827" s="16"/>
      <c r="L827" s="17"/>
    </row>
    <row r="828">
      <c r="E828" s="16"/>
      <c r="F828" s="17"/>
      <c r="G828" s="16"/>
      <c r="H828" s="17"/>
      <c r="I828" s="16"/>
      <c r="J828" s="17"/>
      <c r="K828" s="16"/>
      <c r="L828" s="17"/>
    </row>
    <row r="829">
      <c r="E829" s="16"/>
      <c r="F829" s="17"/>
      <c r="G829" s="16"/>
      <c r="H829" s="17"/>
      <c r="I829" s="16"/>
      <c r="J829" s="17"/>
      <c r="K829" s="16"/>
      <c r="L829" s="17"/>
    </row>
    <row r="830">
      <c r="E830" s="16"/>
      <c r="F830" s="17"/>
      <c r="G830" s="16"/>
      <c r="H830" s="17"/>
      <c r="I830" s="16"/>
      <c r="J830" s="17"/>
      <c r="K830" s="16"/>
      <c r="L830" s="17"/>
    </row>
    <row r="831">
      <c r="E831" s="16"/>
      <c r="F831" s="17"/>
      <c r="G831" s="16"/>
      <c r="H831" s="17"/>
      <c r="I831" s="16"/>
      <c r="J831" s="17"/>
      <c r="K831" s="16"/>
      <c r="L831" s="17"/>
    </row>
    <row r="832">
      <c r="E832" s="16"/>
      <c r="F832" s="17"/>
      <c r="G832" s="16"/>
      <c r="H832" s="17"/>
      <c r="I832" s="16"/>
      <c r="J832" s="17"/>
      <c r="K832" s="16"/>
      <c r="L832" s="17"/>
    </row>
    <row r="833">
      <c r="E833" s="16"/>
      <c r="F833" s="17"/>
      <c r="G833" s="16"/>
      <c r="H833" s="17"/>
      <c r="I833" s="16"/>
      <c r="J833" s="17"/>
      <c r="K833" s="16"/>
      <c r="L833" s="17"/>
    </row>
    <row r="834">
      <c r="E834" s="16"/>
      <c r="F834" s="17"/>
      <c r="G834" s="16"/>
      <c r="H834" s="17"/>
      <c r="I834" s="16"/>
      <c r="J834" s="17"/>
      <c r="K834" s="16"/>
      <c r="L834" s="17"/>
    </row>
    <row r="835">
      <c r="E835" s="16"/>
      <c r="F835" s="17"/>
      <c r="G835" s="16"/>
      <c r="H835" s="17"/>
      <c r="I835" s="16"/>
      <c r="J835" s="17"/>
      <c r="K835" s="16"/>
      <c r="L835" s="17"/>
    </row>
    <row r="836">
      <c r="E836" s="16"/>
      <c r="F836" s="17"/>
      <c r="G836" s="16"/>
      <c r="H836" s="17"/>
      <c r="I836" s="16"/>
      <c r="J836" s="17"/>
      <c r="K836" s="16"/>
      <c r="L836" s="17"/>
    </row>
    <row r="837">
      <c r="E837" s="16"/>
      <c r="F837" s="17"/>
      <c r="G837" s="16"/>
      <c r="H837" s="17"/>
      <c r="I837" s="16"/>
      <c r="J837" s="17"/>
      <c r="K837" s="16"/>
      <c r="L837" s="17"/>
    </row>
    <row r="838">
      <c r="E838" s="16"/>
      <c r="F838" s="17"/>
      <c r="G838" s="16"/>
      <c r="H838" s="17"/>
      <c r="I838" s="16"/>
      <c r="J838" s="17"/>
      <c r="K838" s="16"/>
      <c r="L838" s="17"/>
    </row>
    <row r="839">
      <c r="E839" s="16"/>
      <c r="F839" s="17"/>
      <c r="G839" s="16"/>
      <c r="H839" s="17"/>
      <c r="I839" s="16"/>
      <c r="J839" s="17"/>
      <c r="K839" s="16"/>
      <c r="L839" s="17"/>
    </row>
    <row r="840">
      <c r="E840" s="16"/>
      <c r="F840" s="17"/>
      <c r="G840" s="16"/>
      <c r="H840" s="17"/>
      <c r="I840" s="16"/>
      <c r="J840" s="17"/>
      <c r="K840" s="16"/>
      <c r="L840" s="17"/>
    </row>
    <row r="841">
      <c r="E841" s="16"/>
      <c r="F841" s="17"/>
      <c r="G841" s="16"/>
      <c r="H841" s="17"/>
      <c r="I841" s="16"/>
      <c r="J841" s="17"/>
      <c r="K841" s="16"/>
      <c r="L841" s="17"/>
    </row>
    <row r="842">
      <c r="E842" s="16"/>
      <c r="F842" s="17"/>
      <c r="G842" s="16"/>
      <c r="H842" s="17"/>
      <c r="I842" s="16"/>
      <c r="J842" s="17"/>
      <c r="K842" s="16"/>
      <c r="L842" s="17"/>
    </row>
    <row r="843">
      <c r="E843" s="16"/>
      <c r="F843" s="17"/>
      <c r="G843" s="16"/>
      <c r="H843" s="17"/>
      <c r="I843" s="16"/>
      <c r="J843" s="17"/>
      <c r="K843" s="16"/>
      <c r="L843" s="17"/>
    </row>
    <row r="844">
      <c r="E844" s="16"/>
      <c r="F844" s="17"/>
      <c r="G844" s="16"/>
      <c r="H844" s="17"/>
      <c r="I844" s="16"/>
      <c r="J844" s="17"/>
      <c r="K844" s="16"/>
      <c r="L844" s="17"/>
    </row>
    <row r="845">
      <c r="E845" s="16"/>
      <c r="F845" s="17"/>
      <c r="G845" s="16"/>
      <c r="H845" s="17"/>
      <c r="I845" s="16"/>
      <c r="J845" s="17"/>
      <c r="K845" s="16"/>
      <c r="L845" s="17"/>
    </row>
    <row r="846">
      <c r="E846" s="16"/>
      <c r="F846" s="17"/>
      <c r="G846" s="16"/>
      <c r="H846" s="17"/>
      <c r="I846" s="16"/>
      <c r="J846" s="17"/>
      <c r="K846" s="16"/>
      <c r="L846" s="17"/>
    </row>
    <row r="847">
      <c r="E847" s="16"/>
      <c r="F847" s="17"/>
      <c r="G847" s="16"/>
      <c r="H847" s="17"/>
      <c r="I847" s="16"/>
      <c r="J847" s="17"/>
      <c r="K847" s="16"/>
      <c r="L847" s="17"/>
    </row>
    <row r="848">
      <c r="E848" s="16"/>
      <c r="F848" s="17"/>
      <c r="G848" s="16"/>
      <c r="H848" s="17"/>
      <c r="I848" s="16"/>
      <c r="J848" s="17"/>
      <c r="K848" s="16"/>
      <c r="L848" s="17"/>
    </row>
    <row r="849">
      <c r="E849" s="16"/>
      <c r="F849" s="17"/>
      <c r="G849" s="16"/>
      <c r="H849" s="17"/>
      <c r="I849" s="16"/>
      <c r="J849" s="17"/>
      <c r="K849" s="16"/>
      <c r="L849" s="17"/>
    </row>
    <row r="850">
      <c r="E850" s="16"/>
      <c r="F850" s="17"/>
      <c r="G850" s="16"/>
      <c r="H850" s="17"/>
      <c r="I850" s="16"/>
      <c r="J850" s="17"/>
      <c r="K850" s="16"/>
      <c r="L850" s="17"/>
    </row>
    <row r="851">
      <c r="E851" s="16"/>
      <c r="F851" s="17"/>
      <c r="G851" s="16"/>
      <c r="H851" s="17"/>
      <c r="I851" s="16"/>
      <c r="J851" s="17"/>
      <c r="K851" s="16"/>
      <c r="L851" s="17"/>
    </row>
    <row r="852">
      <c r="E852" s="16"/>
      <c r="F852" s="17"/>
      <c r="G852" s="16"/>
      <c r="H852" s="17"/>
      <c r="I852" s="16"/>
      <c r="J852" s="17"/>
      <c r="K852" s="16"/>
      <c r="L852" s="17"/>
    </row>
    <row r="853">
      <c r="E853" s="16"/>
      <c r="F853" s="17"/>
      <c r="G853" s="16"/>
      <c r="H853" s="17"/>
      <c r="I853" s="16"/>
      <c r="J853" s="17"/>
      <c r="K853" s="16"/>
      <c r="L853" s="17"/>
    </row>
    <row r="854">
      <c r="E854" s="16"/>
      <c r="F854" s="17"/>
      <c r="G854" s="16"/>
      <c r="H854" s="17"/>
      <c r="I854" s="16"/>
      <c r="J854" s="17"/>
      <c r="K854" s="16"/>
      <c r="L854" s="17"/>
    </row>
    <row r="855">
      <c r="E855" s="16"/>
      <c r="F855" s="17"/>
      <c r="G855" s="16"/>
      <c r="H855" s="17"/>
      <c r="I855" s="16"/>
      <c r="J855" s="17"/>
      <c r="K855" s="16"/>
      <c r="L855" s="17"/>
    </row>
    <row r="856">
      <c r="E856" s="16"/>
      <c r="F856" s="17"/>
      <c r="G856" s="16"/>
      <c r="H856" s="17"/>
      <c r="I856" s="16"/>
      <c r="J856" s="17"/>
      <c r="K856" s="16"/>
      <c r="L856" s="17"/>
    </row>
    <row r="857">
      <c r="E857" s="16"/>
      <c r="F857" s="17"/>
      <c r="G857" s="16"/>
      <c r="H857" s="17"/>
      <c r="I857" s="16"/>
      <c r="J857" s="17"/>
      <c r="K857" s="16"/>
      <c r="L857" s="17"/>
    </row>
    <row r="858">
      <c r="E858" s="16"/>
      <c r="F858" s="17"/>
      <c r="G858" s="16"/>
      <c r="H858" s="17"/>
      <c r="I858" s="16"/>
      <c r="J858" s="17"/>
      <c r="K858" s="16"/>
      <c r="L858" s="17"/>
    </row>
    <row r="859">
      <c r="E859" s="16"/>
      <c r="F859" s="17"/>
      <c r="G859" s="16"/>
      <c r="H859" s="17"/>
      <c r="I859" s="16"/>
      <c r="J859" s="17"/>
      <c r="K859" s="16"/>
      <c r="L859" s="17"/>
    </row>
    <row r="860">
      <c r="E860" s="16"/>
      <c r="F860" s="17"/>
      <c r="G860" s="16"/>
      <c r="H860" s="17"/>
      <c r="I860" s="16"/>
      <c r="J860" s="17"/>
      <c r="K860" s="16"/>
      <c r="L860" s="17"/>
    </row>
    <row r="861">
      <c r="E861" s="16"/>
      <c r="F861" s="17"/>
      <c r="G861" s="16"/>
      <c r="H861" s="17"/>
      <c r="I861" s="16"/>
      <c r="J861" s="17"/>
      <c r="K861" s="16"/>
      <c r="L861" s="17"/>
    </row>
    <row r="862">
      <c r="E862" s="16"/>
      <c r="F862" s="17"/>
      <c r="G862" s="16"/>
      <c r="H862" s="17"/>
      <c r="I862" s="16"/>
      <c r="J862" s="17"/>
      <c r="K862" s="16"/>
      <c r="L862" s="17"/>
    </row>
    <row r="863">
      <c r="E863" s="16"/>
      <c r="F863" s="17"/>
      <c r="G863" s="16"/>
      <c r="H863" s="17"/>
      <c r="I863" s="16"/>
      <c r="J863" s="17"/>
      <c r="K863" s="16"/>
      <c r="L863" s="17"/>
    </row>
    <row r="864">
      <c r="E864" s="16"/>
      <c r="F864" s="17"/>
      <c r="G864" s="16"/>
      <c r="H864" s="17"/>
      <c r="I864" s="16"/>
      <c r="J864" s="17"/>
      <c r="K864" s="16"/>
      <c r="L864" s="17"/>
    </row>
    <row r="865">
      <c r="E865" s="16"/>
      <c r="F865" s="17"/>
      <c r="G865" s="16"/>
      <c r="H865" s="17"/>
      <c r="I865" s="16"/>
      <c r="J865" s="17"/>
      <c r="K865" s="16"/>
      <c r="L865" s="17"/>
    </row>
    <row r="866">
      <c r="E866" s="16"/>
      <c r="F866" s="17"/>
      <c r="G866" s="16"/>
      <c r="H866" s="17"/>
      <c r="I866" s="16"/>
      <c r="J866" s="17"/>
      <c r="K866" s="16"/>
      <c r="L866" s="17"/>
    </row>
    <row r="867">
      <c r="E867" s="16"/>
      <c r="F867" s="17"/>
      <c r="G867" s="16"/>
      <c r="H867" s="17"/>
      <c r="I867" s="16"/>
      <c r="J867" s="17"/>
      <c r="K867" s="16"/>
      <c r="L867" s="17"/>
    </row>
    <row r="868">
      <c r="E868" s="16"/>
      <c r="F868" s="17"/>
      <c r="G868" s="16"/>
      <c r="H868" s="17"/>
      <c r="I868" s="16"/>
      <c r="J868" s="17"/>
      <c r="K868" s="16"/>
      <c r="L868" s="17"/>
    </row>
    <row r="869">
      <c r="E869" s="16"/>
      <c r="F869" s="17"/>
      <c r="G869" s="16"/>
      <c r="H869" s="17"/>
      <c r="I869" s="16"/>
      <c r="J869" s="17"/>
      <c r="K869" s="16"/>
      <c r="L869" s="17"/>
    </row>
    <row r="870">
      <c r="E870" s="16"/>
      <c r="F870" s="17"/>
      <c r="G870" s="16"/>
      <c r="H870" s="17"/>
      <c r="I870" s="16"/>
      <c r="J870" s="17"/>
      <c r="K870" s="16"/>
      <c r="L870" s="17"/>
    </row>
    <row r="871">
      <c r="E871" s="16"/>
      <c r="F871" s="17"/>
      <c r="G871" s="16"/>
      <c r="H871" s="17"/>
      <c r="I871" s="16"/>
      <c r="J871" s="17"/>
      <c r="K871" s="16"/>
      <c r="L871" s="17"/>
    </row>
    <row r="872">
      <c r="E872" s="16"/>
      <c r="F872" s="17"/>
      <c r="G872" s="16"/>
      <c r="H872" s="17"/>
      <c r="I872" s="16"/>
      <c r="J872" s="17"/>
      <c r="K872" s="16"/>
      <c r="L872" s="17"/>
    </row>
    <row r="873">
      <c r="E873" s="16"/>
      <c r="F873" s="17"/>
      <c r="G873" s="16"/>
      <c r="H873" s="17"/>
      <c r="I873" s="16"/>
      <c r="J873" s="17"/>
      <c r="K873" s="16"/>
      <c r="L873" s="17"/>
    </row>
    <row r="874">
      <c r="E874" s="16"/>
      <c r="F874" s="17"/>
      <c r="G874" s="16"/>
      <c r="H874" s="17"/>
      <c r="I874" s="16"/>
      <c r="J874" s="17"/>
      <c r="K874" s="16"/>
      <c r="L874" s="17"/>
    </row>
    <row r="875">
      <c r="E875" s="16"/>
      <c r="F875" s="17"/>
      <c r="G875" s="16"/>
      <c r="H875" s="17"/>
      <c r="I875" s="16"/>
      <c r="J875" s="17"/>
      <c r="K875" s="16"/>
      <c r="L875" s="17"/>
    </row>
    <row r="876">
      <c r="E876" s="16"/>
      <c r="F876" s="17"/>
      <c r="G876" s="16"/>
      <c r="H876" s="17"/>
      <c r="I876" s="16"/>
      <c r="J876" s="17"/>
      <c r="K876" s="16"/>
      <c r="L876" s="17"/>
    </row>
    <row r="877">
      <c r="E877" s="16"/>
      <c r="F877" s="17"/>
      <c r="G877" s="16"/>
      <c r="H877" s="17"/>
      <c r="I877" s="16"/>
      <c r="J877" s="17"/>
      <c r="K877" s="16"/>
      <c r="L877" s="17"/>
    </row>
    <row r="878">
      <c r="E878" s="16"/>
      <c r="F878" s="17"/>
      <c r="G878" s="16"/>
      <c r="H878" s="17"/>
      <c r="I878" s="16"/>
      <c r="J878" s="17"/>
      <c r="K878" s="16"/>
      <c r="L878" s="17"/>
    </row>
    <row r="879">
      <c r="E879" s="16"/>
      <c r="F879" s="17"/>
      <c r="G879" s="16"/>
      <c r="H879" s="17"/>
      <c r="I879" s="16"/>
      <c r="J879" s="17"/>
      <c r="K879" s="16"/>
      <c r="L879" s="17"/>
    </row>
    <row r="880">
      <c r="E880" s="16"/>
      <c r="F880" s="17"/>
      <c r="G880" s="16"/>
      <c r="H880" s="17"/>
      <c r="I880" s="16"/>
      <c r="J880" s="17"/>
      <c r="K880" s="16"/>
      <c r="L880" s="17"/>
    </row>
    <row r="881">
      <c r="E881" s="16"/>
      <c r="F881" s="17"/>
      <c r="G881" s="16"/>
      <c r="H881" s="17"/>
      <c r="I881" s="16"/>
      <c r="J881" s="17"/>
      <c r="K881" s="16"/>
      <c r="L881" s="17"/>
    </row>
    <row r="882">
      <c r="E882" s="16"/>
      <c r="F882" s="17"/>
      <c r="G882" s="16"/>
      <c r="H882" s="17"/>
      <c r="I882" s="16"/>
      <c r="J882" s="17"/>
      <c r="K882" s="16"/>
      <c r="L882" s="17"/>
    </row>
    <row r="883">
      <c r="E883" s="16"/>
      <c r="F883" s="17"/>
      <c r="G883" s="16"/>
      <c r="H883" s="17"/>
      <c r="I883" s="16"/>
      <c r="J883" s="17"/>
      <c r="K883" s="16"/>
      <c r="L883" s="17"/>
    </row>
    <row r="884">
      <c r="E884" s="16"/>
      <c r="F884" s="17"/>
      <c r="G884" s="16"/>
      <c r="H884" s="17"/>
      <c r="I884" s="16"/>
      <c r="J884" s="17"/>
      <c r="K884" s="16"/>
      <c r="L884" s="17"/>
    </row>
    <row r="885">
      <c r="E885" s="16"/>
      <c r="F885" s="17"/>
      <c r="G885" s="16"/>
      <c r="H885" s="17"/>
      <c r="I885" s="16"/>
      <c r="J885" s="17"/>
      <c r="K885" s="16"/>
      <c r="L885" s="17"/>
    </row>
    <row r="886">
      <c r="E886" s="16"/>
      <c r="F886" s="17"/>
      <c r="G886" s="16"/>
      <c r="H886" s="17"/>
      <c r="I886" s="16"/>
      <c r="J886" s="17"/>
      <c r="K886" s="16"/>
      <c r="L886" s="17"/>
    </row>
    <row r="887">
      <c r="E887" s="16"/>
      <c r="F887" s="17"/>
      <c r="G887" s="16"/>
      <c r="H887" s="17"/>
      <c r="I887" s="16"/>
      <c r="J887" s="17"/>
      <c r="K887" s="16"/>
      <c r="L887" s="17"/>
    </row>
    <row r="888">
      <c r="E888" s="16"/>
      <c r="F888" s="17"/>
      <c r="G888" s="16"/>
      <c r="H888" s="17"/>
      <c r="I888" s="16"/>
      <c r="J888" s="17"/>
      <c r="K888" s="16"/>
      <c r="L888" s="17"/>
    </row>
    <row r="889">
      <c r="E889" s="16"/>
      <c r="F889" s="17"/>
      <c r="G889" s="16"/>
      <c r="H889" s="17"/>
      <c r="I889" s="16"/>
      <c r="J889" s="17"/>
      <c r="K889" s="16"/>
      <c r="L889" s="17"/>
    </row>
    <row r="890">
      <c r="E890" s="16"/>
      <c r="F890" s="17"/>
      <c r="G890" s="16"/>
      <c r="H890" s="17"/>
      <c r="I890" s="16"/>
      <c r="J890" s="17"/>
      <c r="K890" s="16"/>
      <c r="L890" s="17"/>
    </row>
    <row r="891">
      <c r="E891" s="16"/>
      <c r="F891" s="17"/>
      <c r="G891" s="16"/>
      <c r="H891" s="17"/>
      <c r="I891" s="16"/>
      <c r="J891" s="17"/>
      <c r="K891" s="16"/>
      <c r="L891" s="17"/>
    </row>
    <row r="892">
      <c r="E892" s="16"/>
      <c r="F892" s="17"/>
      <c r="G892" s="16"/>
      <c r="H892" s="17"/>
      <c r="I892" s="16"/>
      <c r="J892" s="17"/>
      <c r="K892" s="16"/>
      <c r="L892" s="17"/>
    </row>
    <row r="893">
      <c r="E893" s="16"/>
      <c r="F893" s="17"/>
      <c r="G893" s="16"/>
      <c r="H893" s="17"/>
      <c r="I893" s="16"/>
      <c r="J893" s="17"/>
      <c r="K893" s="16"/>
      <c r="L893" s="17"/>
    </row>
    <row r="894">
      <c r="E894" s="16"/>
      <c r="F894" s="17"/>
      <c r="G894" s="16"/>
      <c r="H894" s="17"/>
      <c r="I894" s="16"/>
      <c r="J894" s="17"/>
      <c r="K894" s="16"/>
      <c r="L894" s="17"/>
    </row>
    <row r="895">
      <c r="E895" s="16"/>
      <c r="F895" s="17"/>
      <c r="G895" s="16"/>
      <c r="H895" s="17"/>
      <c r="I895" s="16"/>
      <c r="J895" s="17"/>
      <c r="K895" s="16"/>
      <c r="L895" s="17"/>
    </row>
    <row r="896">
      <c r="E896" s="16"/>
      <c r="F896" s="17"/>
      <c r="G896" s="16"/>
      <c r="H896" s="17"/>
      <c r="I896" s="16"/>
      <c r="J896" s="17"/>
      <c r="K896" s="16"/>
      <c r="L896" s="17"/>
    </row>
    <row r="897">
      <c r="E897" s="16"/>
      <c r="F897" s="17"/>
      <c r="G897" s="16"/>
      <c r="H897" s="17"/>
      <c r="I897" s="16"/>
      <c r="J897" s="17"/>
      <c r="K897" s="16"/>
      <c r="L897" s="17"/>
    </row>
    <row r="898">
      <c r="E898" s="16"/>
      <c r="F898" s="17"/>
      <c r="G898" s="16"/>
      <c r="H898" s="17"/>
      <c r="I898" s="16"/>
      <c r="J898" s="17"/>
      <c r="K898" s="16"/>
      <c r="L898" s="17"/>
    </row>
    <row r="899">
      <c r="E899" s="16"/>
      <c r="F899" s="17"/>
      <c r="G899" s="16"/>
      <c r="H899" s="17"/>
      <c r="I899" s="16"/>
      <c r="J899" s="17"/>
      <c r="K899" s="16"/>
      <c r="L899" s="17"/>
    </row>
    <row r="900">
      <c r="E900" s="16"/>
      <c r="F900" s="17"/>
      <c r="G900" s="16"/>
      <c r="H900" s="17"/>
      <c r="I900" s="16"/>
      <c r="J900" s="17"/>
      <c r="K900" s="16"/>
      <c r="L900" s="17"/>
    </row>
    <row r="901">
      <c r="E901" s="16"/>
      <c r="F901" s="17"/>
      <c r="G901" s="16"/>
      <c r="H901" s="17"/>
      <c r="I901" s="16"/>
      <c r="J901" s="17"/>
      <c r="K901" s="16"/>
      <c r="L901" s="17"/>
    </row>
    <row r="902">
      <c r="E902" s="16"/>
      <c r="F902" s="17"/>
      <c r="G902" s="16"/>
      <c r="H902" s="17"/>
      <c r="I902" s="16"/>
      <c r="J902" s="17"/>
      <c r="K902" s="16"/>
      <c r="L902" s="17"/>
    </row>
    <row r="903">
      <c r="E903" s="16"/>
      <c r="F903" s="17"/>
      <c r="G903" s="16"/>
      <c r="H903" s="17"/>
      <c r="I903" s="16"/>
      <c r="J903" s="17"/>
      <c r="K903" s="16"/>
      <c r="L903" s="17"/>
    </row>
    <row r="904">
      <c r="E904" s="16"/>
      <c r="F904" s="17"/>
      <c r="G904" s="16"/>
      <c r="H904" s="17"/>
      <c r="I904" s="16"/>
      <c r="J904" s="17"/>
      <c r="K904" s="16"/>
      <c r="L904" s="17"/>
    </row>
    <row r="905">
      <c r="E905" s="16"/>
      <c r="F905" s="17"/>
      <c r="G905" s="16"/>
      <c r="H905" s="17"/>
      <c r="I905" s="16"/>
      <c r="J905" s="17"/>
      <c r="K905" s="16"/>
      <c r="L905" s="17"/>
    </row>
    <row r="906">
      <c r="E906" s="16"/>
      <c r="F906" s="17"/>
      <c r="G906" s="16"/>
      <c r="H906" s="17"/>
      <c r="I906" s="16"/>
      <c r="J906" s="17"/>
      <c r="K906" s="16"/>
      <c r="L906" s="17"/>
    </row>
    <row r="907">
      <c r="E907" s="16"/>
      <c r="F907" s="17"/>
      <c r="G907" s="16"/>
      <c r="H907" s="17"/>
      <c r="I907" s="16"/>
      <c r="J907" s="17"/>
      <c r="K907" s="16"/>
      <c r="L907" s="17"/>
    </row>
    <row r="908">
      <c r="E908" s="16"/>
      <c r="F908" s="17"/>
      <c r="G908" s="16"/>
      <c r="H908" s="17"/>
      <c r="I908" s="16"/>
      <c r="J908" s="17"/>
      <c r="K908" s="16"/>
      <c r="L908" s="17"/>
    </row>
    <row r="909">
      <c r="E909" s="16"/>
      <c r="F909" s="17"/>
      <c r="G909" s="16"/>
      <c r="H909" s="17"/>
      <c r="I909" s="16"/>
      <c r="J909" s="17"/>
      <c r="K909" s="16"/>
      <c r="L909" s="17"/>
    </row>
    <row r="910">
      <c r="E910" s="16"/>
      <c r="F910" s="17"/>
      <c r="G910" s="16"/>
      <c r="H910" s="17"/>
      <c r="I910" s="16"/>
      <c r="J910" s="17"/>
      <c r="K910" s="16"/>
      <c r="L910" s="17"/>
    </row>
    <row r="911">
      <c r="E911" s="16"/>
      <c r="F911" s="17"/>
      <c r="G911" s="16"/>
      <c r="H911" s="17"/>
      <c r="I911" s="16"/>
      <c r="J911" s="17"/>
      <c r="K911" s="16"/>
      <c r="L911" s="17"/>
    </row>
    <row r="912">
      <c r="E912" s="16"/>
      <c r="F912" s="17"/>
      <c r="G912" s="16"/>
      <c r="H912" s="17"/>
      <c r="I912" s="16"/>
      <c r="J912" s="17"/>
      <c r="K912" s="16"/>
      <c r="L912" s="17"/>
    </row>
    <row r="913">
      <c r="E913" s="16"/>
      <c r="F913" s="17"/>
      <c r="G913" s="16"/>
      <c r="H913" s="17"/>
      <c r="I913" s="16"/>
      <c r="J913" s="17"/>
      <c r="K913" s="16"/>
      <c r="L913" s="17"/>
    </row>
    <row r="914">
      <c r="E914" s="16"/>
      <c r="F914" s="17"/>
      <c r="G914" s="16"/>
      <c r="H914" s="17"/>
      <c r="I914" s="16"/>
      <c r="J914" s="17"/>
      <c r="K914" s="16"/>
      <c r="L914" s="17"/>
    </row>
    <row r="915">
      <c r="E915" s="16"/>
      <c r="F915" s="17"/>
      <c r="G915" s="16"/>
      <c r="H915" s="17"/>
      <c r="I915" s="16"/>
      <c r="J915" s="17"/>
      <c r="K915" s="16"/>
      <c r="L915" s="17"/>
    </row>
    <row r="916">
      <c r="E916" s="16"/>
      <c r="F916" s="17"/>
      <c r="G916" s="16"/>
      <c r="H916" s="17"/>
      <c r="I916" s="16"/>
      <c r="J916" s="17"/>
      <c r="K916" s="16"/>
      <c r="L916" s="17"/>
    </row>
    <row r="917">
      <c r="E917" s="16"/>
      <c r="F917" s="17"/>
      <c r="G917" s="16"/>
      <c r="H917" s="17"/>
      <c r="I917" s="16"/>
      <c r="J917" s="17"/>
      <c r="K917" s="16"/>
      <c r="L917" s="17"/>
    </row>
    <row r="918">
      <c r="E918" s="16"/>
      <c r="F918" s="17"/>
      <c r="G918" s="16"/>
      <c r="H918" s="17"/>
      <c r="I918" s="16"/>
      <c r="J918" s="17"/>
      <c r="K918" s="16"/>
      <c r="L918" s="17"/>
    </row>
    <row r="919">
      <c r="E919" s="16"/>
      <c r="F919" s="17"/>
      <c r="G919" s="16"/>
      <c r="H919" s="17"/>
      <c r="I919" s="16"/>
      <c r="J919" s="17"/>
      <c r="K919" s="16"/>
      <c r="L919" s="17"/>
    </row>
    <row r="920">
      <c r="E920" s="16"/>
      <c r="F920" s="17"/>
      <c r="G920" s="16"/>
      <c r="H920" s="17"/>
      <c r="I920" s="16"/>
      <c r="J920" s="17"/>
      <c r="K920" s="16"/>
      <c r="L920" s="17"/>
    </row>
    <row r="921">
      <c r="E921" s="16"/>
      <c r="F921" s="17"/>
      <c r="G921" s="16"/>
      <c r="H921" s="17"/>
      <c r="I921" s="16"/>
      <c r="J921" s="17"/>
      <c r="K921" s="16"/>
      <c r="L921" s="17"/>
    </row>
    <row r="922">
      <c r="E922" s="16"/>
      <c r="F922" s="17"/>
      <c r="G922" s="16"/>
      <c r="H922" s="17"/>
      <c r="I922" s="16"/>
      <c r="J922" s="17"/>
      <c r="K922" s="16"/>
      <c r="L922" s="17"/>
    </row>
    <row r="923">
      <c r="E923" s="16"/>
      <c r="F923" s="17"/>
      <c r="G923" s="16"/>
      <c r="H923" s="17"/>
      <c r="I923" s="16"/>
      <c r="J923" s="17"/>
      <c r="K923" s="16"/>
      <c r="L923" s="17"/>
    </row>
    <row r="924">
      <c r="E924" s="16"/>
      <c r="F924" s="17"/>
      <c r="G924" s="16"/>
      <c r="H924" s="17"/>
      <c r="I924" s="16"/>
      <c r="J924" s="17"/>
      <c r="K924" s="16"/>
      <c r="L924" s="17"/>
    </row>
    <row r="925">
      <c r="E925" s="16"/>
      <c r="F925" s="17"/>
      <c r="G925" s="16"/>
      <c r="H925" s="17"/>
      <c r="I925" s="16"/>
      <c r="J925" s="17"/>
      <c r="K925" s="16"/>
      <c r="L925" s="17"/>
    </row>
    <row r="926">
      <c r="E926" s="16"/>
      <c r="F926" s="17"/>
      <c r="G926" s="16"/>
      <c r="H926" s="17"/>
      <c r="I926" s="16"/>
      <c r="J926" s="17"/>
      <c r="K926" s="16"/>
      <c r="L926" s="17"/>
    </row>
    <row r="927">
      <c r="E927" s="16"/>
      <c r="F927" s="17"/>
      <c r="G927" s="16"/>
      <c r="H927" s="17"/>
      <c r="I927" s="16"/>
      <c r="J927" s="17"/>
      <c r="K927" s="16"/>
      <c r="L927" s="17"/>
    </row>
    <row r="928">
      <c r="E928" s="16"/>
      <c r="F928" s="17"/>
      <c r="G928" s="16"/>
      <c r="H928" s="17"/>
      <c r="I928" s="16"/>
      <c r="J928" s="17"/>
      <c r="K928" s="16"/>
      <c r="L928" s="17"/>
    </row>
    <row r="929">
      <c r="E929" s="16"/>
      <c r="F929" s="17"/>
      <c r="G929" s="16"/>
      <c r="H929" s="17"/>
      <c r="I929" s="16"/>
      <c r="J929" s="17"/>
      <c r="K929" s="16"/>
      <c r="L929" s="17"/>
    </row>
    <row r="930">
      <c r="E930" s="16"/>
      <c r="F930" s="17"/>
      <c r="G930" s="16"/>
      <c r="H930" s="17"/>
      <c r="I930" s="16"/>
      <c r="J930" s="17"/>
      <c r="K930" s="16"/>
      <c r="L930" s="17"/>
    </row>
    <row r="931">
      <c r="E931" s="16"/>
      <c r="F931" s="17"/>
      <c r="G931" s="16"/>
      <c r="H931" s="17"/>
      <c r="I931" s="16"/>
      <c r="J931" s="17"/>
      <c r="K931" s="16"/>
      <c r="L931" s="17"/>
    </row>
    <row r="932">
      <c r="E932" s="16"/>
      <c r="F932" s="17"/>
      <c r="G932" s="16"/>
      <c r="H932" s="17"/>
      <c r="I932" s="16"/>
      <c r="J932" s="17"/>
      <c r="K932" s="16"/>
      <c r="L932" s="17"/>
    </row>
    <row r="933">
      <c r="E933" s="16"/>
      <c r="F933" s="17"/>
      <c r="G933" s="16"/>
      <c r="H933" s="17"/>
      <c r="I933" s="16"/>
      <c r="J933" s="17"/>
      <c r="K933" s="16"/>
      <c r="L933" s="17"/>
    </row>
    <row r="934">
      <c r="E934" s="16"/>
      <c r="F934" s="17"/>
      <c r="G934" s="16"/>
      <c r="H934" s="17"/>
      <c r="I934" s="16"/>
      <c r="J934" s="17"/>
      <c r="K934" s="16"/>
      <c r="L934" s="17"/>
    </row>
    <row r="935">
      <c r="E935" s="16"/>
      <c r="F935" s="17"/>
      <c r="G935" s="16"/>
      <c r="H935" s="17"/>
      <c r="I935" s="16"/>
      <c r="J935" s="17"/>
      <c r="K935" s="16"/>
      <c r="L935" s="17"/>
    </row>
    <row r="936">
      <c r="E936" s="16"/>
      <c r="F936" s="17"/>
      <c r="G936" s="16"/>
      <c r="H936" s="17"/>
      <c r="I936" s="16"/>
      <c r="J936" s="17"/>
      <c r="K936" s="16"/>
      <c r="L936" s="17"/>
    </row>
    <row r="937">
      <c r="E937" s="16"/>
      <c r="F937" s="17"/>
      <c r="G937" s="16"/>
      <c r="H937" s="17"/>
      <c r="I937" s="16"/>
      <c r="J937" s="17"/>
      <c r="K937" s="16"/>
      <c r="L937" s="17"/>
    </row>
    <row r="938">
      <c r="E938" s="16"/>
      <c r="F938" s="17"/>
      <c r="G938" s="16"/>
      <c r="H938" s="17"/>
      <c r="I938" s="16"/>
      <c r="J938" s="17"/>
      <c r="K938" s="16"/>
      <c r="L938" s="17"/>
    </row>
    <row r="939">
      <c r="E939" s="16"/>
      <c r="F939" s="17"/>
      <c r="G939" s="16"/>
      <c r="H939" s="17"/>
      <c r="I939" s="16"/>
      <c r="J939" s="17"/>
      <c r="K939" s="16"/>
      <c r="L939" s="17"/>
    </row>
    <row r="940">
      <c r="E940" s="16"/>
      <c r="F940" s="17"/>
      <c r="G940" s="16"/>
      <c r="H940" s="17"/>
      <c r="I940" s="16"/>
      <c r="J940" s="17"/>
      <c r="K940" s="16"/>
      <c r="L940" s="17"/>
    </row>
    <row r="941">
      <c r="E941" s="16"/>
      <c r="F941" s="17"/>
      <c r="G941" s="16"/>
      <c r="H941" s="17"/>
      <c r="I941" s="16"/>
      <c r="J941" s="17"/>
      <c r="K941" s="16"/>
      <c r="L941" s="17"/>
    </row>
    <row r="942">
      <c r="E942" s="16"/>
      <c r="F942" s="17"/>
      <c r="G942" s="16"/>
      <c r="H942" s="17"/>
      <c r="I942" s="16"/>
      <c r="J942" s="17"/>
      <c r="K942" s="16"/>
      <c r="L942" s="17"/>
    </row>
    <row r="943">
      <c r="E943" s="16"/>
      <c r="F943" s="17"/>
      <c r="G943" s="16"/>
      <c r="H943" s="17"/>
      <c r="I943" s="16"/>
      <c r="J943" s="17"/>
      <c r="K943" s="16"/>
      <c r="L943" s="17"/>
    </row>
    <row r="944">
      <c r="E944" s="16"/>
      <c r="F944" s="17"/>
      <c r="G944" s="16"/>
      <c r="H944" s="17"/>
      <c r="I944" s="16"/>
      <c r="J944" s="17"/>
      <c r="K944" s="16"/>
      <c r="L944" s="17"/>
    </row>
    <row r="945">
      <c r="E945" s="16"/>
      <c r="F945" s="17"/>
      <c r="G945" s="16"/>
      <c r="H945" s="17"/>
      <c r="I945" s="16"/>
      <c r="J945" s="17"/>
      <c r="K945" s="16"/>
      <c r="L945" s="17"/>
    </row>
    <row r="946">
      <c r="E946" s="16"/>
      <c r="F946" s="17"/>
      <c r="G946" s="16"/>
      <c r="H946" s="17"/>
      <c r="I946" s="16"/>
      <c r="J946" s="17"/>
      <c r="K946" s="16"/>
      <c r="L946" s="17"/>
    </row>
    <row r="947">
      <c r="E947" s="16"/>
      <c r="F947" s="17"/>
      <c r="G947" s="16"/>
      <c r="H947" s="17"/>
      <c r="I947" s="16"/>
      <c r="J947" s="17"/>
      <c r="K947" s="16"/>
      <c r="L947" s="17"/>
    </row>
    <row r="948">
      <c r="E948" s="16"/>
      <c r="F948" s="17"/>
      <c r="G948" s="16"/>
      <c r="H948" s="17"/>
      <c r="I948" s="16"/>
      <c r="J948" s="17"/>
      <c r="K948" s="16"/>
      <c r="L948" s="17"/>
    </row>
    <row r="949">
      <c r="E949" s="16"/>
      <c r="F949" s="17"/>
      <c r="G949" s="16"/>
      <c r="H949" s="17"/>
      <c r="I949" s="16"/>
      <c r="J949" s="17"/>
      <c r="K949" s="16"/>
      <c r="L949" s="17"/>
    </row>
    <row r="950">
      <c r="E950" s="16"/>
      <c r="F950" s="17"/>
      <c r="G950" s="16"/>
      <c r="H950" s="17"/>
      <c r="I950" s="16"/>
      <c r="J950" s="17"/>
      <c r="K950" s="16"/>
      <c r="L950" s="17"/>
    </row>
    <row r="951">
      <c r="E951" s="16"/>
      <c r="F951" s="17"/>
      <c r="G951" s="16"/>
      <c r="H951" s="17"/>
      <c r="I951" s="16"/>
      <c r="J951" s="17"/>
      <c r="K951" s="16"/>
      <c r="L951" s="17"/>
    </row>
    <row r="952">
      <c r="E952" s="16"/>
      <c r="F952" s="17"/>
      <c r="G952" s="16"/>
      <c r="H952" s="17"/>
      <c r="I952" s="16"/>
      <c r="J952" s="17"/>
      <c r="K952" s="16"/>
      <c r="L952" s="17"/>
    </row>
    <row r="953">
      <c r="E953" s="16"/>
      <c r="F953" s="17"/>
      <c r="G953" s="16"/>
      <c r="H953" s="17"/>
      <c r="I953" s="16"/>
      <c r="J953" s="17"/>
      <c r="K953" s="16"/>
      <c r="L953" s="17"/>
    </row>
    <row r="954">
      <c r="E954" s="16"/>
      <c r="F954" s="17"/>
      <c r="G954" s="16"/>
      <c r="H954" s="17"/>
      <c r="I954" s="16"/>
      <c r="J954" s="17"/>
      <c r="K954" s="16"/>
      <c r="L954" s="17"/>
    </row>
    <row r="955">
      <c r="E955" s="16"/>
      <c r="F955" s="17"/>
      <c r="G955" s="16"/>
      <c r="H955" s="17"/>
      <c r="I955" s="16"/>
      <c r="J955" s="17"/>
      <c r="K955" s="16"/>
      <c r="L955" s="17"/>
    </row>
    <row r="956">
      <c r="E956" s="16"/>
      <c r="F956" s="17"/>
      <c r="G956" s="16"/>
      <c r="H956" s="17"/>
      <c r="I956" s="16"/>
      <c r="J956" s="17"/>
      <c r="K956" s="16"/>
      <c r="L956" s="17"/>
    </row>
    <row r="957">
      <c r="E957" s="16"/>
      <c r="F957" s="17"/>
      <c r="G957" s="16"/>
      <c r="H957" s="17"/>
      <c r="I957" s="16"/>
      <c r="J957" s="17"/>
      <c r="K957" s="16"/>
      <c r="L957" s="17"/>
    </row>
    <row r="958">
      <c r="E958" s="16"/>
      <c r="F958" s="17"/>
      <c r="G958" s="16"/>
      <c r="H958" s="17"/>
      <c r="I958" s="16"/>
      <c r="J958" s="17"/>
      <c r="K958" s="16"/>
      <c r="L958" s="17"/>
    </row>
    <row r="959">
      <c r="E959" s="16"/>
      <c r="F959" s="17"/>
      <c r="G959" s="16"/>
      <c r="H959" s="17"/>
      <c r="I959" s="16"/>
      <c r="J959" s="17"/>
      <c r="K959" s="16"/>
      <c r="L959" s="17"/>
    </row>
    <row r="960">
      <c r="E960" s="16"/>
      <c r="F960" s="17"/>
      <c r="G960" s="16"/>
      <c r="H960" s="17"/>
      <c r="I960" s="16"/>
      <c r="J960" s="17"/>
      <c r="K960" s="16"/>
      <c r="L960" s="17"/>
    </row>
    <row r="961">
      <c r="E961" s="16"/>
      <c r="F961" s="17"/>
      <c r="G961" s="16"/>
      <c r="H961" s="17"/>
      <c r="I961" s="16"/>
      <c r="J961" s="17"/>
      <c r="K961" s="16"/>
      <c r="L961" s="17"/>
    </row>
    <row r="962">
      <c r="E962" s="16"/>
      <c r="F962" s="17"/>
      <c r="G962" s="16"/>
      <c r="H962" s="17"/>
      <c r="I962" s="16"/>
      <c r="J962" s="17"/>
      <c r="K962" s="16"/>
      <c r="L962" s="17"/>
    </row>
    <row r="963">
      <c r="E963" s="16"/>
      <c r="F963" s="17"/>
      <c r="G963" s="16"/>
      <c r="H963" s="17"/>
      <c r="I963" s="16"/>
      <c r="J963" s="17"/>
      <c r="K963" s="16"/>
      <c r="L963" s="17"/>
    </row>
    <row r="964">
      <c r="E964" s="16"/>
      <c r="F964" s="17"/>
      <c r="G964" s="16"/>
      <c r="H964" s="17"/>
      <c r="I964" s="16"/>
      <c r="J964" s="17"/>
      <c r="K964" s="16"/>
      <c r="L964" s="17"/>
    </row>
    <row r="965">
      <c r="E965" s="16"/>
      <c r="F965" s="17"/>
      <c r="G965" s="16"/>
      <c r="H965" s="17"/>
      <c r="I965" s="16"/>
      <c r="J965" s="17"/>
      <c r="K965" s="16"/>
      <c r="L965" s="17"/>
    </row>
    <row r="966">
      <c r="E966" s="16"/>
      <c r="F966" s="17"/>
      <c r="G966" s="16"/>
      <c r="H966" s="17"/>
      <c r="I966" s="16"/>
      <c r="J966" s="17"/>
      <c r="K966" s="16"/>
      <c r="L966" s="17"/>
    </row>
    <row r="967">
      <c r="E967" s="16"/>
      <c r="F967" s="17"/>
      <c r="G967" s="16"/>
      <c r="H967" s="17"/>
      <c r="I967" s="16"/>
      <c r="J967" s="17"/>
      <c r="K967" s="16"/>
      <c r="L967" s="17"/>
    </row>
    <row r="968">
      <c r="E968" s="16"/>
      <c r="F968" s="17"/>
      <c r="G968" s="16"/>
      <c r="H968" s="17"/>
      <c r="I968" s="16"/>
      <c r="J968" s="17"/>
      <c r="K968" s="16"/>
      <c r="L968" s="17"/>
    </row>
    <row r="969">
      <c r="E969" s="16"/>
      <c r="F969" s="17"/>
      <c r="G969" s="16"/>
      <c r="H969" s="17"/>
      <c r="I969" s="16"/>
      <c r="J969" s="17"/>
      <c r="K969" s="16"/>
      <c r="L969" s="17"/>
    </row>
    <row r="970">
      <c r="E970" s="16"/>
      <c r="F970" s="17"/>
      <c r="G970" s="16"/>
      <c r="H970" s="17"/>
      <c r="I970" s="16"/>
      <c r="J970" s="17"/>
      <c r="K970" s="16"/>
      <c r="L970" s="17"/>
    </row>
    <row r="971">
      <c r="E971" s="16"/>
      <c r="F971" s="17"/>
      <c r="G971" s="16"/>
      <c r="H971" s="17"/>
      <c r="I971" s="16"/>
      <c r="J971" s="17"/>
      <c r="K971" s="16"/>
      <c r="L971" s="17"/>
    </row>
    <row r="972">
      <c r="E972" s="16"/>
      <c r="F972" s="17"/>
      <c r="G972" s="16"/>
      <c r="H972" s="17"/>
      <c r="I972" s="16"/>
      <c r="J972" s="17"/>
      <c r="K972" s="16"/>
      <c r="L972" s="17"/>
    </row>
    <row r="973">
      <c r="E973" s="16"/>
      <c r="F973" s="17"/>
      <c r="G973" s="16"/>
      <c r="H973" s="17"/>
      <c r="I973" s="16"/>
      <c r="J973" s="17"/>
      <c r="K973" s="16"/>
      <c r="L973" s="17"/>
    </row>
    <row r="974">
      <c r="E974" s="16"/>
      <c r="F974" s="17"/>
      <c r="G974" s="16"/>
      <c r="H974" s="17"/>
      <c r="I974" s="16"/>
      <c r="J974" s="17"/>
      <c r="K974" s="16"/>
      <c r="L974" s="17"/>
    </row>
    <row r="975">
      <c r="E975" s="16"/>
      <c r="F975" s="17"/>
      <c r="G975" s="16"/>
      <c r="H975" s="17"/>
      <c r="I975" s="16"/>
      <c r="J975" s="17"/>
      <c r="K975" s="16"/>
      <c r="L975" s="17"/>
    </row>
    <row r="976">
      <c r="E976" s="16"/>
      <c r="F976" s="17"/>
      <c r="G976" s="16"/>
      <c r="H976" s="17"/>
      <c r="I976" s="16"/>
      <c r="J976" s="17"/>
      <c r="K976" s="16"/>
      <c r="L976" s="17"/>
    </row>
    <row r="977">
      <c r="E977" s="16"/>
      <c r="F977" s="17"/>
      <c r="G977" s="16"/>
      <c r="H977" s="17"/>
      <c r="I977" s="16"/>
      <c r="J977" s="17"/>
      <c r="K977" s="16"/>
      <c r="L977" s="17"/>
    </row>
    <row r="978">
      <c r="E978" s="16"/>
      <c r="F978" s="17"/>
      <c r="G978" s="16"/>
      <c r="H978" s="17"/>
      <c r="I978" s="16"/>
      <c r="J978" s="17"/>
      <c r="K978" s="16"/>
      <c r="L978" s="17"/>
    </row>
    <row r="979">
      <c r="E979" s="16"/>
      <c r="F979" s="17"/>
      <c r="G979" s="16"/>
      <c r="H979" s="17"/>
      <c r="I979" s="16"/>
      <c r="J979" s="17"/>
      <c r="K979" s="16"/>
      <c r="L979" s="17"/>
    </row>
    <row r="980">
      <c r="E980" s="16"/>
      <c r="F980" s="17"/>
      <c r="G980" s="16"/>
      <c r="H980" s="17"/>
      <c r="I980" s="16"/>
      <c r="J980" s="17"/>
      <c r="K980" s="16"/>
      <c r="L980" s="17"/>
    </row>
    <row r="981">
      <c r="E981" s="16"/>
      <c r="F981" s="17"/>
      <c r="G981" s="16"/>
      <c r="H981" s="17"/>
      <c r="I981" s="16"/>
      <c r="J981" s="17"/>
      <c r="K981" s="16"/>
      <c r="L981" s="17"/>
    </row>
    <row r="982">
      <c r="E982" s="16"/>
      <c r="F982" s="17"/>
      <c r="G982" s="16"/>
      <c r="H982" s="17"/>
      <c r="I982" s="16"/>
      <c r="J982" s="17"/>
      <c r="K982" s="16"/>
      <c r="L982" s="17"/>
    </row>
    <row r="983">
      <c r="E983" s="16"/>
      <c r="F983" s="17"/>
      <c r="G983" s="16"/>
      <c r="H983" s="17"/>
      <c r="I983" s="16"/>
      <c r="J983" s="17"/>
      <c r="K983" s="16"/>
      <c r="L983" s="17"/>
    </row>
    <row r="984">
      <c r="E984" s="16"/>
      <c r="F984" s="17"/>
      <c r="G984" s="16"/>
      <c r="H984" s="17"/>
      <c r="I984" s="16"/>
      <c r="J984" s="17"/>
      <c r="K984" s="16"/>
      <c r="L984" s="17"/>
    </row>
    <row r="985">
      <c r="E985" s="16"/>
      <c r="F985" s="17"/>
      <c r="G985" s="16"/>
      <c r="H985" s="17"/>
      <c r="I985" s="16"/>
      <c r="J985" s="17"/>
      <c r="K985" s="16"/>
      <c r="L985" s="17"/>
    </row>
    <row r="986">
      <c r="E986" s="16"/>
      <c r="F986" s="17"/>
      <c r="G986" s="16"/>
      <c r="H986" s="17"/>
      <c r="I986" s="16"/>
      <c r="J986" s="17"/>
      <c r="K986" s="16"/>
      <c r="L986" s="17"/>
    </row>
    <row r="987">
      <c r="E987" s="16"/>
      <c r="F987" s="17"/>
      <c r="G987" s="16"/>
      <c r="H987" s="17"/>
      <c r="I987" s="16"/>
      <c r="J987" s="17"/>
      <c r="K987" s="16"/>
      <c r="L987" s="17"/>
    </row>
    <row r="988">
      <c r="E988" s="16"/>
      <c r="F988" s="17"/>
      <c r="G988" s="16"/>
      <c r="H988" s="17"/>
      <c r="I988" s="16"/>
      <c r="J988" s="17"/>
      <c r="K988" s="16"/>
      <c r="L988" s="17"/>
    </row>
    <row r="989">
      <c r="E989" s="16"/>
      <c r="F989" s="17"/>
      <c r="G989" s="16"/>
      <c r="H989" s="17"/>
      <c r="I989" s="16"/>
      <c r="J989" s="17"/>
      <c r="K989" s="16"/>
      <c r="L989" s="17"/>
    </row>
    <row r="990">
      <c r="E990" s="16"/>
      <c r="F990" s="17"/>
      <c r="G990" s="16"/>
      <c r="H990" s="17"/>
      <c r="I990" s="16"/>
      <c r="J990" s="17"/>
      <c r="K990" s="16"/>
      <c r="L990" s="17"/>
    </row>
    <row r="991">
      <c r="E991" s="16"/>
      <c r="F991" s="17"/>
      <c r="G991" s="16"/>
      <c r="H991" s="17"/>
      <c r="I991" s="16"/>
      <c r="J991" s="17"/>
      <c r="K991" s="16"/>
      <c r="L991" s="17"/>
    </row>
    <row r="992">
      <c r="E992" s="16"/>
      <c r="F992" s="17"/>
      <c r="G992" s="16"/>
      <c r="H992" s="17"/>
      <c r="I992" s="16"/>
      <c r="J992" s="17"/>
      <c r="K992" s="16"/>
      <c r="L992" s="17"/>
    </row>
    <row r="993">
      <c r="E993" s="16"/>
      <c r="F993" s="17"/>
      <c r="G993" s="16"/>
      <c r="H993" s="17"/>
      <c r="I993" s="16"/>
      <c r="J993" s="17"/>
      <c r="K993" s="16"/>
      <c r="L993" s="17"/>
    </row>
    <row r="994">
      <c r="E994" s="16"/>
      <c r="F994" s="17"/>
      <c r="G994" s="16"/>
      <c r="H994" s="17"/>
      <c r="I994" s="16"/>
      <c r="J994" s="17"/>
      <c r="K994" s="16"/>
      <c r="L994" s="17"/>
    </row>
    <row r="995">
      <c r="E995" s="16"/>
      <c r="F995" s="17"/>
      <c r="G995" s="16"/>
      <c r="H995" s="17"/>
      <c r="I995" s="16"/>
      <c r="J995" s="17"/>
      <c r="K995" s="16"/>
      <c r="L995" s="17"/>
    </row>
    <row r="996">
      <c r="E996" s="16"/>
      <c r="F996" s="17"/>
      <c r="G996" s="16"/>
      <c r="H996" s="17"/>
      <c r="I996" s="16"/>
      <c r="J996" s="17"/>
      <c r="K996" s="16"/>
      <c r="L996" s="17"/>
    </row>
    <row r="997">
      <c r="E997" s="16"/>
      <c r="F997" s="17"/>
      <c r="G997" s="16"/>
      <c r="H997" s="17"/>
      <c r="I997" s="16"/>
      <c r="J997" s="17"/>
      <c r="K997" s="16"/>
      <c r="L997" s="17"/>
    </row>
    <row r="998">
      <c r="E998" s="16"/>
      <c r="F998" s="17"/>
      <c r="G998" s="16"/>
      <c r="H998" s="17"/>
      <c r="I998" s="16"/>
      <c r="J998" s="17"/>
      <c r="K998" s="16"/>
      <c r="L998" s="17"/>
    </row>
    <row r="999">
      <c r="E999" s="16"/>
      <c r="F999" s="17"/>
      <c r="G999" s="16"/>
      <c r="H999" s="17"/>
      <c r="I999" s="16"/>
      <c r="J999" s="17"/>
      <c r="K999" s="16"/>
      <c r="L999" s="17"/>
    </row>
    <row r="1000">
      <c r="E1000" s="16"/>
      <c r="F1000" s="17"/>
      <c r="G1000" s="16"/>
      <c r="H1000" s="17"/>
      <c r="I1000" s="16"/>
      <c r="J1000" s="17"/>
      <c r="K1000" s="16"/>
      <c r="L1000" s="17"/>
    </row>
    <row r="1001">
      <c r="E1001" s="16"/>
      <c r="F1001" s="17"/>
      <c r="G1001" s="16"/>
      <c r="H1001" s="17"/>
      <c r="I1001" s="16"/>
      <c r="J1001" s="17"/>
      <c r="K1001" s="16"/>
      <c r="L1001" s="17"/>
    </row>
    <row r="1002">
      <c r="E1002" s="16"/>
      <c r="F1002" s="17"/>
      <c r="G1002" s="16"/>
      <c r="H1002" s="17"/>
      <c r="I1002" s="16"/>
      <c r="J1002" s="17"/>
      <c r="K1002" s="16"/>
      <c r="L1002" s="17"/>
    </row>
    <row r="1003">
      <c r="E1003" s="16"/>
      <c r="F1003" s="17"/>
      <c r="G1003" s="16"/>
      <c r="H1003" s="17"/>
      <c r="I1003" s="16"/>
      <c r="J1003" s="17"/>
      <c r="K1003" s="16"/>
      <c r="L1003" s="17"/>
    </row>
    <row r="1004">
      <c r="E1004" s="16"/>
      <c r="F1004" s="17"/>
      <c r="G1004" s="16"/>
      <c r="H1004" s="17"/>
      <c r="I1004" s="16"/>
      <c r="J1004" s="17"/>
      <c r="K1004" s="16"/>
      <c r="L1004" s="17"/>
    </row>
    <row r="1005">
      <c r="E1005" s="16"/>
      <c r="F1005" s="17"/>
      <c r="G1005" s="16"/>
      <c r="H1005" s="17"/>
      <c r="I1005" s="16"/>
      <c r="J1005" s="17"/>
      <c r="K1005" s="16"/>
      <c r="L1005" s="17"/>
    </row>
    <row r="1006">
      <c r="E1006" s="16"/>
      <c r="F1006" s="17"/>
      <c r="G1006" s="16"/>
      <c r="H1006" s="17"/>
      <c r="I1006" s="16"/>
      <c r="J1006" s="17"/>
      <c r="K1006" s="16"/>
      <c r="L1006" s="17"/>
    </row>
    <row r="1007">
      <c r="E1007" s="16"/>
      <c r="F1007" s="17"/>
      <c r="G1007" s="16"/>
      <c r="H1007" s="17"/>
      <c r="I1007" s="16"/>
      <c r="J1007" s="17"/>
      <c r="K1007" s="16"/>
      <c r="L1007" s="17"/>
    </row>
    <row r="1008">
      <c r="E1008" s="16"/>
      <c r="F1008" s="17"/>
      <c r="G1008" s="16"/>
      <c r="H1008" s="17"/>
      <c r="I1008" s="16"/>
      <c r="J1008" s="17"/>
      <c r="K1008" s="16"/>
      <c r="L1008" s="17"/>
    </row>
    <row r="1009">
      <c r="E1009" s="16"/>
      <c r="F1009" s="17"/>
      <c r="G1009" s="16"/>
      <c r="H1009" s="17"/>
      <c r="I1009" s="16"/>
      <c r="J1009" s="17"/>
      <c r="K1009" s="16"/>
      <c r="L1009" s="17"/>
    </row>
    <row r="1010">
      <c r="E1010" s="16"/>
      <c r="F1010" s="17"/>
      <c r="G1010" s="16"/>
      <c r="H1010" s="17"/>
      <c r="I1010" s="16"/>
      <c r="J1010" s="17"/>
      <c r="K1010" s="16"/>
      <c r="L1010" s="17"/>
    </row>
    <row r="1011">
      <c r="E1011" s="16"/>
      <c r="F1011" s="17"/>
      <c r="G1011" s="16"/>
      <c r="H1011" s="17"/>
      <c r="I1011" s="16"/>
      <c r="J1011" s="17"/>
      <c r="K1011" s="16"/>
      <c r="L1011" s="17"/>
    </row>
    <row r="1012">
      <c r="E1012" s="16"/>
      <c r="F1012" s="17"/>
      <c r="G1012" s="16"/>
      <c r="H1012" s="17"/>
      <c r="I1012" s="16"/>
      <c r="J1012" s="17"/>
      <c r="K1012" s="16"/>
      <c r="L1012" s="17"/>
    </row>
    <row r="1013">
      <c r="E1013" s="16"/>
      <c r="F1013" s="17"/>
      <c r="G1013" s="16"/>
      <c r="H1013" s="17"/>
      <c r="I1013" s="16"/>
      <c r="J1013" s="17"/>
      <c r="K1013" s="16"/>
      <c r="L1013" s="17"/>
    </row>
    <row r="1014">
      <c r="E1014" s="81"/>
      <c r="F1014" s="82"/>
      <c r="G1014" s="81"/>
      <c r="H1014" s="82"/>
      <c r="I1014" s="81"/>
      <c r="J1014" s="82"/>
      <c r="K1014" s="81"/>
      <c r="L1014" s="82"/>
    </row>
  </sheetData>
  <hyperlinks>
    <hyperlink r:id="rId1" ref="F9"/>
    <hyperlink r:id="rId2" ref="H9"/>
    <hyperlink r:id="rId3" ref="J9"/>
    <hyperlink r:id="rId4" ref="L9"/>
  </hyperlinks>
  <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
    <col customWidth="1" min="2" max="2" width="28.75"/>
    <col customWidth="1" min="3" max="3" width="14.13"/>
    <col customWidth="1" min="4" max="4" width="7.13"/>
    <col customWidth="1" min="5" max="5" width="11.13"/>
    <col customWidth="1" min="6" max="6" width="10.75"/>
    <col customWidth="1" min="7" max="7" width="11.88"/>
    <col customWidth="1" min="8" max="8" width="11.13"/>
    <col customWidth="1" min="9" max="9" width="10.88"/>
    <col customWidth="1" min="11" max="11" width="10.88"/>
    <col customWidth="1" min="12" max="12" width="11.25"/>
  </cols>
  <sheetData>
    <row r="1">
      <c r="A1" s="4" t="s">
        <v>580</v>
      </c>
      <c r="C1" s="1"/>
      <c r="D1" s="1"/>
      <c r="E1" s="1"/>
    </row>
    <row r="2">
      <c r="A2" s="5" t="s">
        <v>581</v>
      </c>
      <c r="C2" s="1"/>
      <c r="D2" s="1"/>
      <c r="E2" s="1"/>
      <c r="G2" s="1"/>
      <c r="I2" s="1"/>
      <c r="K2" s="1"/>
    </row>
    <row r="3">
      <c r="A3" s="1"/>
      <c r="C3" s="1"/>
      <c r="D3" s="1"/>
      <c r="E3" s="44" t="s">
        <v>328</v>
      </c>
      <c r="F3" s="17"/>
      <c r="G3" s="1" t="s">
        <v>76</v>
      </c>
      <c r="I3" s="44" t="s">
        <v>78</v>
      </c>
      <c r="J3" s="17"/>
      <c r="K3" s="1" t="s">
        <v>80</v>
      </c>
      <c r="L3" s="17"/>
    </row>
    <row r="4">
      <c r="A4" s="1" t="s">
        <v>5</v>
      </c>
      <c r="C4" s="1"/>
      <c r="D4" s="1"/>
      <c r="E4" s="14" t="s">
        <v>582</v>
      </c>
      <c r="F4" s="17"/>
      <c r="G4" s="14" t="s">
        <v>582</v>
      </c>
      <c r="I4" s="14" t="s">
        <v>582</v>
      </c>
      <c r="J4" s="17"/>
      <c r="K4" s="14" t="s">
        <v>582</v>
      </c>
      <c r="L4" s="17"/>
      <c r="M4" s="2" t="s">
        <v>16</v>
      </c>
    </row>
    <row r="5">
      <c r="C5" s="1" t="s">
        <v>583</v>
      </c>
      <c r="D5" s="1"/>
      <c r="E5" s="53" t="s">
        <v>584</v>
      </c>
      <c r="F5" s="54"/>
      <c r="G5" s="53" t="s">
        <v>584</v>
      </c>
      <c r="H5" s="54"/>
      <c r="I5" s="53" t="s">
        <v>584</v>
      </c>
      <c r="J5" s="55"/>
      <c r="K5" s="53" t="s">
        <v>584</v>
      </c>
      <c r="L5" s="17"/>
      <c r="M5" s="86"/>
    </row>
    <row r="6">
      <c r="A6" s="1" t="s">
        <v>336</v>
      </c>
      <c r="D6" s="1"/>
      <c r="E6" s="44" t="s">
        <v>67</v>
      </c>
      <c r="F6" s="17"/>
      <c r="G6" s="44" t="s">
        <v>67</v>
      </c>
      <c r="H6" s="17"/>
      <c r="I6" s="44" t="s">
        <v>67</v>
      </c>
      <c r="J6" s="17"/>
      <c r="K6" s="44" t="s">
        <v>67</v>
      </c>
      <c r="L6" s="17"/>
      <c r="M6" s="86"/>
    </row>
    <row r="7">
      <c r="D7" s="1"/>
      <c r="E7" s="14" t="s">
        <v>68</v>
      </c>
      <c r="F7" s="17"/>
      <c r="G7" s="14" t="s">
        <v>69</v>
      </c>
      <c r="H7" s="17"/>
      <c r="I7" s="14" t="s">
        <v>70</v>
      </c>
      <c r="J7" s="17"/>
      <c r="K7" s="14" t="s">
        <v>70</v>
      </c>
      <c r="L7" s="17"/>
      <c r="M7" s="86"/>
    </row>
    <row r="8">
      <c r="D8" s="1"/>
      <c r="E8" s="14"/>
      <c r="F8" s="17"/>
      <c r="G8" s="45" t="s">
        <v>71</v>
      </c>
      <c r="H8" s="17"/>
      <c r="I8" s="16"/>
      <c r="J8" s="17"/>
      <c r="K8" s="14"/>
      <c r="L8" s="17"/>
      <c r="M8" s="86"/>
    </row>
    <row r="9">
      <c r="A9" s="46" t="s">
        <v>104</v>
      </c>
      <c r="B9" s="47"/>
      <c r="D9" s="1" t="s">
        <v>337</v>
      </c>
      <c r="E9" s="44" t="s">
        <v>328</v>
      </c>
      <c r="F9" s="48" t="s">
        <v>106</v>
      </c>
      <c r="G9" s="44" t="s">
        <v>76</v>
      </c>
      <c r="H9" s="49" t="s">
        <v>77</v>
      </c>
      <c r="I9" s="44" t="s">
        <v>78</v>
      </c>
      <c r="J9" s="49" t="s">
        <v>79</v>
      </c>
      <c r="K9" s="44" t="s">
        <v>80</v>
      </c>
      <c r="L9" s="48" t="s">
        <v>81</v>
      </c>
      <c r="M9" s="86"/>
    </row>
    <row r="10" ht="42.0" customHeight="1">
      <c r="A10" s="47" t="s">
        <v>8</v>
      </c>
      <c r="B10" s="50" t="s">
        <v>338</v>
      </c>
      <c r="D10" s="1"/>
      <c r="E10" s="44" t="s">
        <v>107</v>
      </c>
      <c r="F10" s="51" t="s">
        <v>108</v>
      </c>
      <c r="G10" s="44" t="s">
        <v>107</v>
      </c>
      <c r="H10" s="51" t="s">
        <v>108</v>
      </c>
      <c r="I10" s="44" t="s">
        <v>107</v>
      </c>
      <c r="J10" s="51" t="s">
        <v>108</v>
      </c>
      <c r="K10" s="44" t="s">
        <v>107</v>
      </c>
      <c r="L10" s="51" t="s">
        <v>108</v>
      </c>
      <c r="M10" s="87" t="s">
        <v>109</v>
      </c>
    </row>
    <row r="11">
      <c r="A11" s="88">
        <v>1.0</v>
      </c>
      <c r="B11" s="66" t="s">
        <v>15</v>
      </c>
      <c r="C11" s="62"/>
      <c r="D11" s="66" t="s">
        <v>16</v>
      </c>
      <c r="E11" s="67" t="s">
        <v>585</v>
      </c>
      <c r="F11" s="89">
        <v>8.5</v>
      </c>
      <c r="G11" s="67" t="s">
        <v>586</v>
      </c>
      <c r="H11" s="89">
        <v>9.0</v>
      </c>
      <c r="I11" s="67" t="s">
        <v>587</v>
      </c>
      <c r="J11" s="89">
        <v>8.5</v>
      </c>
      <c r="K11" s="67" t="s">
        <v>16</v>
      </c>
      <c r="L11" s="89">
        <v>0.0</v>
      </c>
      <c r="M11" s="90">
        <f t="shared" ref="M11:M34" si="1">(F11+H11+J11+L11)/4</f>
        <v>6.5</v>
      </c>
    </row>
    <row r="12" ht="53.25" customHeight="1">
      <c r="A12" s="91">
        <v>2.0</v>
      </c>
      <c r="B12" s="66" t="s">
        <v>17</v>
      </c>
      <c r="C12" s="62"/>
      <c r="D12" s="66" t="s">
        <v>16</v>
      </c>
      <c r="E12" s="67" t="s">
        <v>588</v>
      </c>
      <c r="F12" s="89">
        <v>8.5</v>
      </c>
      <c r="G12" s="67" t="s">
        <v>589</v>
      </c>
      <c r="H12" s="89">
        <v>7.0</v>
      </c>
      <c r="I12" s="67" t="s">
        <v>590</v>
      </c>
      <c r="J12" s="89">
        <v>9.0</v>
      </c>
      <c r="K12" s="67" t="s">
        <v>591</v>
      </c>
      <c r="L12" s="89">
        <v>8.0</v>
      </c>
      <c r="M12" s="90">
        <f t="shared" si="1"/>
        <v>8.125</v>
      </c>
    </row>
    <row r="13">
      <c r="A13" s="88">
        <v>3.0</v>
      </c>
      <c r="B13" s="66" t="s">
        <v>18</v>
      </c>
      <c r="C13" s="62"/>
      <c r="D13" s="66" t="s">
        <v>16</v>
      </c>
      <c r="E13" s="67" t="s">
        <v>592</v>
      </c>
      <c r="F13" s="89">
        <v>6.75</v>
      </c>
      <c r="G13" s="67" t="s">
        <v>16</v>
      </c>
      <c r="H13" s="89">
        <v>9.0</v>
      </c>
      <c r="I13" s="67" t="s">
        <v>593</v>
      </c>
      <c r="J13" s="89">
        <v>10.0</v>
      </c>
      <c r="K13" s="67" t="s">
        <v>16</v>
      </c>
      <c r="L13" s="89">
        <v>0.0</v>
      </c>
      <c r="M13" s="90">
        <f t="shared" si="1"/>
        <v>6.4375</v>
      </c>
    </row>
    <row r="14">
      <c r="A14" s="91">
        <v>4.0</v>
      </c>
      <c r="B14" s="66" t="s">
        <v>19</v>
      </c>
      <c r="C14" s="62"/>
      <c r="D14" s="66" t="s">
        <v>16</v>
      </c>
      <c r="E14" s="67" t="s">
        <v>594</v>
      </c>
      <c r="F14" s="89">
        <v>8.5</v>
      </c>
      <c r="G14" s="67" t="s">
        <v>16</v>
      </c>
      <c r="H14" s="89">
        <v>0.0</v>
      </c>
      <c r="I14" s="67" t="s">
        <v>595</v>
      </c>
      <c r="J14" s="89">
        <v>9.0</v>
      </c>
      <c r="K14" s="67" t="s">
        <v>596</v>
      </c>
      <c r="L14" s="89">
        <v>8.0</v>
      </c>
      <c r="M14" s="90">
        <f t="shared" si="1"/>
        <v>6.375</v>
      </c>
    </row>
    <row r="15">
      <c r="A15" s="88">
        <v>5.0</v>
      </c>
      <c r="B15" s="66" t="s">
        <v>20</v>
      </c>
      <c r="C15" s="62"/>
      <c r="D15" s="66" t="s">
        <v>16</v>
      </c>
      <c r="E15" s="67" t="s">
        <v>597</v>
      </c>
      <c r="F15" s="89">
        <v>8.5</v>
      </c>
      <c r="G15" s="67" t="s">
        <v>598</v>
      </c>
      <c r="H15" s="89">
        <v>9.0</v>
      </c>
      <c r="I15" s="67" t="s">
        <v>599</v>
      </c>
      <c r="J15" s="89">
        <v>9.0</v>
      </c>
      <c r="K15" s="67" t="s">
        <v>16</v>
      </c>
      <c r="L15" s="89">
        <v>0.0</v>
      </c>
      <c r="M15" s="90">
        <f t="shared" si="1"/>
        <v>6.625</v>
      </c>
    </row>
    <row r="16">
      <c r="A16" s="91">
        <v>6.0</v>
      </c>
      <c r="B16" s="66" t="s">
        <v>21</v>
      </c>
      <c r="C16" s="62"/>
      <c r="D16" s="66" t="s">
        <v>16</v>
      </c>
      <c r="E16" s="67" t="s">
        <v>600</v>
      </c>
      <c r="F16" s="89">
        <v>8.5</v>
      </c>
      <c r="G16" s="67" t="s">
        <v>601</v>
      </c>
      <c r="H16" s="89">
        <v>8.5</v>
      </c>
      <c r="I16" s="67" t="s">
        <v>602</v>
      </c>
      <c r="J16" s="89">
        <v>7.5</v>
      </c>
      <c r="K16" s="67" t="s">
        <v>603</v>
      </c>
      <c r="L16" s="89">
        <v>8.5</v>
      </c>
      <c r="M16" s="90">
        <f t="shared" si="1"/>
        <v>8.25</v>
      </c>
    </row>
    <row r="17" ht="73.5" customHeight="1">
      <c r="A17" s="88">
        <v>7.0</v>
      </c>
      <c r="B17" s="66" t="s">
        <v>22</v>
      </c>
      <c r="C17" s="62"/>
      <c r="D17" s="66" t="s">
        <v>16</v>
      </c>
      <c r="E17" s="67" t="s">
        <v>604</v>
      </c>
      <c r="F17" s="89">
        <v>8.0</v>
      </c>
      <c r="G17" s="67" t="s">
        <v>605</v>
      </c>
      <c r="H17" s="89">
        <v>9.0</v>
      </c>
      <c r="I17" s="67" t="s">
        <v>606</v>
      </c>
      <c r="J17" s="89">
        <v>9.0</v>
      </c>
      <c r="K17" s="67" t="s">
        <v>607</v>
      </c>
      <c r="L17" s="89">
        <v>8.0</v>
      </c>
      <c r="M17" s="90">
        <f t="shared" si="1"/>
        <v>8.5</v>
      </c>
    </row>
    <row r="18">
      <c r="A18" s="91">
        <v>8.0</v>
      </c>
      <c r="B18" s="66" t="s">
        <v>23</v>
      </c>
      <c r="C18" s="62"/>
      <c r="D18" s="66" t="s">
        <v>16</v>
      </c>
      <c r="E18" s="67" t="s">
        <v>608</v>
      </c>
      <c r="F18" s="89">
        <v>8.0</v>
      </c>
      <c r="G18" s="67" t="s">
        <v>604</v>
      </c>
      <c r="H18" s="89">
        <v>8.0</v>
      </c>
      <c r="I18" s="67" t="s">
        <v>609</v>
      </c>
      <c r="J18" s="89">
        <v>8.5</v>
      </c>
      <c r="K18" s="67" t="s">
        <v>610</v>
      </c>
      <c r="L18" s="89">
        <v>8.5</v>
      </c>
      <c r="M18" s="90">
        <f t="shared" si="1"/>
        <v>8.25</v>
      </c>
    </row>
    <row r="19">
      <c r="A19" s="88">
        <v>9.0</v>
      </c>
      <c r="B19" s="66" t="s">
        <v>24</v>
      </c>
      <c r="C19" s="62"/>
      <c r="D19" s="66" t="s">
        <v>16</v>
      </c>
      <c r="E19" s="67" t="s">
        <v>611</v>
      </c>
      <c r="F19" s="89">
        <v>8.2</v>
      </c>
      <c r="G19" s="67" t="s">
        <v>612</v>
      </c>
      <c r="H19" s="89">
        <v>7.0</v>
      </c>
      <c r="I19" s="67" t="s">
        <v>613</v>
      </c>
      <c r="J19" s="89">
        <v>9.5</v>
      </c>
      <c r="K19" s="67" t="s">
        <v>614</v>
      </c>
      <c r="L19" s="89">
        <v>8.5</v>
      </c>
      <c r="M19" s="90">
        <f t="shared" si="1"/>
        <v>8.3</v>
      </c>
    </row>
    <row r="20">
      <c r="A20" s="88">
        <v>10.0</v>
      </c>
      <c r="B20" s="66" t="s">
        <v>25</v>
      </c>
      <c r="C20" s="62"/>
      <c r="D20" s="66" t="s">
        <v>16</v>
      </c>
      <c r="E20" s="67" t="s">
        <v>615</v>
      </c>
      <c r="F20" s="89">
        <v>9.0</v>
      </c>
      <c r="G20" s="67" t="s">
        <v>616</v>
      </c>
      <c r="H20" s="89">
        <v>9.5</v>
      </c>
      <c r="I20" s="67" t="s">
        <v>617</v>
      </c>
      <c r="J20" s="89">
        <v>9.3</v>
      </c>
      <c r="K20" s="67" t="s">
        <v>618</v>
      </c>
      <c r="L20" s="89">
        <v>8.5</v>
      </c>
      <c r="M20" s="90">
        <f t="shared" si="1"/>
        <v>9.075</v>
      </c>
    </row>
    <row r="21">
      <c r="A21" s="91">
        <v>11.0</v>
      </c>
      <c r="B21" s="66" t="s">
        <v>26</v>
      </c>
      <c r="C21" s="62"/>
      <c r="D21" s="66" t="s">
        <v>16</v>
      </c>
      <c r="E21" s="67" t="s">
        <v>619</v>
      </c>
      <c r="F21" s="89">
        <v>9.5</v>
      </c>
      <c r="G21" s="67" t="s">
        <v>16</v>
      </c>
      <c r="H21" s="89">
        <v>3.0</v>
      </c>
      <c r="I21" s="67" t="s">
        <v>620</v>
      </c>
      <c r="J21" s="89">
        <v>8.5</v>
      </c>
      <c r="K21" s="67" t="s">
        <v>621</v>
      </c>
      <c r="L21" s="89">
        <v>8.5</v>
      </c>
      <c r="M21" s="90">
        <f t="shared" si="1"/>
        <v>7.375</v>
      </c>
    </row>
    <row r="22" ht="51.75" customHeight="1">
      <c r="A22" s="88">
        <v>12.0</v>
      </c>
      <c r="B22" s="66" t="s">
        <v>27</v>
      </c>
      <c r="C22" s="62"/>
      <c r="D22" s="66" t="s">
        <v>16</v>
      </c>
      <c r="E22" s="67" t="s">
        <v>622</v>
      </c>
      <c r="F22" s="89">
        <v>8.0</v>
      </c>
      <c r="G22" s="67" t="s">
        <v>623</v>
      </c>
      <c r="H22" s="89">
        <v>9.0</v>
      </c>
      <c r="I22" s="67" t="s">
        <v>624</v>
      </c>
      <c r="J22" s="89">
        <v>8.5</v>
      </c>
      <c r="K22" s="67" t="s">
        <v>625</v>
      </c>
      <c r="L22" s="89">
        <v>10.0</v>
      </c>
      <c r="M22" s="90">
        <f t="shared" si="1"/>
        <v>8.875</v>
      </c>
    </row>
    <row r="23" ht="47.25" customHeight="1">
      <c r="A23" s="91">
        <v>13.0</v>
      </c>
      <c r="B23" s="66" t="s">
        <v>28</v>
      </c>
      <c r="C23" s="62"/>
      <c r="D23" s="66" t="s">
        <v>16</v>
      </c>
      <c r="E23" s="67" t="s">
        <v>599</v>
      </c>
      <c r="F23" s="89">
        <v>8.5</v>
      </c>
      <c r="G23" s="67" t="s">
        <v>626</v>
      </c>
      <c r="H23" s="89">
        <v>9.0</v>
      </c>
      <c r="I23" s="67" t="s">
        <v>627</v>
      </c>
      <c r="J23" s="89">
        <v>9.0</v>
      </c>
      <c r="K23" s="67" t="s">
        <v>628</v>
      </c>
      <c r="L23" s="89">
        <v>7.75</v>
      </c>
      <c r="M23" s="90">
        <f t="shared" si="1"/>
        <v>8.5625</v>
      </c>
    </row>
    <row r="24" ht="59.25" customHeight="1">
      <c r="A24" s="88">
        <v>14.0</v>
      </c>
      <c r="B24" s="66" t="s">
        <v>29</v>
      </c>
      <c r="C24" s="62"/>
      <c r="D24" s="66" t="s">
        <v>16</v>
      </c>
      <c r="E24" s="67" t="s">
        <v>629</v>
      </c>
      <c r="F24" s="89">
        <v>10.0</v>
      </c>
      <c r="G24" s="67" t="s">
        <v>16</v>
      </c>
      <c r="H24" s="89">
        <v>0.0</v>
      </c>
      <c r="I24" s="67" t="s">
        <v>630</v>
      </c>
      <c r="J24" s="89">
        <v>7.5</v>
      </c>
      <c r="K24" s="67" t="s">
        <v>16</v>
      </c>
      <c r="L24" s="89">
        <v>0.0</v>
      </c>
      <c r="M24" s="90">
        <f t="shared" si="1"/>
        <v>4.375</v>
      </c>
    </row>
    <row r="25">
      <c r="A25" s="91">
        <v>15.0</v>
      </c>
      <c r="B25" s="66" t="s">
        <v>30</v>
      </c>
      <c r="C25" s="62"/>
      <c r="D25" s="66" t="s">
        <v>16</v>
      </c>
      <c r="E25" s="67" t="s">
        <v>631</v>
      </c>
      <c r="F25" s="89">
        <v>9.0</v>
      </c>
      <c r="G25" s="67" t="s">
        <v>604</v>
      </c>
      <c r="H25" s="89">
        <v>0.0</v>
      </c>
      <c r="I25" s="67" t="s">
        <v>632</v>
      </c>
      <c r="J25" s="89">
        <v>9.0</v>
      </c>
      <c r="K25" s="67" t="s">
        <v>16</v>
      </c>
      <c r="L25" s="89">
        <v>0.0</v>
      </c>
      <c r="M25" s="90">
        <f t="shared" si="1"/>
        <v>4.5</v>
      </c>
    </row>
    <row r="26">
      <c r="A26" s="88">
        <v>16.0</v>
      </c>
      <c r="B26" s="66" t="s">
        <v>31</v>
      </c>
      <c r="C26" s="62"/>
      <c r="D26" s="66" t="s">
        <v>16</v>
      </c>
      <c r="E26" s="67" t="s">
        <v>16</v>
      </c>
      <c r="F26" s="89">
        <v>8.0</v>
      </c>
      <c r="G26" s="67" t="s">
        <v>633</v>
      </c>
      <c r="H26" s="89">
        <v>4.0</v>
      </c>
      <c r="I26" s="67" t="s">
        <v>634</v>
      </c>
      <c r="J26" s="89">
        <v>7.5</v>
      </c>
      <c r="K26" s="67" t="s">
        <v>635</v>
      </c>
      <c r="L26" s="89">
        <v>7.5</v>
      </c>
      <c r="M26" s="90">
        <f t="shared" si="1"/>
        <v>6.75</v>
      </c>
    </row>
    <row r="27" ht="53.25" customHeight="1">
      <c r="A27" s="91">
        <v>17.0</v>
      </c>
      <c r="B27" s="66" t="s">
        <v>32</v>
      </c>
      <c r="C27" s="62"/>
      <c r="D27" s="66" t="s">
        <v>16</v>
      </c>
      <c r="E27" s="67" t="s">
        <v>636</v>
      </c>
      <c r="F27" s="89">
        <v>8.5</v>
      </c>
      <c r="G27" s="67" t="s">
        <v>16</v>
      </c>
      <c r="H27" s="89">
        <v>5.0</v>
      </c>
      <c r="I27" s="67" t="s">
        <v>637</v>
      </c>
      <c r="J27" s="89">
        <v>8.0</v>
      </c>
      <c r="K27" s="67" t="s">
        <v>638</v>
      </c>
      <c r="L27" s="89">
        <v>8.9</v>
      </c>
      <c r="M27" s="90">
        <f t="shared" si="1"/>
        <v>7.6</v>
      </c>
    </row>
    <row r="28">
      <c r="A28" s="88">
        <v>18.0</v>
      </c>
      <c r="B28" s="66" t="s">
        <v>33</v>
      </c>
      <c r="C28" s="62"/>
      <c r="D28" s="66" t="s">
        <v>16</v>
      </c>
      <c r="E28" s="67" t="s">
        <v>639</v>
      </c>
      <c r="F28" s="89">
        <v>8.5</v>
      </c>
      <c r="G28" s="67" t="s">
        <v>640</v>
      </c>
      <c r="H28" s="89">
        <v>8.0</v>
      </c>
      <c r="I28" s="67" t="s">
        <v>641</v>
      </c>
      <c r="J28" s="89">
        <v>9.0</v>
      </c>
      <c r="K28" s="67" t="s">
        <v>16</v>
      </c>
      <c r="L28" s="89">
        <v>0.0</v>
      </c>
      <c r="M28" s="90">
        <f t="shared" si="1"/>
        <v>6.375</v>
      </c>
    </row>
    <row r="29">
      <c r="A29" s="88">
        <v>19.0</v>
      </c>
      <c r="B29" s="66" t="s">
        <v>34</v>
      </c>
      <c r="C29" s="62"/>
      <c r="D29" s="66" t="s">
        <v>16</v>
      </c>
      <c r="E29" s="67" t="s">
        <v>642</v>
      </c>
      <c r="F29" s="89">
        <v>8.7</v>
      </c>
      <c r="G29" s="67" t="s">
        <v>598</v>
      </c>
      <c r="H29" s="89">
        <v>8.0</v>
      </c>
      <c r="I29" s="67" t="s">
        <v>643</v>
      </c>
      <c r="J29" s="89">
        <v>9.0</v>
      </c>
      <c r="K29" s="67" t="s">
        <v>644</v>
      </c>
      <c r="L29" s="89">
        <v>10.0</v>
      </c>
      <c r="M29" s="90">
        <f t="shared" si="1"/>
        <v>8.925</v>
      </c>
    </row>
    <row r="30" ht="75.0" customHeight="1">
      <c r="A30" s="88">
        <v>20.0</v>
      </c>
      <c r="B30" s="66" t="s">
        <v>35</v>
      </c>
      <c r="C30" s="62"/>
      <c r="D30" s="66" t="s">
        <v>16</v>
      </c>
      <c r="E30" s="67" t="s">
        <v>645</v>
      </c>
      <c r="F30" s="89">
        <v>8.5</v>
      </c>
      <c r="G30" s="67" t="s">
        <v>646</v>
      </c>
      <c r="H30" s="89">
        <v>8.0</v>
      </c>
      <c r="I30" s="67" t="s">
        <v>647</v>
      </c>
      <c r="J30" s="89">
        <v>8.5</v>
      </c>
      <c r="K30" s="67" t="s">
        <v>648</v>
      </c>
      <c r="L30" s="89">
        <v>7.0</v>
      </c>
      <c r="M30" s="90">
        <f t="shared" si="1"/>
        <v>8</v>
      </c>
    </row>
    <row r="31">
      <c r="A31" s="91">
        <v>21.0</v>
      </c>
      <c r="B31" s="66" t="s">
        <v>36</v>
      </c>
      <c r="C31" s="62"/>
      <c r="D31" s="66" t="s">
        <v>16</v>
      </c>
      <c r="E31" s="67" t="s">
        <v>649</v>
      </c>
      <c r="F31" s="89">
        <v>9.0</v>
      </c>
      <c r="G31" s="67" t="s">
        <v>650</v>
      </c>
      <c r="H31" s="89">
        <v>8.5</v>
      </c>
      <c r="I31" s="67" t="s">
        <v>651</v>
      </c>
      <c r="J31" s="89">
        <v>8.5</v>
      </c>
      <c r="K31" s="67" t="s">
        <v>16</v>
      </c>
      <c r="L31" s="89">
        <v>9.0</v>
      </c>
      <c r="M31" s="90">
        <f t="shared" si="1"/>
        <v>8.75</v>
      </c>
    </row>
    <row r="32">
      <c r="A32" s="88">
        <v>22.0</v>
      </c>
      <c r="B32" s="66" t="s">
        <v>37</v>
      </c>
      <c r="C32" s="62"/>
      <c r="D32" s="66" t="s">
        <v>16</v>
      </c>
      <c r="E32" s="67" t="s">
        <v>16</v>
      </c>
      <c r="F32" s="89">
        <v>0.0</v>
      </c>
      <c r="G32" s="67" t="s">
        <v>652</v>
      </c>
      <c r="H32" s="89">
        <v>6.0</v>
      </c>
      <c r="I32" s="67" t="s">
        <v>653</v>
      </c>
      <c r="J32" s="89">
        <v>7.5</v>
      </c>
      <c r="K32" s="67" t="s">
        <v>16</v>
      </c>
      <c r="L32" s="89">
        <v>9.0</v>
      </c>
      <c r="M32" s="90">
        <f t="shared" si="1"/>
        <v>5.625</v>
      </c>
    </row>
    <row r="33" ht="51.0" customHeight="1">
      <c r="A33" s="91">
        <v>23.0</v>
      </c>
      <c r="B33" s="66" t="s">
        <v>38</v>
      </c>
      <c r="C33" s="62"/>
      <c r="D33" s="66" t="s">
        <v>16</v>
      </c>
      <c r="E33" s="67" t="s">
        <v>654</v>
      </c>
      <c r="F33" s="89">
        <v>8.8</v>
      </c>
      <c r="G33" s="67" t="s">
        <v>655</v>
      </c>
      <c r="H33" s="89">
        <v>9.0</v>
      </c>
      <c r="I33" s="67" t="s">
        <v>656</v>
      </c>
      <c r="J33" s="89">
        <v>9.3</v>
      </c>
      <c r="K33" s="67" t="s">
        <v>657</v>
      </c>
      <c r="L33" s="89">
        <v>8.5</v>
      </c>
      <c r="M33" s="90">
        <f t="shared" si="1"/>
        <v>8.9</v>
      </c>
    </row>
    <row r="34" ht="57.75" customHeight="1">
      <c r="A34" s="88">
        <v>24.0</v>
      </c>
      <c r="B34" s="66" t="s">
        <v>39</v>
      </c>
      <c r="C34" s="62"/>
      <c r="D34" s="66" t="s">
        <v>16</v>
      </c>
      <c r="E34" s="67" t="s">
        <v>658</v>
      </c>
      <c r="F34" s="89">
        <v>5.0</v>
      </c>
      <c r="G34" s="67" t="s">
        <v>659</v>
      </c>
      <c r="H34" s="89">
        <v>8.0</v>
      </c>
      <c r="I34" s="67" t="s">
        <v>660</v>
      </c>
      <c r="J34" s="89">
        <v>10.0</v>
      </c>
      <c r="K34" s="67" t="s">
        <v>661</v>
      </c>
      <c r="L34" s="89">
        <v>7.8</v>
      </c>
      <c r="M34" s="90">
        <f t="shared" si="1"/>
        <v>7.7</v>
      </c>
    </row>
    <row r="35">
      <c r="B35" s="1"/>
      <c r="C35" s="116"/>
      <c r="D35" s="1"/>
      <c r="E35" s="1"/>
      <c r="F35" s="117"/>
      <c r="G35" s="1"/>
      <c r="H35" s="118"/>
      <c r="I35" s="44"/>
      <c r="J35" s="117"/>
      <c r="K35" s="1"/>
      <c r="L35" s="119"/>
      <c r="M35" s="17"/>
    </row>
    <row r="36">
      <c r="B36" s="18" t="s">
        <v>50</v>
      </c>
      <c r="C36" s="19"/>
      <c r="D36" s="20"/>
      <c r="E36" s="18" t="s">
        <v>74</v>
      </c>
      <c r="F36" s="92"/>
      <c r="G36" s="20" t="s">
        <v>76</v>
      </c>
      <c r="H36" s="93"/>
      <c r="I36" s="94" t="s">
        <v>78</v>
      </c>
      <c r="J36" s="92"/>
      <c r="K36" s="20" t="s">
        <v>80</v>
      </c>
      <c r="L36" s="95"/>
      <c r="M36" s="17"/>
    </row>
    <row r="37">
      <c r="B37" s="22"/>
      <c r="C37" s="23" t="s">
        <v>52</v>
      </c>
      <c r="D37" s="23"/>
      <c r="E37" s="96"/>
      <c r="F37" s="33">
        <f>AVERAGE(F11:F34)</f>
        <v>8.01875</v>
      </c>
      <c r="G37" s="97"/>
      <c r="H37" s="98">
        <f>AVERAGE(H11:H34)</f>
        <v>6.729166667</v>
      </c>
      <c r="I37" s="99"/>
      <c r="J37" s="33">
        <f>AVERAGE(J11:J34)</f>
        <v>8.7125</v>
      </c>
      <c r="K37" s="97"/>
      <c r="L37" s="100">
        <f>AVERAGE(L11:L34)</f>
        <v>6.33125</v>
      </c>
      <c r="M37" s="17"/>
    </row>
    <row r="38">
      <c r="B38" s="27"/>
      <c r="C38" s="1" t="s">
        <v>53</v>
      </c>
      <c r="D38" s="1"/>
      <c r="E38" s="101"/>
      <c r="F38" s="25">
        <f>MODE(F11:F34)</f>
        <v>8.5</v>
      </c>
      <c r="G38" s="62"/>
      <c r="H38" s="36">
        <f>MODE(H11:H34)</f>
        <v>9</v>
      </c>
      <c r="I38" s="70"/>
      <c r="J38" s="25">
        <f>MODE(J11:J34)</f>
        <v>9</v>
      </c>
      <c r="K38" s="62"/>
      <c r="L38" s="26">
        <f>MODE(L11:L34)</f>
        <v>0</v>
      </c>
      <c r="M38" s="17"/>
    </row>
    <row r="39">
      <c r="B39" s="28"/>
      <c r="C39" s="29" t="s">
        <v>54</v>
      </c>
      <c r="D39" s="29"/>
      <c r="E39" s="102"/>
      <c r="F39" s="31">
        <f>STDEV(F11:F34)</f>
        <v>1.947395836</v>
      </c>
      <c r="G39" s="103"/>
      <c r="H39" s="42">
        <f>STDEV(H11:H34)</f>
        <v>3.085658152</v>
      </c>
      <c r="I39" s="104"/>
      <c r="J39" s="31">
        <f>STDEV(J11:J34)</f>
        <v>0.7206956181</v>
      </c>
      <c r="K39" s="103"/>
      <c r="L39" s="32">
        <f>STDEV(L11:L34)</f>
        <v>3.792607584</v>
      </c>
      <c r="M39" s="17"/>
    </row>
    <row r="40">
      <c r="B40" s="22"/>
      <c r="C40" s="23" t="s">
        <v>55</v>
      </c>
      <c r="D40" s="23"/>
      <c r="E40" s="96"/>
      <c r="F40" s="33">
        <f>QUARTILE(F11:F34,0)</f>
        <v>0</v>
      </c>
      <c r="G40" s="97"/>
      <c r="H40" s="33">
        <f>QUARTILE(H11:H34,0)</f>
        <v>0</v>
      </c>
      <c r="I40" s="99"/>
      <c r="J40" s="33">
        <f>QUARTILE(J11:J34,0)</f>
        <v>7.5</v>
      </c>
      <c r="K40" s="97"/>
      <c r="L40" s="100">
        <f>QUARTILE(L11:L34,0)</f>
        <v>0</v>
      </c>
      <c r="M40" s="17"/>
    </row>
    <row r="41">
      <c r="B41" s="27"/>
      <c r="C41" s="1" t="s">
        <v>56</v>
      </c>
      <c r="D41" s="1"/>
      <c r="E41" s="101"/>
      <c r="F41" s="25">
        <f>QUARTILE(F11:F34,1)</f>
        <v>8</v>
      </c>
      <c r="G41" s="62"/>
      <c r="H41" s="25">
        <f>QUARTILE(H11:H34,1)</f>
        <v>5.75</v>
      </c>
      <c r="I41" s="70"/>
      <c r="J41" s="25">
        <f>QUARTILE(J11:J34,1)</f>
        <v>8.5</v>
      </c>
      <c r="K41" s="62"/>
      <c r="L41" s="26">
        <f>QUARTILE(L11:L34,1)</f>
        <v>5.25</v>
      </c>
      <c r="M41" s="17"/>
    </row>
    <row r="42">
      <c r="B42" s="27"/>
      <c r="C42" s="1" t="s">
        <v>57</v>
      </c>
      <c r="D42" s="1"/>
      <c r="E42" s="101"/>
      <c r="F42" s="25">
        <f>QUARTILE(F11:F34,2)</f>
        <v>8.5</v>
      </c>
      <c r="G42" s="62"/>
      <c r="H42" s="25">
        <f>QUARTILE(H11:H34,2)</f>
        <v>8</v>
      </c>
      <c r="I42" s="70"/>
      <c r="J42" s="25">
        <f>QUARTILE(J11:J34,2)</f>
        <v>9</v>
      </c>
      <c r="K42" s="62"/>
      <c r="L42" s="26">
        <f>QUARTILE(L11:L34,2)</f>
        <v>8</v>
      </c>
      <c r="M42" s="17"/>
    </row>
    <row r="43">
      <c r="B43" s="27"/>
      <c r="C43" s="1" t="s">
        <v>58</v>
      </c>
      <c r="D43" s="1"/>
      <c r="E43" s="101"/>
      <c r="F43" s="25">
        <f>QUARTILE(F11:F34,3)</f>
        <v>8.725</v>
      </c>
      <c r="G43" s="62"/>
      <c r="H43" s="25">
        <f>QUARTILE(H11:H34,3)</f>
        <v>9</v>
      </c>
      <c r="I43" s="70"/>
      <c r="J43" s="25">
        <f>QUARTILE(J11:J34,3)</f>
        <v>9</v>
      </c>
      <c r="K43" s="62"/>
      <c r="L43" s="26">
        <f>QUARTILE(L11:L34,3)</f>
        <v>8.5</v>
      </c>
      <c r="M43" s="17"/>
    </row>
    <row r="44">
      <c r="B44" s="28"/>
      <c r="C44" s="29" t="s">
        <v>59</v>
      </c>
      <c r="D44" s="29"/>
      <c r="E44" s="102"/>
      <c r="F44" s="31">
        <f>QUARTILE(F11:F34,4)</f>
        <v>10</v>
      </c>
      <c r="G44" s="103"/>
      <c r="H44" s="31">
        <f>QUARTILE(H11:H34,4)</f>
        <v>9.5</v>
      </c>
      <c r="I44" s="104"/>
      <c r="J44" s="31">
        <f>QUARTILE(J11:J34,4)</f>
        <v>10</v>
      </c>
      <c r="K44" s="103"/>
      <c r="L44" s="32">
        <f>QUARTILE(L11:L34,4)</f>
        <v>10</v>
      </c>
      <c r="M44" s="17"/>
    </row>
    <row r="45">
      <c r="B45" s="22"/>
      <c r="C45" s="23"/>
      <c r="D45" s="23"/>
      <c r="E45" s="96"/>
      <c r="F45" s="120" t="s">
        <v>328</v>
      </c>
      <c r="G45" s="121"/>
      <c r="H45" s="120" t="s">
        <v>76</v>
      </c>
      <c r="I45" s="122"/>
      <c r="J45" s="120" t="s">
        <v>78</v>
      </c>
      <c r="K45" s="121"/>
      <c r="L45" s="123" t="s">
        <v>203</v>
      </c>
    </row>
    <row r="46">
      <c r="B46" s="27" t="s">
        <v>60</v>
      </c>
      <c r="C46" s="1"/>
      <c r="D46" s="127" t="s">
        <v>328</v>
      </c>
      <c r="E46" s="101"/>
      <c r="F46" s="112" t="s">
        <v>16</v>
      </c>
      <c r="G46" s="62"/>
      <c r="H46" s="25">
        <f>PEARSON(H11:H34,F11:F34)</f>
        <v>-0.1289958643</v>
      </c>
      <c r="I46" s="70"/>
      <c r="J46" s="25">
        <f>PEARSON(J11:J34,F11:F34)</f>
        <v>0.07804747564</v>
      </c>
      <c r="K46" s="62"/>
      <c r="L46" s="26">
        <f>PEARSON(L11:L34,F11:F34)</f>
        <v>-0.1673270549</v>
      </c>
    </row>
    <row r="47">
      <c r="B47" s="34" t="s">
        <v>204</v>
      </c>
      <c r="C47" s="1"/>
      <c r="D47" s="127" t="s">
        <v>662</v>
      </c>
      <c r="E47" s="101"/>
      <c r="F47" s="25">
        <f>PEARSON(F11:F34,H11:H34)</f>
        <v>-0.1289958643</v>
      </c>
      <c r="G47" s="62"/>
      <c r="H47" s="112" t="s">
        <v>16</v>
      </c>
      <c r="I47" s="70"/>
      <c r="J47" s="25">
        <f>PEARSON(J11:J34,H11:H34)</f>
        <v>0.3320030914</v>
      </c>
      <c r="K47" s="62"/>
      <c r="L47" s="26">
        <f>PEARSON(L11:L34,H11:H34)</f>
        <v>0.1900459481</v>
      </c>
    </row>
    <row r="48">
      <c r="B48" s="34" t="s">
        <v>205</v>
      </c>
      <c r="C48" s="1"/>
      <c r="D48" s="127" t="s">
        <v>78</v>
      </c>
      <c r="E48" s="101"/>
      <c r="F48" s="25">
        <f>PEARSON(F11:F34,J11:J34)</f>
        <v>0.07804747564</v>
      </c>
      <c r="G48" s="62"/>
      <c r="H48" s="25">
        <f>PEARSON(H11:H34,J11:J34)</f>
        <v>0.3320030914</v>
      </c>
      <c r="I48" s="70"/>
      <c r="J48" s="112" t="s">
        <v>16</v>
      </c>
      <c r="K48" s="62"/>
      <c r="L48" s="26">
        <f>PEARSON(L11:L34,J11:J34)</f>
        <v>-0.1123714845</v>
      </c>
    </row>
    <row r="49">
      <c r="B49" s="39" t="s">
        <v>63</v>
      </c>
      <c r="C49" s="29"/>
      <c r="D49" s="128" t="s">
        <v>203</v>
      </c>
      <c r="E49" s="102"/>
      <c r="F49" s="31">
        <f>PEARSON(F11:F34,L11:L34)</f>
        <v>-0.1673270549</v>
      </c>
      <c r="G49" s="103"/>
      <c r="H49" s="31">
        <f>PEARSON(H11:H34,L11:L34)</f>
        <v>0.1900459481</v>
      </c>
      <c r="I49" s="104"/>
      <c r="J49" s="31">
        <f>PEARSON(J11:J34,L11:L34)</f>
        <v>-0.1123714845</v>
      </c>
      <c r="K49" s="103"/>
      <c r="L49" s="43" t="s">
        <v>16</v>
      </c>
    </row>
    <row r="50">
      <c r="B50" s="2"/>
      <c r="C50" s="1"/>
      <c r="D50" s="1"/>
      <c r="E50" s="67"/>
      <c r="F50" s="25" t="str">
        <f>KAPPA</f>
        <v>#NAME?</v>
      </c>
      <c r="G50" s="62"/>
      <c r="H50" s="25"/>
      <c r="I50" s="70"/>
      <c r="J50" s="25"/>
      <c r="K50" s="62"/>
      <c r="L50" s="38"/>
    </row>
    <row r="51">
      <c r="A51" s="57"/>
      <c r="B51" s="58"/>
      <c r="C51" s="57"/>
      <c r="D51" s="57"/>
      <c r="E51" s="59"/>
      <c r="F51" s="60"/>
      <c r="G51" s="59"/>
      <c r="H51" s="60"/>
      <c r="I51" s="59"/>
      <c r="J51" s="60"/>
      <c r="K51" s="59"/>
      <c r="L51" s="60"/>
      <c r="M51" s="61"/>
      <c r="N51" s="61"/>
      <c r="O51" s="61"/>
      <c r="P51" s="61"/>
      <c r="Q51" s="61"/>
      <c r="R51" s="61"/>
      <c r="S51" s="61"/>
      <c r="T51" s="61"/>
      <c r="U51" s="61"/>
      <c r="V51" s="61"/>
      <c r="W51" s="61"/>
      <c r="X51" s="61"/>
      <c r="Y51" s="61"/>
    </row>
    <row r="52">
      <c r="A52" s="4" t="s">
        <v>86</v>
      </c>
      <c r="C52" s="62"/>
      <c r="D52" s="62"/>
      <c r="E52" s="44" t="s">
        <v>74</v>
      </c>
      <c r="F52" s="17"/>
      <c r="G52" s="1" t="s">
        <v>76</v>
      </c>
      <c r="I52" s="44" t="s">
        <v>78</v>
      </c>
      <c r="J52" s="17"/>
      <c r="K52" s="1" t="s">
        <v>80</v>
      </c>
      <c r="L52" s="64"/>
    </row>
    <row r="53">
      <c r="A53" s="124" t="s">
        <v>8</v>
      </c>
      <c r="B53" s="65" t="s">
        <v>87</v>
      </c>
      <c r="C53" s="62"/>
      <c r="D53" s="62"/>
      <c r="E53" s="63" t="s">
        <v>337</v>
      </c>
      <c r="F53" s="125" t="s">
        <v>408</v>
      </c>
      <c r="G53" s="63" t="s">
        <v>337</v>
      </c>
      <c r="H53" s="125" t="s">
        <v>408</v>
      </c>
      <c r="I53" s="63" t="s">
        <v>337</v>
      </c>
      <c r="J53" s="125" t="s">
        <v>408</v>
      </c>
      <c r="K53" s="63" t="s">
        <v>337</v>
      </c>
      <c r="L53" s="125" t="s">
        <v>408</v>
      </c>
    </row>
    <row r="54" ht="90.75" customHeight="1">
      <c r="A54" s="88">
        <v>1.0</v>
      </c>
      <c r="B54" s="66" t="s">
        <v>15</v>
      </c>
      <c r="C54" s="78"/>
      <c r="D54" s="66" t="s">
        <v>16</v>
      </c>
      <c r="E54" s="67" t="s">
        <v>663</v>
      </c>
      <c r="F54" s="89" t="s">
        <v>664</v>
      </c>
      <c r="G54" s="67" t="s">
        <v>663</v>
      </c>
      <c r="H54" s="89" t="s">
        <v>665</v>
      </c>
      <c r="I54" s="67" t="s">
        <v>663</v>
      </c>
      <c r="J54" s="89" t="s">
        <v>666</v>
      </c>
      <c r="K54" s="68" t="s">
        <v>663</v>
      </c>
      <c r="L54" s="126" t="s">
        <v>667</v>
      </c>
      <c r="M54" s="2" t="s">
        <v>16</v>
      </c>
    </row>
    <row r="55" ht="86.25" customHeight="1">
      <c r="A55" s="91">
        <v>2.0</v>
      </c>
      <c r="B55" s="66" t="s">
        <v>17</v>
      </c>
      <c r="C55" s="62"/>
      <c r="D55" s="66" t="s">
        <v>16</v>
      </c>
      <c r="E55" s="67" t="s">
        <v>668</v>
      </c>
      <c r="F55" s="89" t="s">
        <v>669</v>
      </c>
      <c r="G55" s="67" t="s">
        <v>668</v>
      </c>
      <c r="H55" s="89" t="s">
        <v>670</v>
      </c>
      <c r="I55" s="67" t="s">
        <v>668</v>
      </c>
      <c r="J55" s="89" t="s">
        <v>671</v>
      </c>
      <c r="K55" s="68" t="s">
        <v>668</v>
      </c>
      <c r="L55" s="89" t="s">
        <v>672</v>
      </c>
      <c r="M55" s="2" t="s">
        <v>16</v>
      </c>
    </row>
    <row r="56" ht="94.5" customHeight="1">
      <c r="A56" s="88">
        <v>3.0</v>
      </c>
      <c r="B56" s="66" t="s">
        <v>18</v>
      </c>
      <c r="C56" s="62"/>
      <c r="D56" s="66" t="s">
        <v>16</v>
      </c>
      <c r="E56" s="67" t="s">
        <v>673</v>
      </c>
      <c r="F56" s="89" t="s">
        <v>674</v>
      </c>
      <c r="G56" s="67" t="s">
        <v>673</v>
      </c>
      <c r="H56" s="89" t="s">
        <v>675</v>
      </c>
      <c r="I56" s="67" t="s">
        <v>673</v>
      </c>
      <c r="J56" s="89" t="s">
        <v>676</v>
      </c>
      <c r="K56" s="67" t="s">
        <v>673</v>
      </c>
      <c r="L56" s="89" t="s">
        <v>677</v>
      </c>
      <c r="M56" s="2" t="s">
        <v>16</v>
      </c>
    </row>
    <row r="57" ht="111.0" customHeight="1">
      <c r="A57" s="91">
        <v>4.0</v>
      </c>
      <c r="B57" s="66" t="s">
        <v>19</v>
      </c>
      <c r="C57" s="62"/>
      <c r="D57" s="66" t="s">
        <v>16</v>
      </c>
      <c r="E57" s="67" t="s">
        <v>678</v>
      </c>
      <c r="F57" s="89" t="s">
        <v>679</v>
      </c>
      <c r="G57" s="67" t="s">
        <v>678</v>
      </c>
      <c r="H57" s="89" t="s">
        <v>680</v>
      </c>
      <c r="I57" s="67" t="s">
        <v>678</v>
      </c>
      <c r="J57" s="89" t="s">
        <v>681</v>
      </c>
      <c r="K57" s="67" t="s">
        <v>678</v>
      </c>
      <c r="L57" s="89" t="s">
        <v>682</v>
      </c>
      <c r="M57" s="2" t="s">
        <v>16</v>
      </c>
    </row>
    <row r="58" ht="134.25" customHeight="1">
      <c r="A58" s="88">
        <v>5.0</v>
      </c>
      <c r="B58" s="66" t="s">
        <v>20</v>
      </c>
      <c r="C58" s="62"/>
      <c r="D58" s="66" t="s">
        <v>16</v>
      </c>
      <c r="E58" s="67" t="s">
        <v>683</v>
      </c>
      <c r="F58" s="89" t="s">
        <v>684</v>
      </c>
      <c r="G58" s="67" t="s">
        <v>683</v>
      </c>
      <c r="H58" s="89" t="s">
        <v>685</v>
      </c>
      <c r="I58" s="67" t="s">
        <v>683</v>
      </c>
      <c r="J58" s="89" t="s">
        <v>686</v>
      </c>
      <c r="K58" s="67" t="s">
        <v>683</v>
      </c>
      <c r="L58" s="89" t="s">
        <v>687</v>
      </c>
      <c r="M58" s="2" t="s">
        <v>16</v>
      </c>
    </row>
    <row r="59" ht="87.75" customHeight="1">
      <c r="A59" s="91">
        <v>6.0</v>
      </c>
      <c r="B59" s="66" t="s">
        <v>21</v>
      </c>
      <c r="C59" s="62"/>
      <c r="D59" s="66" t="s">
        <v>16</v>
      </c>
      <c r="E59" s="67" t="s">
        <v>688</v>
      </c>
      <c r="F59" s="89" t="s">
        <v>689</v>
      </c>
      <c r="G59" s="67" t="s">
        <v>688</v>
      </c>
      <c r="H59" s="89" t="s">
        <v>690</v>
      </c>
      <c r="I59" s="67" t="s">
        <v>688</v>
      </c>
      <c r="J59" s="89" t="s">
        <v>691</v>
      </c>
      <c r="K59" s="67" t="s">
        <v>688</v>
      </c>
      <c r="L59" s="89" t="s">
        <v>692</v>
      </c>
      <c r="M59" s="2" t="s">
        <v>16</v>
      </c>
    </row>
    <row r="60" ht="97.5" customHeight="1">
      <c r="A60" s="88">
        <v>7.0</v>
      </c>
      <c r="B60" s="66" t="s">
        <v>22</v>
      </c>
      <c r="C60" s="62"/>
      <c r="D60" s="66" t="s">
        <v>16</v>
      </c>
      <c r="E60" s="67" t="s">
        <v>693</v>
      </c>
      <c r="F60" s="89" t="s">
        <v>694</v>
      </c>
      <c r="G60" s="67" t="s">
        <v>693</v>
      </c>
      <c r="H60" s="89" t="s">
        <v>695</v>
      </c>
      <c r="I60" s="67" t="s">
        <v>693</v>
      </c>
      <c r="J60" s="89" t="s">
        <v>696</v>
      </c>
      <c r="K60" s="67" t="s">
        <v>693</v>
      </c>
      <c r="L60" s="89" t="s">
        <v>697</v>
      </c>
      <c r="M60" s="2" t="s">
        <v>16</v>
      </c>
    </row>
    <row r="61" ht="126.75" customHeight="1">
      <c r="A61" s="91">
        <v>8.0</v>
      </c>
      <c r="B61" s="66" t="s">
        <v>23</v>
      </c>
      <c r="C61" s="62"/>
      <c r="D61" s="66" t="s">
        <v>16</v>
      </c>
      <c r="E61" s="67" t="s">
        <v>698</v>
      </c>
      <c r="F61" s="89" t="s">
        <v>699</v>
      </c>
      <c r="G61" s="67" t="s">
        <v>698</v>
      </c>
      <c r="H61" s="89" t="s">
        <v>700</v>
      </c>
      <c r="I61" s="67" t="s">
        <v>698</v>
      </c>
      <c r="J61" s="89" t="s">
        <v>701</v>
      </c>
      <c r="K61" s="67" t="s">
        <v>698</v>
      </c>
      <c r="L61" s="89" t="s">
        <v>702</v>
      </c>
      <c r="M61" s="2" t="s">
        <v>16</v>
      </c>
    </row>
    <row r="62" ht="123.0" customHeight="1">
      <c r="A62" s="88">
        <v>9.0</v>
      </c>
      <c r="B62" s="66" t="s">
        <v>24</v>
      </c>
      <c r="C62" s="62"/>
      <c r="D62" s="66" t="s">
        <v>16</v>
      </c>
      <c r="E62" s="67" t="s">
        <v>703</v>
      </c>
      <c r="F62" s="89" t="s">
        <v>704</v>
      </c>
      <c r="G62" s="67" t="s">
        <v>703</v>
      </c>
      <c r="H62" s="89" t="s">
        <v>705</v>
      </c>
      <c r="I62" s="66" t="s">
        <v>703</v>
      </c>
      <c r="J62" s="89" t="s">
        <v>706</v>
      </c>
      <c r="K62" s="66" t="s">
        <v>703</v>
      </c>
      <c r="L62" s="89" t="s">
        <v>707</v>
      </c>
      <c r="M62" s="2" t="s">
        <v>16</v>
      </c>
    </row>
    <row r="63" ht="120.75" customHeight="1">
      <c r="A63" s="88">
        <v>10.0</v>
      </c>
      <c r="B63" s="66" t="s">
        <v>25</v>
      </c>
      <c r="C63" s="62"/>
      <c r="D63" s="66" t="s">
        <v>16</v>
      </c>
      <c r="E63" s="67" t="s">
        <v>708</v>
      </c>
      <c r="F63" s="89" t="s">
        <v>709</v>
      </c>
      <c r="G63" s="67" t="s">
        <v>708</v>
      </c>
      <c r="H63" s="89" t="s">
        <v>710</v>
      </c>
      <c r="I63" s="67" t="s">
        <v>708</v>
      </c>
      <c r="J63" s="89" t="s">
        <v>711</v>
      </c>
      <c r="K63" s="66" t="s">
        <v>708</v>
      </c>
      <c r="L63" s="89" t="s">
        <v>712</v>
      </c>
      <c r="M63" s="2" t="s">
        <v>16</v>
      </c>
    </row>
    <row r="64" ht="129.75" customHeight="1">
      <c r="A64" s="91">
        <v>11.0</v>
      </c>
      <c r="B64" s="66" t="s">
        <v>26</v>
      </c>
      <c r="C64" s="62"/>
      <c r="D64" s="66" t="s">
        <v>16</v>
      </c>
      <c r="E64" s="67" t="s">
        <v>713</v>
      </c>
      <c r="F64" s="89" t="s">
        <v>714</v>
      </c>
      <c r="G64" s="67" t="s">
        <v>713</v>
      </c>
      <c r="H64" s="89" t="s">
        <v>715</v>
      </c>
      <c r="I64" s="67" t="s">
        <v>713</v>
      </c>
      <c r="J64" s="89" t="s">
        <v>716</v>
      </c>
      <c r="K64" s="66" t="s">
        <v>713</v>
      </c>
      <c r="L64" s="89" t="s">
        <v>717</v>
      </c>
      <c r="M64" s="2" t="s">
        <v>16</v>
      </c>
    </row>
    <row r="65" ht="129.0" customHeight="1">
      <c r="A65" s="88">
        <v>12.0</v>
      </c>
      <c r="B65" s="66" t="s">
        <v>27</v>
      </c>
      <c r="C65" s="62"/>
      <c r="D65" s="66" t="s">
        <v>16</v>
      </c>
      <c r="E65" s="67" t="s">
        <v>718</v>
      </c>
      <c r="F65" s="89" t="s">
        <v>719</v>
      </c>
      <c r="G65" s="67" t="s">
        <v>718</v>
      </c>
      <c r="H65" s="89" t="s">
        <v>720</v>
      </c>
      <c r="I65" s="67" t="s">
        <v>718</v>
      </c>
      <c r="J65" s="89" t="s">
        <v>721</v>
      </c>
      <c r="K65" s="66" t="s">
        <v>718</v>
      </c>
      <c r="L65" s="89" t="s">
        <v>722</v>
      </c>
      <c r="M65" s="2" t="s">
        <v>16</v>
      </c>
    </row>
    <row r="66" ht="140.25" customHeight="1">
      <c r="A66" s="91">
        <v>13.0</v>
      </c>
      <c r="B66" s="66" t="s">
        <v>28</v>
      </c>
      <c r="C66" s="62"/>
      <c r="D66" s="66" t="s">
        <v>16</v>
      </c>
      <c r="E66" s="67" t="s">
        <v>723</v>
      </c>
      <c r="F66" s="89" t="s">
        <v>724</v>
      </c>
      <c r="G66" s="67" t="s">
        <v>723</v>
      </c>
      <c r="H66" s="89" t="s">
        <v>725</v>
      </c>
      <c r="I66" s="67" t="s">
        <v>723</v>
      </c>
      <c r="J66" s="89" t="s">
        <v>726</v>
      </c>
      <c r="K66" s="66" t="s">
        <v>723</v>
      </c>
      <c r="L66" s="89" t="s">
        <v>727</v>
      </c>
      <c r="M66" s="2" t="s">
        <v>16</v>
      </c>
    </row>
    <row r="67" ht="119.25" customHeight="1">
      <c r="A67" s="88">
        <v>14.0</v>
      </c>
      <c r="B67" s="66" t="s">
        <v>29</v>
      </c>
      <c r="C67" s="62"/>
      <c r="D67" s="66" t="s">
        <v>16</v>
      </c>
      <c r="E67" s="67" t="s">
        <v>728</v>
      </c>
      <c r="F67" s="89" t="s">
        <v>729</v>
      </c>
      <c r="G67" s="67" t="s">
        <v>728</v>
      </c>
      <c r="H67" s="89" t="s">
        <v>730</v>
      </c>
      <c r="I67" s="67" t="s">
        <v>728</v>
      </c>
      <c r="J67" s="89" t="s">
        <v>731</v>
      </c>
      <c r="K67" s="66" t="s">
        <v>728</v>
      </c>
      <c r="L67" s="89" t="s">
        <v>732</v>
      </c>
      <c r="M67" s="2" t="s">
        <v>16</v>
      </c>
    </row>
    <row r="68" ht="122.25" customHeight="1">
      <c r="A68" s="91">
        <v>15.0</v>
      </c>
      <c r="B68" s="66" t="s">
        <v>30</v>
      </c>
      <c r="C68" s="62"/>
      <c r="D68" s="66" t="s">
        <v>16</v>
      </c>
      <c r="E68" s="67" t="s">
        <v>733</v>
      </c>
      <c r="F68" s="89" t="s">
        <v>734</v>
      </c>
      <c r="G68" s="67" t="s">
        <v>733</v>
      </c>
      <c r="H68" s="89" t="s">
        <v>735</v>
      </c>
      <c r="I68" s="67" t="s">
        <v>733</v>
      </c>
      <c r="J68" s="89" t="s">
        <v>736</v>
      </c>
      <c r="K68" s="66" t="s">
        <v>733</v>
      </c>
      <c r="L68" s="89" t="s">
        <v>737</v>
      </c>
      <c r="M68" s="2" t="s">
        <v>16</v>
      </c>
    </row>
    <row r="69" ht="122.25" customHeight="1">
      <c r="A69" s="88">
        <v>16.0</v>
      </c>
      <c r="B69" s="66" t="s">
        <v>31</v>
      </c>
      <c r="C69" s="62"/>
      <c r="D69" s="66" t="s">
        <v>16</v>
      </c>
      <c r="E69" s="67" t="s">
        <v>738</v>
      </c>
      <c r="F69" s="89" t="s">
        <v>739</v>
      </c>
      <c r="G69" s="67" t="s">
        <v>738</v>
      </c>
      <c r="H69" s="89" t="s">
        <v>740</v>
      </c>
      <c r="I69" s="67" t="s">
        <v>738</v>
      </c>
      <c r="J69" s="89" t="s">
        <v>741</v>
      </c>
      <c r="K69" s="66" t="s">
        <v>738</v>
      </c>
      <c r="L69" s="89" t="s">
        <v>742</v>
      </c>
      <c r="M69" s="2" t="s">
        <v>16</v>
      </c>
    </row>
    <row r="70" ht="135.75" customHeight="1">
      <c r="A70" s="91">
        <v>17.0</v>
      </c>
      <c r="B70" s="66" t="s">
        <v>32</v>
      </c>
      <c r="C70" s="62"/>
      <c r="D70" s="66" t="s">
        <v>16</v>
      </c>
      <c r="E70" s="67" t="s">
        <v>743</v>
      </c>
      <c r="F70" s="89" t="s">
        <v>744</v>
      </c>
      <c r="G70" s="67" t="s">
        <v>743</v>
      </c>
      <c r="H70" s="89" t="s">
        <v>745</v>
      </c>
      <c r="I70" s="67" t="s">
        <v>743</v>
      </c>
      <c r="J70" s="89" t="s">
        <v>746</v>
      </c>
      <c r="K70" s="66" t="s">
        <v>743</v>
      </c>
      <c r="L70" s="89" t="s">
        <v>747</v>
      </c>
      <c r="M70" s="2" t="s">
        <v>16</v>
      </c>
    </row>
    <row r="71" ht="125.25" customHeight="1">
      <c r="A71" s="88">
        <v>18.0</v>
      </c>
      <c r="B71" s="66" t="s">
        <v>33</v>
      </c>
      <c r="C71" s="62"/>
      <c r="D71" s="66" t="s">
        <v>16</v>
      </c>
      <c r="E71" s="67" t="s">
        <v>748</v>
      </c>
      <c r="F71" s="89" t="s">
        <v>749</v>
      </c>
      <c r="G71" s="67" t="s">
        <v>748</v>
      </c>
      <c r="H71" s="89" t="s">
        <v>750</v>
      </c>
      <c r="I71" s="67" t="s">
        <v>748</v>
      </c>
      <c r="J71" s="89" t="s">
        <v>751</v>
      </c>
      <c r="K71" s="66" t="s">
        <v>748</v>
      </c>
      <c r="L71" s="89" t="s">
        <v>752</v>
      </c>
      <c r="M71" s="2" t="s">
        <v>16</v>
      </c>
    </row>
    <row r="72" ht="128.25" customHeight="1">
      <c r="A72" s="88">
        <v>19.0</v>
      </c>
      <c r="B72" s="66" t="s">
        <v>34</v>
      </c>
      <c r="C72" s="62"/>
      <c r="D72" s="66" t="s">
        <v>16</v>
      </c>
      <c r="E72" s="67" t="s">
        <v>753</v>
      </c>
      <c r="F72" s="89" t="s">
        <v>754</v>
      </c>
      <c r="G72" s="67" t="s">
        <v>753</v>
      </c>
      <c r="H72" s="89" t="s">
        <v>755</v>
      </c>
      <c r="I72" s="67" t="s">
        <v>753</v>
      </c>
      <c r="J72" s="89" t="s">
        <v>756</v>
      </c>
      <c r="K72" s="66" t="s">
        <v>753</v>
      </c>
      <c r="L72" s="89" t="s">
        <v>757</v>
      </c>
      <c r="M72" s="2" t="s">
        <v>16</v>
      </c>
    </row>
    <row r="73" ht="108.0" customHeight="1">
      <c r="A73" s="88">
        <v>20.0</v>
      </c>
      <c r="B73" s="66" t="s">
        <v>35</v>
      </c>
      <c r="C73" s="62"/>
      <c r="D73" s="66" t="s">
        <v>16</v>
      </c>
      <c r="E73" s="67" t="s">
        <v>758</v>
      </c>
      <c r="F73" s="89" t="s">
        <v>759</v>
      </c>
      <c r="G73" s="67" t="s">
        <v>758</v>
      </c>
      <c r="H73" s="89" t="s">
        <v>760</v>
      </c>
      <c r="I73" s="67" t="s">
        <v>758</v>
      </c>
      <c r="J73" s="89" t="s">
        <v>761</v>
      </c>
      <c r="K73" s="66" t="s">
        <v>758</v>
      </c>
      <c r="L73" s="89" t="s">
        <v>762</v>
      </c>
      <c r="M73" s="2" t="s">
        <v>16</v>
      </c>
    </row>
    <row r="74" ht="120.0" customHeight="1">
      <c r="A74" s="91">
        <v>21.0</v>
      </c>
      <c r="B74" s="66" t="s">
        <v>36</v>
      </c>
      <c r="C74" s="62"/>
      <c r="D74" s="66" t="s">
        <v>16</v>
      </c>
      <c r="E74" s="67" t="s">
        <v>763</v>
      </c>
      <c r="F74" s="89" t="s">
        <v>764</v>
      </c>
      <c r="G74" s="67" t="s">
        <v>763</v>
      </c>
      <c r="H74" s="89" t="s">
        <v>765</v>
      </c>
      <c r="I74" s="67" t="s">
        <v>763</v>
      </c>
      <c r="J74" s="89" t="s">
        <v>766</v>
      </c>
      <c r="K74" s="66" t="s">
        <v>763</v>
      </c>
      <c r="L74" s="89" t="s">
        <v>767</v>
      </c>
      <c r="M74" s="2" t="s">
        <v>16</v>
      </c>
    </row>
    <row r="75" ht="114.0" customHeight="1">
      <c r="A75" s="88">
        <v>22.0</v>
      </c>
      <c r="B75" s="66" t="s">
        <v>37</v>
      </c>
      <c r="C75" s="62"/>
      <c r="D75" s="66" t="s">
        <v>16</v>
      </c>
      <c r="E75" s="67" t="s">
        <v>768</v>
      </c>
      <c r="F75" s="89" t="s">
        <v>769</v>
      </c>
      <c r="G75" s="67" t="s">
        <v>768</v>
      </c>
      <c r="H75" s="89" t="s">
        <v>770</v>
      </c>
      <c r="I75" s="67" t="s">
        <v>768</v>
      </c>
      <c r="J75" s="89" t="s">
        <v>771</v>
      </c>
      <c r="K75" s="66" t="s">
        <v>768</v>
      </c>
      <c r="L75" s="89" t="s">
        <v>772</v>
      </c>
      <c r="M75" s="2" t="s">
        <v>16</v>
      </c>
    </row>
    <row r="76" ht="101.25" customHeight="1">
      <c r="A76" s="91">
        <v>23.0</v>
      </c>
      <c r="B76" s="66" t="s">
        <v>38</v>
      </c>
      <c r="C76" s="62"/>
      <c r="D76" s="66" t="s">
        <v>16</v>
      </c>
      <c r="E76" s="67" t="s">
        <v>773</v>
      </c>
      <c r="F76" s="89" t="s">
        <v>774</v>
      </c>
      <c r="G76" s="67" t="s">
        <v>773</v>
      </c>
      <c r="H76" s="89" t="s">
        <v>775</v>
      </c>
      <c r="I76" s="67" t="s">
        <v>773</v>
      </c>
      <c r="J76" s="89" t="s">
        <v>776</v>
      </c>
      <c r="K76" s="66" t="s">
        <v>773</v>
      </c>
      <c r="L76" s="89" t="s">
        <v>777</v>
      </c>
      <c r="M76" s="2" t="s">
        <v>16</v>
      </c>
    </row>
    <row r="77" ht="99.75" customHeight="1">
      <c r="A77" s="88">
        <v>24.0</v>
      </c>
      <c r="B77" s="66" t="s">
        <v>39</v>
      </c>
      <c r="C77" s="62"/>
      <c r="D77" s="66" t="s">
        <v>16</v>
      </c>
      <c r="E77" s="67" t="s">
        <v>778</v>
      </c>
      <c r="F77" s="89" t="s">
        <v>779</v>
      </c>
      <c r="G77" s="67" t="s">
        <v>780</v>
      </c>
      <c r="H77" s="89" t="s">
        <v>781</v>
      </c>
      <c r="I77" s="67" t="s">
        <v>780</v>
      </c>
      <c r="J77" s="89" t="s">
        <v>782</v>
      </c>
      <c r="K77" s="66" t="s">
        <v>780</v>
      </c>
      <c r="L77" s="89" t="s">
        <v>783</v>
      </c>
      <c r="M77" s="2" t="s">
        <v>16</v>
      </c>
    </row>
    <row r="78">
      <c r="A78" s="62"/>
      <c r="B78" s="66"/>
      <c r="C78" s="62"/>
      <c r="D78" s="62"/>
      <c r="E78" s="70"/>
      <c r="F78" s="64"/>
      <c r="G78" s="70"/>
      <c r="H78" s="64"/>
      <c r="I78" s="70"/>
      <c r="J78" s="64"/>
      <c r="K78" s="129"/>
      <c r="L78" s="64"/>
    </row>
    <row r="79">
      <c r="A79" s="62"/>
      <c r="B79" s="62"/>
      <c r="C79" s="62"/>
      <c r="D79" s="62"/>
      <c r="E79" s="70"/>
      <c r="F79" s="64"/>
      <c r="G79" s="70"/>
      <c r="H79" s="64"/>
      <c r="I79" s="70"/>
      <c r="J79" s="64"/>
      <c r="K79" s="70"/>
      <c r="L79" s="64"/>
    </row>
    <row r="80">
      <c r="A80" s="71"/>
      <c r="B80" s="71"/>
      <c r="C80" s="71"/>
      <c r="D80" s="71"/>
      <c r="E80" s="72"/>
      <c r="F80" s="73"/>
      <c r="G80" s="72"/>
      <c r="H80" s="73"/>
      <c r="I80" s="72"/>
      <c r="J80" s="73"/>
      <c r="K80" s="72"/>
      <c r="L80" s="73"/>
      <c r="M80" s="74"/>
      <c r="N80" s="74"/>
      <c r="O80" s="74"/>
      <c r="P80" s="74"/>
      <c r="Q80" s="74"/>
      <c r="R80" s="74"/>
      <c r="S80" s="74"/>
      <c r="T80" s="74"/>
      <c r="U80" s="74"/>
      <c r="V80" s="74"/>
      <c r="W80" s="74"/>
      <c r="X80" s="74"/>
      <c r="Y80" s="74"/>
    </row>
    <row r="81">
      <c r="A81" s="115" t="s">
        <v>97</v>
      </c>
      <c r="B81" s="78"/>
      <c r="C81" s="62"/>
      <c r="D81" s="62"/>
      <c r="E81" s="63" t="s">
        <v>74</v>
      </c>
      <c r="F81" s="64"/>
      <c r="G81" s="65" t="s">
        <v>76</v>
      </c>
      <c r="H81" s="62"/>
      <c r="I81" s="63" t="s">
        <v>78</v>
      </c>
      <c r="J81" s="64"/>
      <c r="K81" s="65" t="s">
        <v>80</v>
      </c>
      <c r="L81" s="64"/>
    </row>
    <row r="82">
      <c r="A82" s="78"/>
      <c r="B82" s="77" t="s">
        <v>98</v>
      </c>
      <c r="C82" s="62"/>
      <c r="D82" s="78"/>
      <c r="E82" s="14" t="s">
        <v>784</v>
      </c>
      <c r="F82" s="64"/>
      <c r="G82" s="14" t="s">
        <v>784</v>
      </c>
      <c r="H82" s="64"/>
      <c r="I82" s="14" t="s">
        <v>784</v>
      </c>
      <c r="J82" s="64"/>
      <c r="K82" s="14" t="s">
        <v>784</v>
      </c>
      <c r="L82" s="64"/>
      <c r="M82" s="2" t="s">
        <v>16</v>
      </c>
    </row>
    <row r="83">
      <c r="A83" s="88">
        <v>1.0</v>
      </c>
      <c r="B83" s="66" t="s">
        <v>15</v>
      </c>
      <c r="C83" s="78"/>
      <c r="D83" s="66" t="s">
        <v>16</v>
      </c>
      <c r="E83" s="79" t="str">
        <f>IFERROR(__xludf.DUMMYFUNCTION("CONCATENATE(""#"",TO_TEXT($A83),SUBSTITUTE(E$82,""&lt;TEXTO&gt;"",$B83))"),"#1
Considerar para a tarefa a seguir somente o texto que está entre #### e ####.
####
""O texto “Agrotóxicos são detectados em cera e mel de abelha”, de Liana Coll, em Jornal da unicamp, de 07 a 20 de agosto de 2023, informa que mais de 1 bilhão de abelha"&amp;"s morreram no Brasil desde o início dos anos 2000, fenômeno que também ocorreu na Europa e nos Estados Unidos. Como causa de tal quadro, o informativo traz a expansão das monoculturas, que utilizam agrotóxicos. nesse viés, a matéria acrescenta que os impa"&amp;"ctos das mortes são preocupantes, pois abelhas polinizam 70% de todas as plantas do mundo. Por essa razão, a pesquisadora Ana Paula de Souza, da unicamp, analisou em sua tese de doutorado a presença de agrotóxicos no mel e na cera, que são indicadores de "&amp;"contaminação, no mel, de 40 amostras, seis apresentaram resíduos de herbicidas que ultrapassa o limite legal Na cera, havia um ou mais agrotóxicos em 90% das amostras. Por fim, o texto se conclui com a recomendação da pesquisadora de que haja um maior con"&amp;"trole das práticas agrícolas quanto ao uso desses produtos.""
####
Tarefa: Você é um assistente útil responsável pela análise de coerência semântica de textos. Sua tarefa é analisar um texto seguindo os passos abaixo:
Passo 1. Liste a ocorrência dos verbo"&amp;"s apresentar, destacar, explicar e informar.
Passo 2. Agora, atribua uma nota para os verbos listados no passo 1, considerando a coerência semântica das palavras entre si. Atribua uma nota de 1.0 a 10.0, sendo 1.0(um) para o verbo menos coerente e 10.0(de"&amp;"z) para o mais coerentes.
Passo 3. Considerando as notas dos verbos do passo 2, atribua uma nota ao texto, sendo 1.0 (um)  nota mais baixa e 10.0 (dez) a mais alta. 
Resposta:")</f>
        <v>#1
Considerar para a tarefa a seguir somente o texto que está entre #### e ####.
####
"O texto “Agrotóxicos são detectados em cera e mel de abelha”, de Liana Coll, em Jornal da unicamp, de 07 a 20 de agosto de 2023, informa que mais de 1 bilhão de abelhas morreram no Brasil desde o início dos anos 2000, fenômeno que também ocorreu na Europa e nos Estados Unidos. Como causa de tal quadro, o informativo traz a expansão das monoculturas, que utilizam agrotóxicos. nesse viés, a matéria acrescenta que os impactos das mortes são preocupantes, pois abelhas polinizam 70% de todas as plantas do mundo. Por essa razão, a pesquisadora Ana Paula de Souza, da unicamp, analisou em sua tese de doutorado a presença de agrotóxicos no mel e na cera, que são indicadores de contaminação, no mel, de 40 amostras, seis apresentaram resíduos de herbicidas que ultrapassa o limite legal Na cera, havia um ou mais agrotóxicos em 90% das amostras. Por fim, o texto se conclui com a recomendação da pesquisadora de que haja um maior controle das práticas agrícolas quanto ao uso desses produtos."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F83" s="64"/>
      <c r="G83" s="78" t="str">
        <f>IFERROR(__xludf.DUMMYFUNCTION("CONCATENATE(""#"",TO_TEXT($A83),SUBSTITUTE(G$82,""&lt;TEXTO&gt;"",$B83))"),"#1
Considerar para a tarefa a seguir somente o texto que está entre #### e ####.
####
""O texto “Agrotóxicos são detectados em cera e mel de abelha”, de Liana Coll, em Jornal da unicamp, de 07 a 20 de agosto de 2023, informa que mais de 1 bilhão de abelha"&amp;"s morreram no Brasil desde o início dos anos 2000, fenômeno que também ocorreu na Europa e nos Estados Unidos. Como causa de tal quadro, o informativo traz a expansão das monoculturas, que utilizam agrotóxicos. nesse viés, a matéria acrescenta que os impa"&amp;"ctos das mortes são preocupantes, pois abelhas polinizam 70% de todas as plantas do mundo. Por essa razão, a pesquisadora Ana Paula de Souza, da unicamp, analisou em sua tese de doutorado a presença de agrotóxicos no mel e na cera, que são indicadores de "&amp;"contaminação, no mel, de 40 amostras, seis apresentaram resíduos de herbicidas que ultrapassa o limite legal Na cera, havia um ou mais agrotóxicos em 90% das amostras. Por fim, o texto se conclui com a recomendação da pesquisadora de que haja um maior con"&amp;"trole das práticas agrícolas quanto ao uso desses produtos.""
####
Tarefa: Você é um assistente útil responsável pela análise de coerência semântica de textos. Sua tarefa é analisar um texto seguindo os passos abaixo:
Passo 1. Liste a ocorrência dos verbo"&amp;"s apresentar, destacar, explicar e informar.
Passo 2. Agora, atribua uma nota para os verbos listados no passo 1, considerando a coerência semântica das palavras entre si. Atribua uma nota de 1.0 a 10.0, sendo 1.0(um) para o verbo menos coerente e 10.0(de"&amp;"z) para o mais coerentes.
Passo 3. Considerando as notas dos verbos do passo 2, atribua uma nota ao texto, sendo 1.0 (um)  nota mais baixa e 10.0 (dez) a mais alta. 
Resposta:")</f>
        <v>#1
Considerar para a tarefa a seguir somente o texto que está entre #### e ####.
####
"O texto “Agrotóxicos são detectados em cera e mel de abelha”, de Liana Coll, em Jornal da unicamp, de 07 a 20 de agosto de 2023, informa que mais de 1 bilhão de abelhas morreram no Brasil desde o início dos anos 2000, fenômeno que também ocorreu na Europa e nos Estados Unidos. Como causa de tal quadro, o informativo traz a expansão das monoculturas, que utilizam agrotóxicos. nesse viés, a matéria acrescenta que os impactos das mortes são preocupantes, pois abelhas polinizam 70% de todas as plantas do mundo. Por essa razão, a pesquisadora Ana Paula de Souza, da unicamp, analisou em sua tese de doutorado a presença de agrotóxicos no mel e na cera, que são indicadores de contaminação, no mel, de 40 amostras, seis apresentaram resíduos de herbicidas que ultrapassa o limite legal Na cera, havia um ou mais agrotóxicos em 90% das amostras. Por fim, o texto se conclui com a recomendação da pesquisadora de que haja um maior controle das práticas agrícolas quanto ao uso desses produtos."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H83" s="64"/>
      <c r="I83" s="78" t="str">
        <f>IFERROR(__xludf.DUMMYFUNCTION("CONCATENATE(""#"",TO_TEXT($A83),SUBSTITUTE(I$82,""&lt;TEXTO&gt;"",$B83))"),"#1
Considerar para a tarefa a seguir somente o texto que está entre #### e ####.
####
""O texto “Agrotóxicos são detectados em cera e mel de abelha”, de Liana Coll, em Jornal da unicamp, de 07 a 20 de agosto de 2023, informa que mais de 1 bilhão de abelha"&amp;"s morreram no Brasil desde o início dos anos 2000, fenômeno que também ocorreu na Europa e nos Estados Unidos. Como causa de tal quadro, o informativo traz a expansão das monoculturas, que utilizam agrotóxicos. nesse viés, a matéria acrescenta que os impa"&amp;"ctos das mortes são preocupantes, pois abelhas polinizam 70% de todas as plantas do mundo. Por essa razão, a pesquisadora Ana Paula de Souza, da unicamp, analisou em sua tese de doutorado a presença de agrotóxicos no mel e na cera, que são indicadores de "&amp;"contaminação, no mel, de 40 amostras, seis apresentaram resíduos de herbicidas que ultrapassa o limite legal Na cera, havia um ou mais agrotóxicos em 90% das amostras. Por fim, o texto se conclui com a recomendação da pesquisadora de que haja um maior con"&amp;"trole das práticas agrícolas quanto ao uso desses produtos.""
####
Tarefa: Você é um assistente útil responsável pela análise de coerência semântica de textos. Sua tarefa é analisar um texto seguindo os passos abaixo:
Passo 1. Liste a ocorrência dos verbo"&amp;"s apresentar, destacar, explicar e informar.
Passo 2. Agora, atribua uma nota para os verbos listados no passo 1, considerando a coerência semântica das palavras entre si. Atribua uma nota de 1.0 a 10.0, sendo 1.0(um) para o verbo menos coerente e 10.0(de"&amp;"z) para o mais coerentes.
Passo 3. Considerando as notas dos verbos do passo 2, atribua uma nota ao texto, sendo 1.0 (um)  nota mais baixa e 10.0 (dez) a mais alta. 
Resposta:")</f>
        <v>#1
Considerar para a tarefa a seguir somente o texto que está entre #### e ####.
####
"O texto “Agrotóxicos são detectados em cera e mel de abelha”, de Liana Coll, em Jornal da unicamp, de 07 a 20 de agosto de 2023, informa que mais de 1 bilhão de abelhas morreram no Brasil desde o início dos anos 2000, fenômeno que também ocorreu na Europa e nos Estados Unidos. Como causa de tal quadro, o informativo traz a expansão das monoculturas, que utilizam agrotóxicos. nesse viés, a matéria acrescenta que os impactos das mortes são preocupantes, pois abelhas polinizam 70% de todas as plantas do mundo. Por essa razão, a pesquisadora Ana Paula de Souza, da unicamp, analisou em sua tese de doutorado a presença de agrotóxicos no mel e na cera, que são indicadores de contaminação, no mel, de 40 amostras, seis apresentaram resíduos de herbicidas que ultrapassa o limite legal Na cera, havia um ou mais agrotóxicos em 90% das amostras. Por fim, o texto se conclui com a recomendação da pesquisadora de que haja um maior controle das práticas agrícolas quanto ao uso desses produtos."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J83" s="64"/>
      <c r="K83" s="78" t="str">
        <f>IFERROR(__xludf.DUMMYFUNCTION("CONCATENATE(""#"",TO_TEXT($A83),SUBSTITUTE(K$82,""&lt;TEXTO&gt;"",$B83))"),"#1
Considerar para a tarefa a seguir somente o texto que está entre #### e ####.
####
""O texto “Agrotóxicos são detectados em cera e mel de abelha”, de Liana Coll, em Jornal da unicamp, de 07 a 20 de agosto de 2023, informa que mais de 1 bilhão de abelha"&amp;"s morreram no Brasil desde o início dos anos 2000, fenômeno que também ocorreu na Europa e nos Estados Unidos. Como causa de tal quadro, o informativo traz a expansão das monoculturas, que utilizam agrotóxicos. nesse viés, a matéria acrescenta que os impa"&amp;"ctos das mortes são preocupantes, pois abelhas polinizam 70% de todas as plantas do mundo. Por essa razão, a pesquisadora Ana Paula de Souza, da unicamp, analisou em sua tese de doutorado a presença de agrotóxicos no mel e na cera, que são indicadores de "&amp;"contaminação, no mel, de 40 amostras, seis apresentaram resíduos de herbicidas que ultrapassa o limite legal Na cera, havia um ou mais agrotóxicos em 90% das amostras. Por fim, o texto se conclui com a recomendação da pesquisadora de que haja um maior con"&amp;"trole das práticas agrícolas quanto ao uso desses produtos.""
####
Tarefa: Você é um assistente útil responsável pela análise de coerência semântica de textos. Sua tarefa é analisar um texto seguindo os passos abaixo:
Passo 1. Liste a ocorrência dos verbo"&amp;"s apresentar, destacar, explicar e informar.
Passo 2. Agora, atribua uma nota para os verbos listados no passo 1, considerando a coerência semântica das palavras entre si. Atribua uma nota de 1.0 a 10.0, sendo 1.0(um) para o verbo menos coerente e 10.0(de"&amp;"z) para o mais coerentes.
Passo 3. Considerando as notas dos verbos do passo 2, atribua uma nota ao texto, sendo 1.0 (um)  nota mais baixa e 10.0 (dez) a mais alta. 
Resposta:")</f>
        <v>#1
Considerar para a tarefa a seguir somente o texto que está entre #### e ####.
####
"O texto “Agrotóxicos são detectados em cera e mel de abelha”, de Liana Coll, em Jornal da unicamp, de 07 a 20 de agosto de 2023, informa que mais de 1 bilhão de abelhas morreram no Brasil desde o início dos anos 2000, fenômeno que também ocorreu na Europa e nos Estados Unidos. Como causa de tal quadro, o informativo traz a expansão das monoculturas, que utilizam agrotóxicos. nesse viés, a matéria acrescenta que os impactos das mortes são preocupantes, pois abelhas polinizam 70% de todas as plantas do mundo. Por essa razão, a pesquisadora Ana Paula de Souza, da unicamp, analisou em sua tese de doutorado a presença de agrotóxicos no mel e na cera, que são indicadores de contaminação, no mel, de 40 amostras, seis apresentaram resíduos de herbicidas que ultrapassa o limite legal Na cera, havia um ou mais agrotóxicos em 90% das amostras. Por fim, o texto se conclui com a recomendação da pesquisadora de que haja um maior controle das práticas agrícolas quanto ao uso desses produtos."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L83" s="64"/>
      <c r="M83" s="2" t="s">
        <v>16</v>
      </c>
    </row>
    <row r="84">
      <c r="A84" s="91">
        <v>2.0</v>
      </c>
      <c r="B84" s="66" t="s">
        <v>17</v>
      </c>
      <c r="C84" s="62"/>
      <c r="D84" s="66" t="s">
        <v>16</v>
      </c>
      <c r="E84" s="79" t="str">
        <f>IFERROR(__xludf.DUMMYFUNCTION("CONCATENATE(""#"",TO_TEXT($A84),SUBSTITUTE(E$82,""&lt;TEXTO&gt;"",$B84))"),"#2
Considerar para a tarefa a seguir somente o texto que está entre #### e ####.
####
""No texto, ""Agrotóxico são detectados em cera e mel de abelha"", de Liana Coll que foi postado no jornal da Unicamp, a pesquisadora Ana Paula de Souza resolveu buscar "&amp;"amostras de mel e cera de abelhas, uma tentativa de explicar o alto número de mortes das abelhas dos últimos 24 anos. Analisando as amostras, a química notou a presença de agrotóxicos nas ceras e mel, o que pode indicar a causa da morte de tantas abelhas."&amp;" Uma das preocupações de Ana Paula é que, a maioria das pessoas não sabem a importância das abelhas para o nosso dia a dia, o que dificulta ainda mais a sua preservação.""
####
Tarefa: Você é um assistente útil responsável pela análise de coerência semânt"&amp;"ica de textos. Sua tarefa é analisar um texto seguindo os passos abaixo:
Passo 1. Liste a ocorrência dos verbos apresentar, destacar, explicar e informar.
Passo 2. Agora, atribua uma nota para os verbos listados no passo 1, considerando a coerência semânt"&amp;"ica das palavras entre si. Atribua uma nota de 1.0 a 10.0, sendo 1.0(um) para o verbo menos coerente e 10.0(dez) para o mais coerentes.
Passo 3. Considerando as notas dos verbos do passo 2, atribua uma nota ao texto, sendo 1.0 (um)  nota mais baixa e 10.0"&amp;" (dez) a mais alta. 
Resposta:")</f>
        <v>#2
Considerar para a tarefa a seguir somente o texto que está entre #### e ####.
####
"No texto, "Agrotóxico são detectados em cera e mel de abelha", de Liana Coll que foi postado no jornal da Unicamp, a pesquisadora Ana Paula de Souza resolveu buscar amostras de mel e cera de abelhas, uma tentativa de explicar o alto número de mortes das abelhas dos últimos 24 anos. Analisando as amostras, a química notou a presença de agrotóxicos nas ceras e mel, o que pode indicar a causa da morte de tantas abelhas. Uma das preocupações de Ana Paula é que, a maioria das pessoas não sabem a importância das abelhas para o nosso dia a dia, o que dificulta ainda mais a sua preservação."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F84" s="64"/>
      <c r="G84" s="78" t="str">
        <f>IFERROR(__xludf.DUMMYFUNCTION("CONCATENATE(""#"",TO_TEXT($A84),SUBSTITUTE(G$82,""&lt;TEXTO&gt;"",$B84))"),"#2
Considerar para a tarefa a seguir somente o texto que está entre #### e ####.
####
""No texto, ""Agrotóxico são detectados em cera e mel de abelha"", de Liana Coll que foi postado no jornal da Unicamp, a pesquisadora Ana Paula de Souza resolveu buscar "&amp;"amostras de mel e cera de abelhas, uma tentativa de explicar o alto número de mortes das abelhas dos últimos 24 anos. Analisando as amostras, a química notou a presença de agrotóxicos nas ceras e mel, o que pode indicar a causa da morte de tantas abelhas."&amp;" Uma das preocupações de Ana Paula é que, a maioria das pessoas não sabem a importância das abelhas para o nosso dia a dia, o que dificulta ainda mais a sua preservação.""
####
Tarefa: Você é um assistente útil responsável pela análise de coerência semânt"&amp;"ica de textos. Sua tarefa é analisar um texto seguindo os passos abaixo:
Passo 1. Liste a ocorrência dos verbos apresentar, destacar, explicar e informar.
Passo 2. Agora, atribua uma nota para os verbos listados no passo 1, considerando a coerência semânt"&amp;"ica das palavras entre si. Atribua uma nota de 1.0 a 10.0, sendo 1.0(um) para o verbo menos coerente e 10.0(dez) para o mais coerentes.
Passo 3. Considerando as notas dos verbos do passo 2, atribua uma nota ao texto, sendo 1.0 (um)  nota mais baixa e 10.0"&amp;" (dez) a mais alta. 
Resposta:")</f>
        <v>#2
Considerar para a tarefa a seguir somente o texto que está entre #### e ####.
####
"No texto, "Agrotóxico são detectados em cera e mel de abelha", de Liana Coll que foi postado no jornal da Unicamp, a pesquisadora Ana Paula de Souza resolveu buscar amostras de mel e cera de abelhas, uma tentativa de explicar o alto número de mortes das abelhas dos últimos 24 anos. Analisando as amostras, a química notou a presença de agrotóxicos nas ceras e mel, o que pode indicar a causa da morte de tantas abelhas. Uma das preocupações de Ana Paula é que, a maioria das pessoas não sabem a importância das abelhas para o nosso dia a dia, o que dificulta ainda mais a sua preservação."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H84" s="64"/>
      <c r="I84" s="78" t="str">
        <f>IFERROR(__xludf.DUMMYFUNCTION("CONCATENATE(""#"",TO_TEXT($A84),SUBSTITUTE(I$82,""&lt;TEXTO&gt;"",$B84))"),"#2
Considerar para a tarefa a seguir somente o texto que está entre #### e ####.
####
""No texto, ""Agrotóxico são detectados em cera e mel de abelha"", de Liana Coll que foi postado no jornal da Unicamp, a pesquisadora Ana Paula de Souza resolveu buscar "&amp;"amostras de mel e cera de abelhas, uma tentativa de explicar o alto número de mortes das abelhas dos últimos 24 anos. Analisando as amostras, a química notou a presença de agrotóxicos nas ceras e mel, o que pode indicar a causa da morte de tantas abelhas."&amp;" Uma das preocupações de Ana Paula é que, a maioria das pessoas não sabem a importância das abelhas para o nosso dia a dia, o que dificulta ainda mais a sua preservação.""
####
Tarefa: Você é um assistente útil responsável pela análise de coerência semânt"&amp;"ica de textos. Sua tarefa é analisar um texto seguindo os passos abaixo:
Passo 1. Liste a ocorrência dos verbos apresentar, destacar, explicar e informar.
Passo 2. Agora, atribua uma nota para os verbos listados no passo 1, considerando a coerência semânt"&amp;"ica das palavras entre si. Atribua uma nota de 1.0 a 10.0, sendo 1.0(um) para o verbo menos coerente e 10.0(dez) para o mais coerentes.
Passo 3. Considerando as notas dos verbos do passo 2, atribua uma nota ao texto, sendo 1.0 (um)  nota mais baixa e 10.0"&amp;" (dez) a mais alta. 
Resposta:")</f>
        <v>#2
Considerar para a tarefa a seguir somente o texto que está entre #### e ####.
####
"No texto, "Agrotóxico são detectados em cera e mel de abelha", de Liana Coll que foi postado no jornal da Unicamp, a pesquisadora Ana Paula de Souza resolveu buscar amostras de mel e cera de abelhas, uma tentativa de explicar o alto número de mortes das abelhas dos últimos 24 anos. Analisando as amostras, a química notou a presença de agrotóxicos nas ceras e mel, o que pode indicar a causa da morte de tantas abelhas. Uma das preocupações de Ana Paula é que, a maioria das pessoas não sabem a importância das abelhas para o nosso dia a dia, o que dificulta ainda mais a sua preservação."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J84" s="64"/>
      <c r="K84" s="78" t="str">
        <f>IFERROR(__xludf.DUMMYFUNCTION("CONCATENATE(""#"",TO_TEXT($A84),SUBSTITUTE(K$82,""&lt;TEXTO&gt;"",$B84))"),"#2
Considerar para a tarefa a seguir somente o texto que está entre #### e ####.
####
""No texto, ""Agrotóxico são detectados em cera e mel de abelha"", de Liana Coll que foi postado no jornal da Unicamp, a pesquisadora Ana Paula de Souza resolveu buscar "&amp;"amostras de mel e cera de abelhas, uma tentativa de explicar o alto número de mortes das abelhas dos últimos 24 anos. Analisando as amostras, a química notou a presença de agrotóxicos nas ceras e mel, o que pode indicar a causa da morte de tantas abelhas."&amp;" Uma das preocupações de Ana Paula é que, a maioria das pessoas não sabem a importância das abelhas para o nosso dia a dia, o que dificulta ainda mais a sua preservação.""
####
Tarefa: Você é um assistente útil responsável pela análise de coerência semânt"&amp;"ica de textos. Sua tarefa é analisar um texto seguindo os passos abaixo:
Passo 1. Liste a ocorrência dos verbos apresentar, destacar, explicar e informar.
Passo 2. Agora, atribua uma nota para os verbos listados no passo 1, considerando a coerência semânt"&amp;"ica das palavras entre si. Atribua uma nota de 1.0 a 10.0, sendo 1.0(um) para o verbo menos coerente e 10.0(dez) para o mais coerentes.
Passo 3. Considerando as notas dos verbos do passo 2, atribua uma nota ao texto, sendo 1.0 (um)  nota mais baixa e 10.0"&amp;" (dez) a mais alta. 
Resposta:")</f>
        <v>#2
Considerar para a tarefa a seguir somente o texto que está entre #### e ####.
####
"No texto, "Agrotóxico são detectados em cera e mel de abelha", de Liana Coll que foi postado no jornal da Unicamp, a pesquisadora Ana Paula de Souza resolveu buscar amostras de mel e cera de abelhas, uma tentativa de explicar o alto número de mortes das abelhas dos últimos 24 anos. Analisando as amostras, a química notou a presença de agrotóxicos nas ceras e mel, o que pode indicar a causa da morte de tantas abelhas. Uma das preocupações de Ana Paula é que, a maioria das pessoas não sabem a importância das abelhas para o nosso dia a dia, o que dificulta ainda mais a sua preservação."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L84" s="64"/>
      <c r="M84" s="2" t="s">
        <v>16</v>
      </c>
    </row>
    <row r="85">
      <c r="A85" s="88">
        <v>3.0</v>
      </c>
      <c r="B85" s="66" t="s">
        <v>18</v>
      </c>
      <c r="C85" s="62"/>
      <c r="D85" s="66" t="s">
        <v>16</v>
      </c>
      <c r="E85" s="79" t="str">
        <f>IFERROR(__xludf.DUMMYFUNCTION("CONCATENATE(""#"",TO_TEXT($A85),SUBSTITUTE(E$82,""&lt;TEXTO&gt;"",$B85))"),"#3
Considerar para a tarefa a seguir somente o texto que está entre #### e ####.
####
""Um estudo recente referente a ""Agrotóxicos são dectados em cera e mel de abelha"", realizado por Ana Paula de Souza Unicamp, de 07 a 20 de Agosto de 2023, revelou que"&amp;" a cera e o mel produzidos pelas abelhas Apis mellifera L. Estão contaminados por agrotóxicos, sendo bioindicadores da poluição ambiental. Das 40 amostras de mel analisadas, seis continham resíduos de glifosato acima dos limites legais, enquanto 90% das a"&amp;"mostras de cera continham um ou mais agrotóxicos. A reutilização da cera contaminada ao longo dos anos, causa um risco para a saúde das abelhas, aumentando a exposição à contaminação. É importante que haja regulamentação rigorosa, para assim garantir a se"&amp;"gurança dos alimentos e também proteger as abelhas, pois esses insetos polinizam cerca de 70% das plantas do planeta e, também, simplificam a produção agrícola.""
####
Tarefa: Você é um assistente útil responsável pela análise de coerência semântica de te"&amp;"xtos. Sua tarefa é analisar um texto seguindo os passos abaixo:
Passo 1. Liste a ocorrência dos verbos apresentar, destacar, explicar e informar.
Passo 2. Agora, atribua uma nota para os verbos listados no passo 1, considerando a coerência semântica das p"&amp;"alavras entre si. Atribua uma nota de 1.0 a 10.0, sendo 1.0(um) para o verbo menos coerente e 10.0(dez) para o mais coerentes.
Passo 3. Considerando as notas dos verbos do passo 2, atribua uma nota ao texto, sendo 1.0 (um)  nota mais baixa e 10.0 (dez) a "&amp;"mais alta. 
Resposta:")</f>
        <v>#3
Considerar para a tarefa a seguir somente o texto que está entre #### e ####.
####
"Um estudo recente referente a "Agrotóxicos são dectados em cera e mel de abelha", realizado por Ana Paula de Souza Unicamp, de 07 a 20 de Agosto de 2023, revelou que a cera e o mel produzidos pelas abelhas Apis mellifera L. Estão contaminados por agrotóxicos, sendo bioindicadores da poluição ambiental. Das 40 amostras de mel analisadas, seis continham resíduos de glifosato acima dos limites legais, enquanto 90% das amostras de cera continham um ou mais agrotóxicos. A reutilização da cera contaminada ao longo dos anos, causa um risco para a saúde das abelhas, aumentando a exposição à contaminação. É importante que haja regulamentação rigorosa, para assim garantir a segurança dos alimentos e também proteger as abelhas, pois esses insetos polinizam cerca de 70% das plantas do planeta e, também, simplificam a produção agrícola."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F85" s="64"/>
      <c r="G85" s="78" t="str">
        <f>IFERROR(__xludf.DUMMYFUNCTION("CONCATENATE(""#"",TO_TEXT($A85),SUBSTITUTE(G$82,""&lt;TEXTO&gt;"",$B85))"),"#3
Considerar para a tarefa a seguir somente o texto que está entre #### e ####.
####
""Um estudo recente referente a ""Agrotóxicos são dectados em cera e mel de abelha"", realizado por Ana Paula de Souza Unicamp, de 07 a 20 de Agosto de 2023, revelou que"&amp;" a cera e o mel produzidos pelas abelhas Apis mellifera L. Estão contaminados por agrotóxicos, sendo bioindicadores da poluição ambiental. Das 40 amostras de mel analisadas, seis continham resíduos de glifosato acima dos limites legais, enquanto 90% das a"&amp;"mostras de cera continham um ou mais agrotóxicos. A reutilização da cera contaminada ao longo dos anos, causa um risco para a saúde das abelhas, aumentando a exposição à contaminação. É importante que haja regulamentação rigorosa, para assim garantir a se"&amp;"gurança dos alimentos e também proteger as abelhas, pois esses insetos polinizam cerca de 70% das plantas do planeta e, também, simplificam a produção agrícola.""
####
Tarefa: Você é um assistente útil responsável pela análise de coerência semântica de te"&amp;"xtos. Sua tarefa é analisar um texto seguindo os passos abaixo:
Passo 1. Liste a ocorrência dos verbos apresentar, destacar, explicar e informar.
Passo 2. Agora, atribua uma nota para os verbos listados no passo 1, considerando a coerência semântica das p"&amp;"alavras entre si. Atribua uma nota de 1.0 a 10.0, sendo 1.0(um) para o verbo menos coerente e 10.0(dez) para o mais coerentes.
Passo 3. Considerando as notas dos verbos do passo 2, atribua uma nota ao texto, sendo 1.0 (um)  nota mais baixa e 10.0 (dez) a "&amp;"mais alta. 
Resposta:")</f>
        <v>#3
Considerar para a tarefa a seguir somente o texto que está entre #### e ####.
####
"Um estudo recente referente a "Agrotóxicos são dectados em cera e mel de abelha", realizado por Ana Paula de Souza Unicamp, de 07 a 20 de Agosto de 2023, revelou que a cera e o mel produzidos pelas abelhas Apis mellifera L. Estão contaminados por agrotóxicos, sendo bioindicadores da poluição ambiental. Das 40 amostras de mel analisadas, seis continham resíduos de glifosato acima dos limites legais, enquanto 90% das amostras de cera continham um ou mais agrotóxicos. A reutilização da cera contaminada ao longo dos anos, causa um risco para a saúde das abelhas, aumentando a exposição à contaminação. É importante que haja regulamentação rigorosa, para assim garantir a segurança dos alimentos e também proteger as abelhas, pois esses insetos polinizam cerca de 70% das plantas do planeta e, também, simplificam a produção agrícola."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H85" s="64"/>
      <c r="I85" s="78" t="str">
        <f>IFERROR(__xludf.DUMMYFUNCTION("CONCATENATE(""#"",TO_TEXT($A85),SUBSTITUTE(I$82,""&lt;TEXTO&gt;"",$B85))"),"#3
Considerar para a tarefa a seguir somente o texto que está entre #### e ####.
####
""Um estudo recente referente a ""Agrotóxicos são dectados em cera e mel de abelha"", realizado por Ana Paula de Souza Unicamp, de 07 a 20 de Agosto de 2023, revelou que"&amp;" a cera e o mel produzidos pelas abelhas Apis mellifera L. Estão contaminados por agrotóxicos, sendo bioindicadores da poluição ambiental. Das 40 amostras de mel analisadas, seis continham resíduos de glifosato acima dos limites legais, enquanto 90% das a"&amp;"mostras de cera continham um ou mais agrotóxicos. A reutilização da cera contaminada ao longo dos anos, causa um risco para a saúde das abelhas, aumentando a exposição à contaminação. É importante que haja regulamentação rigorosa, para assim garantir a se"&amp;"gurança dos alimentos e também proteger as abelhas, pois esses insetos polinizam cerca de 70% das plantas do planeta e, também, simplificam a produção agrícola.""
####
Tarefa: Você é um assistente útil responsável pela análise de coerência semântica de te"&amp;"xtos. Sua tarefa é analisar um texto seguindo os passos abaixo:
Passo 1. Liste a ocorrência dos verbos apresentar, destacar, explicar e informar.
Passo 2. Agora, atribua uma nota para os verbos listados no passo 1, considerando a coerência semântica das p"&amp;"alavras entre si. Atribua uma nota de 1.0 a 10.0, sendo 1.0(um) para o verbo menos coerente e 10.0(dez) para o mais coerentes.
Passo 3. Considerando as notas dos verbos do passo 2, atribua uma nota ao texto, sendo 1.0 (um)  nota mais baixa e 10.0 (dez) a "&amp;"mais alta. 
Resposta:")</f>
        <v>#3
Considerar para a tarefa a seguir somente o texto que está entre #### e ####.
####
"Um estudo recente referente a "Agrotóxicos são dectados em cera e mel de abelha", realizado por Ana Paula de Souza Unicamp, de 07 a 20 de Agosto de 2023, revelou que a cera e o mel produzidos pelas abelhas Apis mellifera L. Estão contaminados por agrotóxicos, sendo bioindicadores da poluição ambiental. Das 40 amostras de mel analisadas, seis continham resíduos de glifosato acima dos limites legais, enquanto 90% das amostras de cera continham um ou mais agrotóxicos. A reutilização da cera contaminada ao longo dos anos, causa um risco para a saúde das abelhas, aumentando a exposição à contaminação. É importante que haja regulamentação rigorosa, para assim garantir a segurança dos alimentos e também proteger as abelhas, pois esses insetos polinizam cerca de 70% das plantas do planeta e, também, simplificam a produção agrícola."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J85" s="64"/>
      <c r="K85" s="78" t="str">
        <f>IFERROR(__xludf.DUMMYFUNCTION("CONCATENATE(""#"",TO_TEXT($A85),SUBSTITUTE(K$82,""&lt;TEXTO&gt;"",$B85))"),"#3
Considerar para a tarefa a seguir somente o texto que está entre #### e ####.
####
""Um estudo recente referente a ""Agrotóxicos são dectados em cera e mel de abelha"", realizado por Ana Paula de Souza Unicamp, de 07 a 20 de Agosto de 2023, revelou que"&amp;" a cera e o mel produzidos pelas abelhas Apis mellifera L. Estão contaminados por agrotóxicos, sendo bioindicadores da poluição ambiental. Das 40 amostras de mel analisadas, seis continham resíduos de glifosato acima dos limites legais, enquanto 90% das a"&amp;"mostras de cera continham um ou mais agrotóxicos. A reutilização da cera contaminada ao longo dos anos, causa um risco para a saúde das abelhas, aumentando a exposição à contaminação. É importante que haja regulamentação rigorosa, para assim garantir a se"&amp;"gurança dos alimentos e também proteger as abelhas, pois esses insetos polinizam cerca de 70% das plantas do planeta e, também, simplificam a produção agrícola.""
####
Tarefa: Você é um assistente útil responsável pela análise de coerência semântica de te"&amp;"xtos. Sua tarefa é analisar um texto seguindo os passos abaixo:
Passo 1. Liste a ocorrência dos verbos apresentar, destacar, explicar e informar.
Passo 2. Agora, atribua uma nota para os verbos listados no passo 1, considerando a coerência semântica das p"&amp;"alavras entre si. Atribua uma nota de 1.0 a 10.0, sendo 1.0(um) para o verbo menos coerente e 10.0(dez) para o mais coerentes.
Passo 3. Considerando as notas dos verbos do passo 2, atribua uma nota ao texto, sendo 1.0 (um)  nota mais baixa e 10.0 (dez) a "&amp;"mais alta. 
Resposta:")</f>
        <v>#3
Considerar para a tarefa a seguir somente o texto que está entre #### e ####.
####
"Um estudo recente referente a "Agrotóxicos são dectados em cera e mel de abelha", realizado por Ana Paula de Souza Unicamp, de 07 a 20 de Agosto de 2023, revelou que a cera e o mel produzidos pelas abelhas Apis mellifera L. Estão contaminados por agrotóxicos, sendo bioindicadores da poluição ambiental. Das 40 amostras de mel analisadas, seis continham resíduos de glifosato acima dos limites legais, enquanto 90% das amostras de cera continham um ou mais agrotóxicos. A reutilização da cera contaminada ao longo dos anos, causa um risco para a saúde das abelhas, aumentando a exposição à contaminação. É importante que haja regulamentação rigorosa, para assim garantir a segurança dos alimentos e também proteger as abelhas, pois esses insetos polinizam cerca de 70% das plantas do planeta e, também, simplificam a produção agrícola."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L85" s="64"/>
      <c r="M85" s="2" t="s">
        <v>16</v>
      </c>
    </row>
    <row r="86">
      <c r="A86" s="91">
        <v>4.0</v>
      </c>
      <c r="B86" s="66" t="s">
        <v>19</v>
      </c>
      <c r="C86" s="62"/>
      <c r="D86" s="66" t="s">
        <v>16</v>
      </c>
      <c r="E86" s="79" t="str">
        <f>IFERROR(__xludf.DUMMYFUNCTION("CONCATENATE(""#"",TO_TEXT($A86),SUBSTITUTE(E$82,""&lt;TEXTO&gt;"",$B86))"),"#4
Considerar para a tarefa a seguir somente o texto que está entre #### e ####.
####
""O texto ""Agrotóxicos são detectados em cera e mel de abelha"", publicado no jornal da Unicamp e escrito por Liana Coll, aborda a tese de Ana Paula de Souza. Segundo e"&amp;"le, a pesquisa foi motivada pela grande morte de abelhas, que para a autora está relacionado a expansão de monoculturas com agrotóxicos, e foi realizada em cera e mel devido  a dificuldade de se analisar insetos, além disso, Coll afirma que as abelhas são"&amp;" importantes para o ecossistema ao passo que realizam 70% das polinizações. A pesquisa, segundo a notícia, aponta  presença de herbicidas, além do limite legal, em 15% das mostras de mel e de agrotóxicos em 90% das ceras analisadas. Isso é destacado como "&amp;"um problema, visto que, para a pesquisadora, esses produtos são importantes em diversas áreas causando contaminação da população. Diante disso, segundo o texto, a pesquisadora recomenda uma maior fiscalização de práticas agrícolas como solução à problemát"&amp;"ica.""
####
Tarefa: Você é um assistente útil responsável pela análise de coerência semântica de textos. Sua tarefa é analisar um texto seguindo os passos abaixo:
Passo 1. Liste a ocorrência dos verbos apresentar, destacar, explicar e informar.
Passo 2. A"&amp;"gora, atribua uma nota para os verbos listados no passo 1, considerando a coerência semântica das palavras entre si. Atribua uma nota de 1.0 a 10.0, sendo 1.0(um) para o verbo menos coerente e 10.0(dez) para o mais coerentes.
Passo 3. Considerando as nota"&amp;"s dos verbos do passo 2, atribua uma nota ao texto, sendo 1.0 (um)  nota mais baixa e 10.0 (dez) a mais alta. 
Resposta:")</f>
        <v>#4
Considerar para a tarefa a seguir somente o texto que está entre #### e ####.
####
"O texto "Agrotóxicos são detectados em cera e mel de abelha", publicado no jornal da Unicamp e escrito por Liana Coll, aborda a tese de Ana Paula de Souza. Segundo ele, a pesquisa foi motivada pela grande morte de abelhas, que para a autora está relacionado a expansão de monoculturas com agrotóxicos, e foi realizada em cera e mel devido  a dificuldade de se analisar insetos, além disso, Coll afirma que as abelhas são importantes para o ecossistema ao passo que realizam 70% das polinizações. A pesquisa, segundo a notícia, aponta  presença de herbicidas, além do limite legal, em 15% das mostras de mel e de agrotóxicos em 90% das ceras analisadas. Isso é destacado como um problema, visto que, para a pesquisadora, esses produtos são importantes em diversas áreas causando contaminação da população. Diante disso, segundo o texto, a pesquisadora recomenda uma maior fiscalização de práticas agrícolas como solução à problemática."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F86" s="64"/>
      <c r="G86" s="78" t="str">
        <f>IFERROR(__xludf.DUMMYFUNCTION("CONCATENATE(""#"",TO_TEXT($A86),SUBSTITUTE(G$82,""&lt;TEXTO&gt;"",$B86))"),"#4
Considerar para a tarefa a seguir somente o texto que está entre #### e ####.
####
""O texto ""Agrotóxicos são detectados em cera e mel de abelha"", publicado no jornal da Unicamp e escrito por Liana Coll, aborda a tese de Ana Paula de Souza. Segundo e"&amp;"le, a pesquisa foi motivada pela grande morte de abelhas, que para a autora está relacionado a expansão de monoculturas com agrotóxicos, e foi realizada em cera e mel devido  a dificuldade de se analisar insetos, além disso, Coll afirma que as abelhas são"&amp;" importantes para o ecossistema ao passo que realizam 70% das polinizações. A pesquisa, segundo a notícia, aponta  presença de herbicidas, além do limite legal, em 15% das mostras de mel e de agrotóxicos em 90% das ceras analisadas. Isso é destacado como "&amp;"um problema, visto que, para a pesquisadora, esses produtos são importantes em diversas áreas causando contaminação da população. Diante disso, segundo o texto, a pesquisadora recomenda uma maior fiscalização de práticas agrícolas como solução à problemát"&amp;"ica.""
####
Tarefa: Você é um assistente útil responsável pela análise de coerência semântica de textos. Sua tarefa é analisar um texto seguindo os passos abaixo:
Passo 1. Liste a ocorrência dos verbos apresentar, destacar, explicar e informar.
Passo 2. A"&amp;"gora, atribua uma nota para os verbos listados no passo 1, considerando a coerência semântica das palavras entre si. Atribua uma nota de 1.0 a 10.0, sendo 1.0(um) para o verbo menos coerente e 10.0(dez) para o mais coerentes.
Passo 3. Considerando as nota"&amp;"s dos verbos do passo 2, atribua uma nota ao texto, sendo 1.0 (um)  nota mais baixa e 10.0 (dez) a mais alta. 
Resposta:")</f>
        <v>#4
Considerar para a tarefa a seguir somente o texto que está entre #### e ####.
####
"O texto "Agrotóxicos são detectados em cera e mel de abelha", publicado no jornal da Unicamp e escrito por Liana Coll, aborda a tese de Ana Paula de Souza. Segundo ele, a pesquisa foi motivada pela grande morte de abelhas, que para a autora está relacionado a expansão de monoculturas com agrotóxicos, e foi realizada em cera e mel devido  a dificuldade de se analisar insetos, além disso, Coll afirma que as abelhas são importantes para o ecossistema ao passo que realizam 70% das polinizações. A pesquisa, segundo a notícia, aponta  presença de herbicidas, além do limite legal, em 15% das mostras de mel e de agrotóxicos em 90% das ceras analisadas. Isso é destacado como um problema, visto que, para a pesquisadora, esses produtos são importantes em diversas áreas causando contaminação da população. Diante disso, segundo o texto, a pesquisadora recomenda uma maior fiscalização de práticas agrícolas como solução à problemática."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H86" s="64"/>
      <c r="I86" s="78" t="str">
        <f>IFERROR(__xludf.DUMMYFUNCTION("CONCATENATE(""#"",TO_TEXT($A86),SUBSTITUTE(I$82,""&lt;TEXTO&gt;"",$B86))"),"#4
Considerar para a tarefa a seguir somente o texto que está entre #### e ####.
####
""O texto ""Agrotóxicos são detectados em cera e mel de abelha"", publicado no jornal da Unicamp e escrito por Liana Coll, aborda a tese de Ana Paula de Souza. Segundo e"&amp;"le, a pesquisa foi motivada pela grande morte de abelhas, que para a autora está relacionado a expansão de monoculturas com agrotóxicos, e foi realizada em cera e mel devido  a dificuldade de se analisar insetos, além disso, Coll afirma que as abelhas são"&amp;" importantes para o ecossistema ao passo que realizam 70% das polinizações. A pesquisa, segundo a notícia, aponta  presença de herbicidas, além do limite legal, em 15% das mostras de mel e de agrotóxicos em 90% das ceras analisadas. Isso é destacado como "&amp;"um problema, visto que, para a pesquisadora, esses produtos são importantes em diversas áreas causando contaminação da população. Diante disso, segundo o texto, a pesquisadora recomenda uma maior fiscalização de práticas agrícolas como solução à problemát"&amp;"ica.""
####
Tarefa: Você é um assistente útil responsável pela análise de coerência semântica de textos. Sua tarefa é analisar um texto seguindo os passos abaixo:
Passo 1. Liste a ocorrência dos verbos apresentar, destacar, explicar e informar.
Passo 2. A"&amp;"gora, atribua uma nota para os verbos listados no passo 1, considerando a coerência semântica das palavras entre si. Atribua uma nota de 1.0 a 10.0, sendo 1.0(um) para o verbo menos coerente e 10.0(dez) para o mais coerentes.
Passo 3. Considerando as nota"&amp;"s dos verbos do passo 2, atribua uma nota ao texto, sendo 1.0 (um)  nota mais baixa e 10.0 (dez) a mais alta. 
Resposta:")</f>
        <v>#4
Considerar para a tarefa a seguir somente o texto que está entre #### e ####.
####
"O texto "Agrotóxicos são detectados em cera e mel de abelha", publicado no jornal da Unicamp e escrito por Liana Coll, aborda a tese de Ana Paula de Souza. Segundo ele, a pesquisa foi motivada pela grande morte de abelhas, que para a autora está relacionado a expansão de monoculturas com agrotóxicos, e foi realizada em cera e mel devido  a dificuldade de se analisar insetos, além disso, Coll afirma que as abelhas são importantes para o ecossistema ao passo que realizam 70% das polinizações. A pesquisa, segundo a notícia, aponta  presença de herbicidas, além do limite legal, em 15% das mostras de mel e de agrotóxicos em 90% das ceras analisadas. Isso é destacado como um problema, visto que, para a pesquisadora, esses produtos são importantes em diversas áreas causando contaminação da população. Diante disso, segundo o texto, a pesquisadora recomenda uma maior fiscalização de práticas agrícolas como solução à problemática."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J86" s="64"/>
      <c r="K86" s="78" t="str">
        <f>IFERROR(__xludf.DUMMYFUNCTION("CONCATENATE(""#"",TO_TEXT($A86),SUBSTITUTE(K$82,""&lt;TEXTO&gt;"",$B86))"),"#4
Considerar para a tarefa a seguir somente o texto que está entre #### e ####.
####
""O texto ""Agrotóxicos são detectados em cera e mel de abelha"", publicado no jornal da Unicamp e escrito por Liana Coll, aborda a tese de Ana Paula de Souza. Segundo e"&amp;"le, a pesquisa foi motivada pela grande morte de abelhas, que para a autora está relacionado a expansão de monoculturas com agrotóxicos, e foi realizada em cera e mel devido  a dificuldade de se analisar insetos, além disso, Coll afirma que as abelhas são"&amp;" importantes para o ecossistema ao passo que realizam 70% das polinizações. A pesquisa, segundo a notícia, aponta  presença de herbicidas, além do limite legal, em 15% das mostras de mel e de agrotóxicos em 90% das ceras analisadas. Isso é destacado como "&amp;"um problema, visto que, para a pesquisadora, esses produtos são importantes em diversas áreas causando contaminação da população. Diante disso, segundo o texto, a pesquisadora recomenda uma maior fiscalização de práticas agrícolas como solução à problemát"&amp;"ica.""
####
Tarefa: Você é um assistente útil responsável pela análise de coerência semântica de textos. Sua tarefa é analisar um texto seguindo os passos abaixo:
Passo 1. Liste a ocorrência dos verbos apresentar, destacar, explicar e informar.
Passo 2. A"&amp;"gora, atribua uma nota para os verbos listados no passo 1, considerando a coerência semântica das palavras entre si. Atribua uma nota de 1.0 a 10.0, sendo 1.0(um) para o verbo menos coerente e 10.0(dez) para o mais coerentes.
Passo 3. Considerando as nota"&amp;"s dos verbos do passo 2, atribua uma nota ao texto, sendo 1.0 (um)  nota mais baixa e 10.0 (dez) a mais alta. 
Resposta:")</f>
        <v>#4
Considerar para a tarefa a seguir somente o texto que está entre #### e ####.
####
"O texto "Agrotóxicos são detectados em cera e mel de abelha", publicado no jornal da Unicamp e escrito por Liana Coll, aborda a tese de Ana Paula de Souza. Segundo ele, a pesquisa foi motivada pela grande morte de abelhas, que para a autora está relacionado a expansão de monoculturas com agrotóxicos, e foi realizada em cera e mel devido  a dificuldade de se analisar insetos, além disso, Coll afirma que as abelhas são importantes para o ecossistema ao passo que realizam 70% das polinizações. A pesquisa, segundo a notícia, aponta  presença de herbicidas, além do limite legal, em 15% das mostras de mel e de agrotóxicos em 90% das ceras analisadas. Isso é destacado como um problema, visto que, para a pesquisadora, esses produtos são importantes em diversas áreas causando contaminação da população. Diante disso, segundo o texto, a pesquisadora recomenda uma maior fiscalização de práticas agrícolas como solução à problemática."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L86" s="64"/>
      <c r="M86" s="2" t="s">
        <v>16</v>
      </c>
    </row>
    <row r="87">
      <c r="A87" s="88">
        <v>5.0</v>
      </c>
      <c r="B87" s="66" t="s">
        <v>20</v>
      </c>
      <c r="C87" s="62"/>
      <c r="D87" s="66" t="s">
        <v>16</v>
      </c>
      <c r="E87" s="79" t="str">
        <f>IFERROR(__xludf.DUMMYFUNCTION("CONCATENATE(""#"",TO_TEXT($A87),SUBSTITUTE(E$82,""&lt;TEXTO&gt;"",$B87))"),"#5
Considerar para a tarefa a seguir somente o texto que está entre #### e ####.
####
""Na notícia “Agrotóxicos são detectados em cera de mel de abelha” a jornalista Liana Coll aponta, no Jornal da UNICAMP, de agosto de 2023, sobre a morte de mais de 1 bi"&amp;"lhão de abelhas no Brasil, devido ao uso massivo de agrotóxicos. A jornalista também descreve a importância desses insetos, que são responsáveis por 70% da polinização do planeta, além de ser indispensável para o cultivo de algumas frutas. Em sua tese de "&amp;"doutorado Ana Paula de Souza, química e pesquisadora, expõem a presença de agrotóxicos na cera e no mel de abelhas. Esses produtos apícolas são bioindicadores da vida desses insetos, onde foram encontrados mais de um tipo de agroquímico na maioria das amo"&amp;"stras, além de 15% das mesmas estarem acima do permitido. Além disso, Paula de Sousa destaca que determinar a contratação é muito importante, devido aos diversos usos do mel e da cera de abelha, como medicamentos, alimentação e cosméticos. Ademais, para e"&amp;"vitar que a população de abelhas e a biodiversidade sejam afetadas, Ana recomenda que haja um maior controle sobre o uso de produtos agrícolas.""
####
Tarefa: Você é um assistente útil responsável pela análise de coerência semântica de textos. Sua tarefa "&amp;"é analisar um texto seguindo os passos abaixo:
Passo 1. Liste a ocorrência dos verbos apresentar, destacar, explicar e informar.
Passo 2. Agora, atribua uma nota para os verbos listados no passo 1, considerando a coerência semântica das palavras entre si."&amp;" Atribua uma nota de 1.0 a 10.0, sendo 1.0(um) para o verbo menos coerente e 10.0(dez) para o mais coerentes.
Passo 3. Considerando as notas dos verbos do passo 2, atribua uma nota ao texto, sendo 1.0 (um)  nota mais baixa e 10.0 (dez) a mais alta. 
Respo"&amp;"sta:")</f>
        <v>#5
Considerar para a tarefa a seguir somente o texto que está entre #### e ####.
####
"Na notícia “Agrotóxicos são detectados em cera de mel de abelha” a jornalista Liana Coll aponta, no Jornal da UNICAMP, de agosto de 2023, sobre a morte de mais de 1 bilhão de abelhas no Brasil, devido ao uso massivo de agrotóxicos. A jornalista também descreve a importância desses insetos, que são responsáveis por 70% da polinização do planeta, além de ser indispensável para o cultivo de algumas frutas. Em sua tese de doutorado Ana Paula de Souza, química e pesquisadora, expõem a presença de agrotóxicos na cera e no mel de abelhas. Esses produtos apícolas são bioindicadores da vida desses insetos, onde foram encontrados mais de um tipo de agroquímico na maioria das amostras, além de 15% das mesmas estarem acima do permitido. Além disso, Paula de Sousa destaca que determinar a contratação é muito importante, devido aos diversos usos do mel e da cera de abelha, como medicamentos, alimentação e cosméticos. Ademais, para evitar que a população de abelhas e a biodiversidade sejam afetadas, Ana recomenda que haja um maior controle sobre o uso de produtos agrícolas."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F87" s="64"/>
      <c r="G87" s="78" t="str">
        <f>IFERROR(__xludf.DUMMYFUNCTION("CONCATENATE(""#"",TO_TEXT($A87),SUBSTITUTE(G$82,""&lt;TEXTO&gt;"",$B87))"),"#5
Considerar para a tarefa a seguir somente o texto que está entre #### e ####.
####
""Na notícia “Agrotóxicos são detectados em cera de mel de abelha” a jornalista Liana Coll aponta, no Jornal da UNICAMP, de agosto de 2023, sobre a morte de mais de 1 bi"&amp;"lhão de abelhas no Brasil, devido ao uso massivo de agrotóxicos. A jornalista também descreve a importância desses insetos, que são responsáveis por 70% da polinização do planeta, além de ser indispensável para o cultivo de algumas frutas. Em sua tese de "&amp;"doutorado Ana Paula de Souza, química e pesquisadora, expõem a presença de agrotóxicos na cera e no mel de abelhas. Esses produtos apícolas são bioindicadores da vida desses insetos, onde foram encontrados mais de um tipo de agroquímico na maioria das amo"&amp;"stras, além de 15% das mesmas estarem acima do permitido. Além disso, Paula de Sousa destaca que determinar a contratação é muito importante, devido aos diversos usos do mel e da cera de abelha, como medicamentos, alimentação e cosméticos. Ademais, para e"&amp;"vitar que a população de abelhas e a biodiversidade sejam afetadas, Ana recomenda que haja um maior controle sobre o uso de produtos agrícolas.""
####
Tarefa: Você é um assistente útil responsável pela análise de coerência semântica de textos. Sua tarefa "&amp;"é analisar um texto seguindo os passos abaixo:
Passo 1. Liste a ocorrência dos verbos apresentar, destacar, explicar e informar.
Passo 2. Agora, atribua uma nota para os verbos listados no passo 1, considerando a coerência semântica das palavras entre si."&amp;" Atribua uma nota de 1.0 a 10.0, sendo 1.0(um) para o verbo menos coerente e 10.0(dez) para o mais coerentes.
Passo 3. Considerando as notas dos verbos do passo 2, atribua uma nota ao texto, sendo 1.0 (um)  nota mais baixa e 10.0 (dez) a mais alta. 
Respo"&amp;"sta:")</f>
        <v>#5
Considerar para a tarefa a seguir somente o texto que está entre #### e ####.
####
"Na notícia “Agrotóxicos são detectados em cera de mel de abelha” a jornalista Liana Coll aponta, no Jornal da UNICAMP, de agosto de 2023, sobre a morte de mais de 1 bilhão de abelhas no Brasil, devido ao uso massivo de agrotóxicos. A jornalista também descreve a importância desses insetos, que são responsáveis por 70% da polinização do planeta, além de ser indispensável para o cultivo de algumas frutas. Em sua tese de doutorado Ana Paula de Souza, química e pesquisadora, expõem a presença de agrotóxicos na cera e no mel de abelhas. Esses produtos apícolas são bioindicadores da vida desses insetos, onde foram encontrados mais de um tipo de agroquímico na maioria das amostras, além de 15% das mesmas estarem acima do permitido. Além disso, Paula de Sousa destaca que determinar a contratação é muito importante, devido aos diversos usos do mel e da cera de abelha, como medicamentos, alimentação e cosméticos. Ademais, para evitar que a população de abelhas e a biodiversidade sejam afetadas, Ana recomenda que haja um maior controle sobre o uso de produtos agrícolas."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H87" s="64"/>
      <c r="I87" s="78" t="str">
        <f>IFERROR(__xludf.DUMMYFUNCTION("CONCATENATE(""#"",TO_TEXT($A87),SUBSTITUTE(I$82,""&lt;TEXTO&gt;"",$B87))"),"#5
Considerar para a tarefa a seguir somente o texto que está entre #### e ####.
####
""Na notícia “Agrotóxicos são detectados em cera de mel de abelha” a jornalista Liana Coll aponta, no Jornal da UNICAMP, de agosto de 2023, sobre a morte de mais de 1 bi"&amp;"lhão de abelhas no Brasil, devido ao uso massivo de agrotóxicos. A jornalista também descreve a importância desses insetos, que são responsáveis por 70% da polinização do planeta, além de ser indispensável para o cultivo de algumas frutas. Em sua tese de "&amp;"doutorado Ana Paula de Souza, química e pesquisadora, expõem a presença de agrotóxicos na cera e no mel de abelhas. Esses produtos apícolas são bioindicadores da vida desses insetos, onde foram encontrados mais de um tipo de agroquímico na maioria das amo"&amp;"stras, além de 15% das mesmas estarem acima do permitido. Além disso, Paula de Sousa destaca que determinar a contratação é muito importante, devido aos diversos usos do mel e da cera de abelha, como medicamentos, alimentação e cosméticos. Ademais, para e"&amp;"vitar que a população de abelhas e a biodiversidade sejam afetadas, Ana recomenda que haja um maior controle sobre o uso de produtos agrícolas.""
####
Tarefa: Você é um assistente útil responsável pela análise de coerência semântica de textos. Sua tarefa "&amp;"é analisar um texto seguindo os passos abaixo:
Passo 1. Liste a ocorrência dos verbos apresentar, destacar, explicar e informar.
Passo 2. Agora, atribua uma nota para os verbos listados no passo 1, considerando a coerência semântica das palavras entre si."&amp;" Atribua uma nota de 1.0 a 10.0, sendo 1.0(um) para o verbo menos coerente e 10.0(dez) para o mais coerentes.
Passo 3. Considerando as notas dos verbos do passo 2, atribua uma nota ao texto, sendo 1.0 (um)  nota mais baixa e 10.0 (dez) a mais alta. 
Respo"&amp;"sta:")</f>
        <v>#5
Considerar para a tarefa a seguir somente o texto que está entre #### e ####.
####
"Na notícia “Agrotóxicos são detectados em cera de mel de abelha” a jornalista Liana Coll aponta, no Jornal da UNICAMP, de agosto de 2023, sobre a morte de mais de 1 bilhão de abelhas no Brasil, devido ao uso massivo de agrotóxicos. A jornalista também descreve a importância desses insetos, que são responsáveis por 70% da polinização do planeta, além de ser indispensável para o cultivo de algumas frutas. Em sua tese de doutorado Ana Paula de Souza, química e pesquisadora, expõem a presença de agrotóxicos na cera e no mel de abelhas. Esses produtos apícolas são bioindicadores da vida desses insetos, onde foram encontrados mais de um tipo de agroquímico na maioria das amostras, além de 15% das mesmas estarem acima do permitido. Além disso, Paula de Sousa destaca que determinar a contratação é muito importante, devido aos diversos usos do mel e da cera de abelha, como medicamentos, alimentação e cosméticos. Ademais, para evitar que a população de abelhas e a biodiversidade sejam afetadas, Ana recomenda que haja um maior controle sobre o uso de produtos agrícolas."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J87" s="64"/>
      <c r="K87" s="78" t="str">
        <f>IFERROR(__xludf.DUMMYFUNCTION("CONCATENATE(""#"",TO_TEXT($A87),SUBSTITUTE(K$82,""&lt;TEXTO&gt;"",$B87))"),"#5
Considerar para a tarefa a seguir somente o texto que está entre #### e ####.
####
""Na notícia “Agrotóxicos são detectados em cera de mel de abelha” a jornalista Liana Coll aponta, no Jornal da UNICAMP, de agosto de 2023, sobre a morte de mais de 1 bi"&amp;"lhão de abelhas no Brasil, devido ao uso massivo de agrotóxicos. A jornalista também descreve a importância desses insetos, que são responsáveis por 70% da polinização do planeta, além de ser indispensável para o cultivo de algumas frutas. Em sua tese de "&amp;"doutorado Ana Paula de Souza, química e pesquisadora, expõem a presença de agrotóxicos na cera e no mel de abelhas. Esses produtos apícolas são bioindicadores da vida desses insetos, onde foram encontrados mais de um tipo de agroquímico na maioria das amo"&amp;"stras, além de 15% das mesmas estarem acima do permitido. Além disso, Paula de Sousa destaca que determinar a contratação é muito importante, devido aos diversos usos do mel e da cera de abelha, como medicamentos, alimentação e cosméticos. Ademais, para e"&amp;"vitar que a população de abelhas e a biodiversidade sejam afetadas, Ana recomenda que haja um maior controle sobre o uso de produtos agrícolas.""
####
Tarefa: Você é um assistente útil responsável pela análise de coerência semântica de textos. Sua tarefa "&amp;"é analisar um texto seguindo os passos abaixo:
Passo 1. Liste a ocorrência dos verbos apresentar, destacar, explicar e informar.
Passo 2. Agora, atribua uma nota para os verbos listados no passo 1, considerando a coerência semântica das palavras entre si."&amp;" Atribua uma nota de 1.0 a 10.0, sendo 1.0(um) para o verbo menos coerente e 10.0(dez) para o mais coerentes.
Passo 3. Considerando as notas dos verbos do passo 2, atribua uma nota ao texto, sendo 1.0 (um)  nota mais baixa e 10.0 (dez) a mais alta. 
Respo"&amp;"sta:")</f>
        <v>#5
Considerar para a tarefa a seguir somente o texto que está entre #### e ####.
####
"Na notícia “Agrotóxicos são detectados em cera de mel de abelha” a jornalista Liana Coll aponta, no Jornal da UNICAMP, de agosto de 2023, sobre a morte de mais de 1 bilhão de abelhas no Brasil, devido ao uso massivo de agrotóxicos. A jornalista também descreve a importância desses insetos, que são responsáveis por 70% da polinização do planeta, além de ser indispensável para o cultivo de algumas frutas. Em sua tese de doutorado Ana Paula de Souza, química e pesquisadora, expõem a presença de agrotóxicos na cera e no mel de abelhas. Esses produtos apícolas são bioindicadores da vida desses insetos, onde foram encontrados mais de um tipo de agroquímico na maioria das amostras, além de 15% das mesmas estarem acima do permitido. Além disso, Paula de Sousa destaca que determinar a contratação é muito importante, devido aos diversos usos do mel e da cera de abelha, como medicamentos, alimentação e cosméticos. Ademais, para evitar que a população de abelhas e a biodiversidade sejam afetadas, Ana recomenda que haja um maior controle sobre o uso de produtos agrícolas."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L87" s="64"/>
      <c r="M87" s="2" t="s">
        <v>16</v>
      </c>
    </row>
    <row r="88">
      <c r="A88" s="91">
        <v>6.0</v>
      </c>
      <c r="B88" s="66" t="s">
        <v>21</v>
      </c>
      <c r="C88" s="62"/>
      <c r="D88" s="66" t="s">
        <v>16</v>
      </c>
      <c r="E88" s="79" t="str">
        <f>IFERROR(__xludf.DUMMYFUNCTION("CONCATENATE(""#"",TO_TEXT($A88),SUBSTITUTE(E$82,""&lt;TEXTO&gt;"",$B88))"),"#6
Considerar para a tarefa a seguir somente o texto que está entre #### e ####.
####
""Em jornal da UNICAMP, Liana coll apresenta um artigo discorrendo sobre o quanto as abelhas estão sendo afetadas pelo uso indiscriminado de agrotóxicos. A autora, exemp"&amp;"lifica o quanto nos últimos anos a mortalidade das principais colonizadores, as abelhas, é preocupante no âmbito ecológico, em razão da análise de bioindicadores, como mel e cera, que apresentam altos índices de pesticidas. Segundo Liana coll, pesquisas r"&amp;"ealizadas pela pesquisadora Ana Paula da UNICAMP, demonstram o quanto o mel e a cera da abelha da espécie Apis melífera L, o tipo mais comum , apresentam agrotóxicos em seus compostos. A pesquisadora, afirma a grande importância dos alimentos da origem da"&amp;" espécie Apis melífera, ressaltou o alto índice do consumo de produtos que possuem o mel, sendo algo alarmante a suas contaminações, podendo afetar diretamente a população.""
####
Tarefa: Você é um assistente útil responsável pela análise de coerência sem"&amp;"ântica de textos. Sua tarefa é analisar um texto seguindo os passos abaixo:
Passo 1. Liste a ocorrência dos verbos apresentar, destacar, explicar e informar.
Passo 2. Agora, atribua uma nota para os verbos listados no passo 1, considerando a coerência sem"&amp;"ântica das palavras entre si. Atribua uma nota de 1.0 a 10.0, sendo 1.0(um) para o verbo menos coerente e 10.0(dez) para o mais coerentes.
Passo 3. Considerando as notas dos verbos do passo 2, atribua uma nota ao texto, sendo 1.0 (um)  nota mais baixa e 1"&amp;"0.0 (dez) a mais alta. 
Resposta:")</f>
        <v>#6
Considerar para a tarefa a seguir somente o texto que está entre #### e ####.
####
"Em jornal da UNICAMP, Liana coll apresenta um artigo discorrendo sobre o quanto as abelhas estão sendo afetadas pelo uso indiscriminado de agrotóxicos. A autora, exemplifica o quanto nos últimos anos a mortalidade das principais colonizadores, as abelhas, é preocupante no âmbito ecológico, em razão da análise de bioindicadores, como mel e cera, que apresentam altos índices de pesticidas. Segundo Liana coll, pesquisas realizadas pela pesquisadora Ana Paula da UNICAMP, demonstram o quanto o mel e a cera da abelha da espécie Apis melífera L, o tipo mais comum , apresentam agrotóxicos em seus compostos. A pesquisadora, afirma a grande importância dos alimentos da origem da espécie Apis melífera, ressaltou o alto índice do consumo de produtos que possuem o mel, sendo algo alarmante a suas contaminações, podendo afetar diretamente a população."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F88" s="64"/>
      <c r="G88" s="78" t="str">
        <f>IFERROR(__xludf.DUMMYFUNCTION("CONCATENATE(""#"",TO_TEXT($A88),SUBSTITUTE(G$82,""&lt;TEXTO&gt;"",$B88))"),"#6
Considerar para a tarefa a seguir somente o texto que está entre #### e ####.
####
""Em jornal da UNICAMP, Liana coll apresenta um artigo discorrendo sobre o quanto as abelhas estão sendo afetadas pelo uso indiscriminado de agrotóxicos. A autora, exemp"&amp;"lifica o quanto nos últimos anos a mortalidade das principais colonizadores, as abelhas, é preocupante no âmbito ecológico, em razão da análise de bioindicadores, como mel e cera, que apresentam altos índices de pesticidas. Segundo Liana coll, pesquisas r"&amp;"ealizadas pela pesquisadora Ana Paula da UNICAMP, demonstram o quanto o mel e a cera da abelha da espécie Apis melífera L, o tipo mais comum , apresentam agrotóxicos em seus compostos. A pesquisadora, afirma a grande importância dos alimentos da origem da"&amp;" espécie Apis melífera, ressaltou o alto índice do consumo de produtos que possuem o mel, sendo algo alarmante a suas contaminações, podendo afetar diretamente a população.""
####
Tarefa: Você é um assistente útil responsável pela análise de coerência sem"&amp;"ântica de textos. Sua tarefa é analisar um texto seguindo os passos abaixo:
Passo 1. Liste a ocorrência dos verbos apresentar, destacar, explicar e informar.
Passo 2. Agora, atribua uma nota para os verbos listados no passo 1, considerando a coerência sem"&amp;"ântica das palavras entre si. Atribua uma nota de 1.0 a 10.0, sendo 1.0(um) para o verbo menos coerente e 10.0(dez) para o mais coerentes.
Passo 3. Considerando as notas dos verbos do passo 2, atribua uma nota ao texto, sendo 1.0 (um)  nota mais baixa e 1"&amp;"0.0 (dez) a mais alta. 
Resposta:")</f>
        <v>#6
Considerar para a tarefa a seguir somente o texto que está entre #### e ####.
####
"Em jornal da UNICAMP, Liana coll apresenta um artigo discorrendo sobre o quanto as abelhas estão sendo afetadas pelo uso indiscriminado de agrotóxicos. A autora, exemplifica o quanto nos últimos anos a mortalidade das principais colonizadores, as abelhas, é preocupante no âmbito ecológico, em razão da análise de bioindicadores, como mel e cera, que apresentam altos índices de pesticidas. Segundo Liana coll, pesquisas realizadas pela pesquisadora Ana Paula da UNICAMP, demonstram o quanto o mel e a cera da abelha da espécie Apis melífera L, o tipo mais comum , apresentam agrotóxicos em seus compostos. A pesquisadora, afirma a grande importância dos alimentos da origem da espécie Apis melífera, ressaltou o alto índice do consumo de produtos que possuem o mel, sendo algo alarmante a suas contaminações, podendo afetar diretamente a população."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H88" s="64"/>
      <c r="I88" s="78" t="str">
        <f>IFERROR(__xludf.DUMMYFUNCTION("CONCATENATE(""#"",TO_TEXT($A88),SUBSTITUTE(I$82,""&lt;TEXTO&gt;"",$B88))"),"#6
Considerar para a tarefa a seguir somente o texto que está entre #### e ####.
####
""Em jornal da UNICAMP, Liana coll apresenta um artigo discorrendo sobre o quanto as abelhas estão sendo afetadas pelo uso indiscriminado de agrotóxicos. A autora, exemp"&amp;"lifica o quanto nos últimos anos a mortalidade das principais colonizadores, as abelhas, é preocupante no âmbito ecológico, em razão da análise de bioindicadores, como mel e cera, que apresentam altos índices de pesticidas. Segundo Liana coll, pesquisas r"&amp;"ealizadas pela pesquisadora Ana Paula da UNICAMP, demonstram o quanto o mel e a cera da abelha da espécie Apis melífera L, o tipo mais comum , apresentam agrotóxicos em seus compostos. A pesquisadora, afirma a grande importância dos alimentos da origem da"&amp;" espécie Apis melífera, ressaltou o alto índice do consumo de produtos que possuem o mel, sendo algo alarmante a suas contaminações, podendo afetar diretamente a população.""
####
Tarefa: Você é um assistente útil responsável pela análise de coerência sem"&amp;"ântica de textos. Sua tarefa é analisar um texto seguindo os passos abaixo:
Passo 1. Liste a ocorrência dos verbos apresentar, destacar, explicar e informar.
Passo 2. Agora, atribua uma nota para os verbos listados no passo 1, considerando a coerência sem"&amp;"ântica das palavras entre si. Atribua uma nota de 1.0 a 10.0, sendo 1.0(um) para o verbo menos coerente e 10.0(dez) para o mais coerentes.
Passo 3. Considerando as notas dos verbos do passo 2, atribua uma nota ao texto, sendo 1.0 (um)  nota mais baixa e 1"&amp;"0.0 (dez) a mais alta. 
Resposta:")</f>
        <v>#6
Considerar para a tarefa a seguir somente o texto que está entre #### e ####.
####
"Em jornal da UNICAMP, Liana coll apresenta um artigo discorrendo sobre o quanto as abelhas estão sendo afetadas pelo uso indiscriminado de agrotóxicos. A autora, exemplifica o quanto nos últimos anos a mortalidade das principais colonizadores, as abelhas, é preocupante no âmbito ecológico, em razão da análise de bioindicadores, como mel e cera, que apresentam altos índices de pesticidas. Segundo Liana coll, pesquisas realizadas pela pesquisadora Ana Paula da UNICAMP, demonstram o quanto o mel e a cera da abelha da espécie Apis melífera L, o tipo mais comum , apresentam agrotóxicos em seus compostos. A pesquisadora, afirma a grande importância dos alimentos da origem da espécie Apis melífera, ressaltou o alto índice do consumo de produtos que possuem o mel, sendo algo alarmante a suas contaminações, podendo afetar diretamente a população."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J88" s="64"/>
      <c r="K88" s="78" t="str">
        <f>IFERROR(__xludf.DUMMYFUNCTION("CONCATENATE(""#"",TO_TEXT($A88),SUBSTITUTE(K$82,""&lt;TEXTO&gt;"",$B88))"),"#6
Considerar para a tarefa a seguir somente o texto que está entre #### e ####.
####
""Em jornal da UNICAMP, Liana coll apresenta um artigo discorrendo sobre o quanto as abelhas estão sendo afetadas pelo uso indiscriminado de agrotóxicos. A autora, exemp"&amp;"lifica o quanto nos últimos anos a mortalidade das principais colonizadores, as abelhas, é preocupante no âmbito ecológico, em razão da análise de bioindicadores, como mel e cera, que apresentam altos índices de pesticidas. Segundo Liana coll, pesquisas r"&amp;"ealizadas pela pesquisadora Ana Paula da UNICAMP, demonstram o quanto o mel e a cera da abelha da espécie Apis melífera L, o tipo mais comum , apresentam agrotóxicos em seus compostos. A pesquisadora, afirma a grande importância dos alimentos da origem da"&amp;" espécie Apis melífera, ressaltou o alto índice do consumo de produtos que possuem o mel, sendo algo alarmante a suas contaminações, podendo afetar diretamente a população.""
####
Tarefa: Você é um assistente útil responsável pela análise de coerência sem"&amp;"ântica de textos. Sua tarefa é analisar um texto seguindo os passos abaixo:
Passo 1. Liste a ocorrência dos verbos apresentar, destacar, explicar e informar.
Passo 2. Agora, atribua uma nota para os verbos listados no passo 1, considerando a coerência sem"&amp;"ântica das palavras entre si. Atribua uma nota de 1.0 a 10.0, sendo 1.0(um) para o verbo menos coerente e 10.0(dez) para o mais coerentes.
Passo 3. Considerando as notas dos verbos do passo 2, atribua uma nota ao texto, sendo 1.0 (um)  nota mais baixa e 1"&amp;"0.0 (dez) a mais alta. 
Resposta:")</f>
        <v>#6
Considerar para a tarefa a seguir somente o texto que está entre #### e ####.
####
"Em jornal da UNICAMP, Liana coll apresenta um artigo discorrendo sobre o quanto as abelhas estão sendo afetadas pelo uso indiscriminado de agrotóxicos. A autora, exemplifica o quanto nos últimos anos a mortalidade das principais colonizadores, as abelhas, é preocupante no âmbito ecológico, em razão da análise de bioindicadores, como mel e cera, que apresentam altos índices de pesticidas. Segundo Liana coll, pesquisas realizadas pela pesquisadora Ana Paula da UNICAMP, demonstram o quanto o mel e a cera da abelha da espécie Apis melífera L, o tipo mais comum , apresentam agrotóxicos em seus compostos. A pesquisadora, afirma a grande importância dos alimentos da origem da espécie Apis melífera, ressaltou o alto índice do consumo de produtos que possuem o mel, sendo algo alarmante a suas contaminações, podendo afetar diretamente a população."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L88" s="64"/>
      <c r="M88" s="2" t="s">
        <v>16</v>
      </c>
    </row>
    <row r="89">
      <c r="A89" s="88">
        <v>7.0</v>
      </c>
      <c r="B89" s="66" t="s">
        <v>22</v>
      </c>
      <c r="C89" s="62"/>
      <c r="D89" s="66" t="s">
        <v>16</v>
      </c>
      <c r="E89" s="79" t="str">
        <f>IFERROR(__xludf.DUMMYFUNCTION("CONCATENATE(""#"",TO_TEXT($A89),SUBSTITUTE(E$82,""&lt;TEXTO&gt;"",$B89))"),"#7
Considerar para a tarefa a seguir somente o texto que está entre #### e ####.
####
""A jornalista da Unicamp, Liana Coll, apresenta o texto: Agrotóxicos são detectados em cera e mel de abelha, pautado na tese da doutora Ana Paula de Souza. O citado pro"&amp;"blema foi descoberto após o questionamento da morte de mais de 1 bilhão de abelhas, os insetos que são responsáveis pela polinização de mais da metade das plantas e em alguns casos de forma exclusiva. Nessa análise, foram feitos testes com abelhas popular"&amp;"mente chamadas de comuns e como resultado obtiveram que em 90% das ceras têm a existência de pelo menos 1 pesticida e a presença acima do permitido esteve presente no mel. No estudo, foi apontado como possível causador da morte; a monocultura, forma essa "&amp;"de agricultura que depende do uso excessivo de agrotóxicos. Levando em consideração a presença de produtos apícolas na indústria alimentícia, farmacêutica e cosmética, a pesquisadora expressa sua preocupação e recomenda o controle mais severo das práticas"&amp;" que utilizam dos agroquímicos.""
####
Tarefa: Você é um assistente útil responsável pela análise de coerência semântica de textos. Sua tarefa é analisar um texto seguindo os passos abaixo:
Passo 1. Liste a ocorrência dos verbos apresentar, destacar, expl"&amp;"icar e informar.
Passo 2. Agora, atribua uma nota para os verbos listados no passo 1, considerando a coerência semântica das palavras entre si. Atribua uma nota de 1.0 a 10.0, sendo 1.0(um) para o verbo menos coerente e 10.0(dez) para o mais coerentes.
Pa"&amp;"sso 3. Considerando as notas dos verbos do passo 2, atribua uma nota ao texto, sendo 1.0 (um)  nota mais baixa e 10.0 (dez) a mais alta. 
Resposta:")</f>
        <v>#7
Considerar para a tarefa a seguir somente o texto que está entre #### e ####.
####
"A jornalista da Unicamp, Liana Coll, apresenta o texto: Agrotóxicos são detectados em cera e mel de abelha, pautado na tese da doutora Ana Paula de Souza. O citado problema foi descoberto após o questionamento da morte de mais de 1 bilhão de abelhas, os insetos que são responsáveis pela polinização de mais da metade das plantas e em alguns casos de forma exclusiva. Nessa análise, foram feitos testes com abelhas popularmente chamadas de comuns e como resultado obtiveram que em 90% das ceras têm a existência de pelo menos 1 pesticida e a presença acima do permitido esteve presente no mel. No estudo, foi apontado como possível causador da morte; a monocultura, forma essa de agricultura que depende do uso excessivo de agrotóxicos. Levando em consideração a presença de produtos apícolas na indústria alimentícia, farmacêutica e cosmética, a pesquisadora expressa sua preocupação e recomenda o controle mais severo das práticas que utilizam dos agroquímicos."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F89" s="64"/>
      <c r="G89" s="78" t="str">
        <f>IFERROR(__xludf.DUMMYFUNCTION("CONCATENATE(""#"",TO_TEXT($A89),SUBSTITUTE(G$82,""&lt;TEXTO&gt;"",$B89))"),"#7
Considerar para a tarefa a seguir somente o texto que está entre #### e ####.
####
""A jornalista da Unicamp, Liana Coll, apresenta o texto: Agrotóxicos são detectados em cera e mel de abelha, pautado na tese da doutora Ana Paula de Souza. O citado pro"&amp;"blema foi descoberto após o questionamento da morte de mais de 1 bilhão de abelhas, os insetos que são responsáveis pela polinização de mais da metade das plantas e em alguns casos de forma exclusiva. Nessa análise, foram feitos testes com abelhas popular"&amp;"mente chamadas de comuns e como resultado obtiveram que em 90% das ceras têm a existência de pelo menos 1 pesticida e a presença acima do permitido esteve presente no mel. No estudo, foi apontado como possível causador da morte; a monocultura, forma essa "&amp;"de agricultura que depende do uso excessivo de agrotóxicos. Levando em consideração a presença de produtos apícolas na indústria alimentícia, farmacêutica e cosmética, a pesquisadora expressa sua preocupação e recomenda o controle mais severo das práticas"&amp;" que utilizam dos agroquímicos.""
####
Tarefa: Você é um assistente útil responsável pela análise de coerência semântica de textos. Sua tarefa é analisar um texto seguindo os passos abaixo:
Passo 1. Liste a ocorrência dos verbos apresentar, destacar, expl"&amp;"icar e informar.
Passo 2. Agora, atribua uma nota para os verbos listados no passo 1, considerando a coerência semântica das palavras entre si. Atribua uma nota de 1.0 a 10.0, sendo 1.0(um) para o verbo menos coerente e 10.0(dez) para o mais coerentes.
Pa"&amp;"sso 3. Considerando as notas dos verbos do passo 2, atribua uma nota ao texto, sendo 1.0 (um)  nota mais baixa e 10.0 (dez) a mais alta. 
Resposta:")</f>
        <v>#7
Considerar para a tarefa a seguir somente o texto que está entre #### e ####.
####
"A jornalista da Unicamp, Liana Coll, apresenta o texto: Agrotóxicos são detectados em cera e mel de abelha, pautado na tese da doutora Ana Paula de Souza. O citado problema foi descoberto após o questionamento da morte de mais de 1 bilhão de abelhas, os insetos que são responsáveis pela polinização de mais da metade das plantas e em alguns casos de forma exclusiva. Nessa análise, foram feitos testes com abelhas popularmente chamadas de comuns e como resultado obtiveram que em 90% das ceras têm a existência de pelo menos 1 pesticida e a presença acima do permitido esteve presente no mel. No estudo, foi apontado como possível causador da morte; a monocultura, forma essa de agricultura que depende do uso excessivo de agrotóxicos. Levando em consideração a presença de produtos apícolas na indústria alimentícia, farmacêutica e cosmética, a pesquisadora expressa sua preocupação e recomenda o controle mais severo das práticas que utilizam dos agroquímicos."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H89" s="64"/>
      <c r="I89" s="78" t="str">
        <f>IFERROR(__xludf.DUMMYFUNCTION("CONCATENATE(""#"",TO_TEXT($A89),SUBSTITUTE(I$82,""&lt;TEXTO&gt;"",$B89))"),"#7
Considerar para a tarefa a seguir somente o texto que está entre #### e ####.
####
""A jornalista da Unicamp, Liana Coll, apresenta o texto: Agrotóxicos são detectados em cera e mel de abelha, pautado na tese da doutora Ana Paula de Souza. O citado pro"&amp;"blema foi descoberto após o questionamento da morte de mais de 1 bilhão de abelhas, os insetos que são responsáveis pela polinização de mais da metade das plantas e em alguns casos de forma exclusiva. Nessa análise, foram feitos testes com abelhas popular"&amp;"mente chamadas de comuns e como resultado obtiveram que em 90% das ceras têm a existência de pelo menos 1 pesticida e a presença acima do permitido esteve presente no mel. No estudo, foi apontado como possível causador da morte; a monocultura, forma essa "&amp;"de agricultura que depende do uso excessivo de agrotóxicos. Levando em consideração a presença de produtos apícolas na indústria alimentícia, farmacêutica e cosmética, a pesquisadora expressa sua preocupação e recomenda o controle mais severo das práticas"&amp;" que utilizam dos agroquímicos.""
####
Tarefa: Você é um assistente útil responsável pela análise de coerência semântica de textos. Sua tarefa é analisar um texto seguindo os passos abaixo:
Passo 1. Liste a ocorrência dos verbos apresentar, destacar, expl"&amp;"icar e informar.
Passo 2. Agora, atribua uma nota para os verbos listados no passo 1, considerando a coerência semântica das palavras entre si. Atribua uma nota de 1.0 a 10.0, sendo 1.0(um) para o verbo menos coerente e 10.0(dez) para o mais coerentes.
Pa"&amp;"sso 3. Considerando as notas dos verbos do passo 2, atribua uma nota ao texto, sendo 1.0 (um)  nota mais baixa e 10.0 (dez) a mais alta. 
Resposta:")</f>
        <v>#7
Considerar para a tarefa a seguir somente o texto que está entre #### e ####.
####
"A jornalista da Unicamp, Liana Coll, apresenta o texto: Agrotóxicos são detectados em cera e mel de abelha, pautado na tese da doutora Ana Paula de Souza. O citado problema foi descoberto após o questionamento da morte de mais de 1 bilhão de abelhas, os insetos que são responsáveis pela polinização de mais da metade das plantas e em alguns casos de forma exclusiva. Nessa análise, foram feitos testes com abelhas popularmente chamadas de comuns e como resultado obtiveram que em 90% das ceras têm a existência de pelo menos 1 pesticida e a presença acima do permitido esteve presente no mel. No estudo, foi apontado como possível causador da morte; a monocultura, forma essa de agricultura que depende do uso excessivo de agrotóxicos. Levando em consideração a presença de produtos apícolas na indústria alimentícia, farmacêutica e cosmética, a pesquisadora expressa sua preocupação e recomenda o controle mais severo das práticas que utilizam dos agroquímicos."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J89" s="64"/>
      <c r="K89" s="78" t="str">
        <f>IFERROR(__xludf.DUMMYFUNCTION("CONCATENATE(""#"",TO_TEXT($A89),SUBSTITUTE(K$82,""&lt;TEXTO&gt;"",$B89))"),"#7
Considerar para a tarefa a seguir somente o texto que está entre #### e ####.
####
""A jornalista da Unicamp, Liana Coll, apresenta o texto: Agrotóxicos são detectados em cera e mel de abelha, pautado na tese da doutora Ana Paula de Souza. O citado pro"&amp;"blema foi descoberto após o questionamento da morte de mais de 1 bilhão de abelhas, os insetos que são responsáveis pela polinização de mais da metade das plantas e em alguns casos de forma exclusiva. Nessa análise, foram feitos testes com abelhas popular"&amp;"mente chamadas de comuns e como resultado obtiveram que em 90% das ceras têm a existência de pelo menos 1 pesticida e a presença acima do permitido esteve presente no mel. No estudo, foi apontado como possível causador da morte; a monocultura, forma essa "&amp;"de agricultura que depende do uso excessivo de agrotóxicos. Levando em consideração a presença de produtos apícolas na indústria alimentícia, farmacêutica e cosmética, a pesquisadora expressa sua preocupação e recomenda o controle mais severo das práticas"&amp;" que utilizam dos agroquímicos.""
####
Tarefa: Você é um assistente útil responsável pela análise de coerência semântica de textos. Sua tarefa é analisar um texto seguindo os passos abaixo:
Passo 1. Liste a ocorrência dos verbos apresentar, destacar, expl"&amp;"icar e informar.
Passo 2. Agora, atribua uma nota para os verbos listados no passo 1, considerando a coerência semântica das palavras entre si. Atribua uma nota de 1.0 a 10.0, sendo 1.0(um) para o verbo menos coerente e 10.0(dez) para o mais coerentes.
Pa"&amp;"sso 3. Considerando as notas dos verbos do passo 2, atribua uma nota ao texto, sendo 1.0 (um)  nota mais baixa e 10.0 (dez) a mais alta. 
Resposta:")</f>
        <v>#7
Considerar para a tarefa a seguir somente o texto que está entre #### e ####.
####
"A jornalista da Unicamp, Liana Coll, apresenta o texto: Agrotóxicos são detectados em cera e mel de abelha, pautado na tese da doutora Ana Paula de Souza. O citado problema foi descoberto após o questionamento da morte de mais de 1 bilhão de abelhas, os insetos que são responsáveis pela polinização de mais da metade das plantas e em alguns casos de forma exclusiva. Nessa análise, foram feitos testes com abelhas popularmente chamadas de comuns e como resultado obtiveram que em 90% das ceras têm a existência de pelo menos 1 pesticida e a presença acima do permitido esteve presente no mel. No estudo, foi apontado como possível causador da morte; a monocultura, forma essa de agricultura que depende do uso excessivo de agrotóxicos. Levando em consideração a presença de produtos apícolas na indústria alimentícia, farmacêutica e cosmética, a pesquisadora expressa sua preocupação e recomenda o controle mais severo das práticas que utilizam dos agroquímicos."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L89" s="64"/>
      <c r="M89" s="2" t="s">
        <v>16</v>
      </c>
    </row>
    <row r="90">
      <c r="A90" s="91">
        <v>8.0</v>
      </c>
      <c r="B90" s="66" t="s">
        <v>23</v>
      </c>
      <c r="C90" s="62"/>
      <c r="D90" s="66" t="s">
        <v>16</v>
      </c>
      <c r="E90" s="79" t="str">
        <f>IFERROR(__xludf.DUMMYFUNCTION("CONCATENATE(""#"",TO_TEXT($A90),SUBSTITUTE(E$82,""&lt;TEXTO&gt;"",$B90))"),"#8
Considerar para a tarefa a seguir somente o texto que está entre #### e ####.
####
""No texto ""Agrotóxicos são detectados em mel e abelha"", pública em 2023 por Luciana Coll, no jornal da Unicamp, apresenta-se que morreram 1 bilhão de abelhas no Brasi"&amp;"l, consequência relacionada com o uso de agrotóxicos na monocultura. Segunda a autora, tal impacto preocupa, já que cerca de 70% das plantas do planeta são polinizadas por elas. Advindo disso, a pesquisadora Ana Paula de Souza, através da sua tese de mest"&amp;"rado na Unicamp, analisou amostras de mel e cera e concluiu que os produtor seriam bioindicadores da contaminação. A pesquisa realizada com produtos apícolas de abelhas comuns, mostraram que 90% das amostras possuíam os agrotóxicos. Segunda a pesquisadora"&amp;", o interesse pelo tema surgiu quanto a morte massiva das abelhas no Brasil e sua importância na polinização. Diante disso, a química recomendou um controle mais adequado quanto ao uso de pesticidas.""
####
Tarefa: Você é um assistente útil responsável pe"&amp;"la análise de coerência semântica de textos. Sua tarefa é analisar um texto seguindo os passos abaixo:
Passo 1. Liste a ocorrência dos verbos apresentar, destacar, explicar e informar.
Passo 2. Agora, atribua uma nota para os verbos listados no passo 1, c"&amp;"onsiderando a coerência semântica das palavras entre si. Atribua uma nota de 1.0 a 10.0, sendo 1.0(um) para o verbo menos coerente e 10.0(dez) para o mais coerentes.
Passo 3. Considerando as notas dos verbos do passo 2, atribua uma nota ao texto, sendo 1."&amp;"0 (um)  nota mais baixa e 10.0 (dez) a mais alta. 
Resposta:")</f>
        <v>#8
Considerar para a tarefa a seguir somente o texto que está entre #### e ####.
####
"No texto "Agrotóxicos são detectados em mel e abelha", pública em 2023 por Luciana Coll, no jornal da Unicamp, apresenta-se que morreram 1 bilhão de abelhas no Brasil, consequência relacionada com o uso de agrotóxicos na monocultura. Segunda a autora, tal impacto preocupa, já que cerca de 70% das plantas do planeta são polinizadas por elas. Advindo disso, a pesquisadora Ana Paula de Souza, através da sua tese de mestrado na Unicamp, analisou amostras de mel e cera e concluiu que os produtor seriam bioindicadores da contaminação. A pesquisa realizada com produtos apícolas de abelhas comuns, mostraram que 90% das amostras possuíam os agrotóxicos. Segunda a pesquisadora, o interesse pelo tema surgiu quanto a morte massiva das abelhas no Brasil e sua importância na polinização. Diante disso, a química recomendou um controle mais adequado quanto ao uso de pesticidas."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F90" s="64"/>
      <c r="G90" s="78" t="str">
        <f>IFERROR(__xludf.DUMMYFUNCTION("CONCATENATE(""#"",TO_TEXT($A90),SUBSTITUTE(G$82,""&lt;TEXTO&gt;"",$B90))"),"#8
Considerar para a tarefa a seguir somente o texto que está entre #### e ####.
####
""No texto ""Agrotóxicos são detectados em mel e abelha"", pública em 2023 por Luciana Coll, no jornal da Unicamp, apresenta-se que morreram 1 bilhão de abelhas no Brasi"&amp;"l, consequência relacionada com o uso de agrotóxicos na monocultura. Segunda a autora, tal impacto preocupa, já que cerca de 70% das plantas do planeta são polinizadas por elas. Advindo disso, a pesquisadora Ana Paula de Souza, através da sua tese de mest"&amp;"rado na Unicamp, analisou amostras de mel e cera e concluiu que os produtor seriam bioindicadores da contaminação. A pesquisa realizada com produtos apícolas de abelhas comuns, mostraram que 90% das amostras possuíam os agrotóxicos. Segunda a pesquisadora"&amp;", o interesse pelo tema surgiu quanto a morte massiva das abelhas no Brasil e sua importância na polinização. Diante disso, a química recomendou um controle mais adequado quanto ao uso de pesticidas.""
####
Tarefa: Você é um assistente útil responsável pe"&amp;"la análise de coerência semântica de textos. Sua tarefa é analisar um texto seguindo os passos abaixo:
Passo 1. Liste a ocorrência dos verbos apresentar, destacar, explicar e informar.
Passo 2. Agora, atribua uma nota para os verbos listados no passo 1, c"&amp;"onsiderando a coerência semântica das palavras entre si. Atribua uma nota de 1.0 a 10.0, sendo 1.0(um) para o verbo menos coerente e 10.0(dez) para o mais coerentes.
Passo 3. Considerando as notas dos verbos do passo 2, atribua uma nota ao texto, sendo 1."&amp;"0 (um)  nota mais baixa e 10.0 (dez) a mais alta. 
Resposta:")</f>
        <v>#8
Considerar para a tarefa a seguir somente o texto que está entre #### e ####.
####
"No texto "Agrotóxicos são detectados em mel e abelha", pública em 2023 por Luciana Coll, no jornal da Unicamp, apresenta-se que morreram 1 bilhão de abelhas no Brasil, consequência relacionada com o uso de agrotóxicos na monocultura. Segunda a autora, tal impacto preocupa, já que cerca de 70% das plantas do planeta são polinizadas por elas. Advindo disso, a pesquisadora Ana Paula de Souza, através da sua tese de mestrado na Unicamp, analisou amostras de mel e cera e concluiu que os produtor seriam bioindicadores da contaminação. A pesquisa realizada com produtos apícolas de abelhas comuns, mostraram que 90% das amostras possuíam os agrotóxicos. Segunda a pesquisadora, o interesse pelo tema surgiu quanto a morte massiva das abelhas no Brasil e sua importância na polinização. Diante disso, a química recomendou um controle mais adequado quanto ao uso de pesticidas."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H90" s="64"/>
      <c r="I90" s="78" t="str">
        <f>IFERROR(__xludf.DUMMYFUNCTION("CONCATENATE(""#"",TO_TEXT($A90),SUBSTITUTE(I$82,""&lt;TEXTO&gt;"",$B90))"),"#8
Considerar para a tarefa a seguir somente o texto que está entre #### e ####.
####
""No texto ""Agrotóxicos são detectados em mel e abelha"", pública em 2023 por Luciana Coll, no jornal da Unicamp, apresenta-se que morreram 1 bilhão de abelhas no Brasi"&amp;"l, consequência relacionada com o uso de agrotóxicos na monocultura. Segunda a autora, tal impacto preocupa, já que cerca de 70% das plantas do planeta são polinizadas por elas. Advindo disso, a pesquisadora Ana Paula de Souza, através da sua tese de mest"&amp;"rado na Unicamp, analisou amostras de mel e cera e concluiu que os produtor seriam bioindicadores da contaminação. A pesquisa realizada com produtos apícolas de abelhas comuns, mostraram que 90% das amostras possuíam os agrotóxicos. Segunda a pesquisadora"&amp;", o interesse pelo tema surgiu quanto a morte massiva das abelhas no Brasil e sua importância na polinização. Diante disso, a química recomendou um controle mais adequado quanto ao uso de pesticidas.""
####
Tarefa: Você é um assistente útil responsável pe"&amp;"la análise de coerência semântica de textos. Sua tarefa é analisar um texto seguindo os passos abaixo:
Passo 1. Liste a ocorrência dos verbos apresentar, destacar, explicar e informar.
Passo 2. Agora, atribua uma nota para os verbos listados no passo 1, c"&amp;"onsiderando a coerência semântica das palavras entre si. Atribua uma nota de 1.0 a 10.0, sendo 1.0(um) para o verbo menos coerente e 10.0(dez) para o mais coerentes.
Passo 3. Considerando as notas dos verbos do passo 2, atribua uma nota ao texto, sendo 1."&amp;"0 (um)  nota mais baixa e 10.0 (dez) a mais alta. 
Resposta:")</f>
        <v>#8
Considerar para a tarefa a seguir somente o texto que está entre #### e ####.
####
"No texto "Agrotóxicos são detectados em mel e abelha", pública em 2023 por Luciana Coll, no jornal da Unicamp, apresenta-se que morreram 1 bilhão de abelhas no Brasil, consequência relacionada com o uso de agrotóxicos na monocultura. Segunda a autora, tal impacto preocupa, já que cerca de 70% das plantas do planeta são polinizadas por elas. Advindo disso, a pesquisadora Ana Paula de Souza, através da sua tese de mestrado na Unicamp, analisou amostras de mel e cera e concluiu que os produtor seriam bioindicadores da contaminação. A pesquisa realizada com produtos apícolas de abelhas comuns, mostraram que 90% das amostras possuíam os agrotóxicos. Segunda a pesquisadora, o interesse pelo tema surgiu quanto a morte massiva das abelhas no Brasil e sua importância na polinização. Diante disso, a química recomendou um controle mais adequado quanto ao uso de pesticidas."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J90" s="64"/>
      <c r="K90" s="78" t="str">
        <f>IFERROR(__xludf.DUMMYFUNCTION("CONCATENATE(""#"",TO_TEXT($A90),SUBSTITUTE(K$82,""&lt;TEXTO&gt;"",$B90))"),"#8
Considerar para a tarefa a seguir somente o texto que está entre #### e ####.
####
""No texto ""Agrotóxicos são detectados em mel e abelha"", pública em 2023 por Luciana Coll, no jornal da Unicamp, apresenta-se que morreram 1 bilhão de abelhas no Brasi"&amp;"l, consequência relacionada com o uso de agrotóxicos na monocultura. Segunda a autora, tal impacto preocupa, já que cerca de 70% das plantas do planeta são polinizadas por elas. Advindo disso, a pesquisadora Ana Paula de Souza, através da sua tese de mest"&amp;"rado na Unicamp, analisou amostras de mel e cera e concluiu que os produtor seriam bioindicadores da contaminação. A pesquisa realizada com produtos apícolas de abelhas comuns, mostraram que 90% das amostras possuíam os agrotóxicos. Segunda a pesquisadora"&amp;", o interesse pelo tema surgiu quanto a morte massiva das abelhas no Brasil e sua importância na polinização. Diante disso, a química recomendou um controle mais adequado quanto ao uso de pesticidas.""
####
Tarefa: Você é um assistente útil responsável pe"&amp;"la análise de coerência semântica de textos. Sua tarefa é analisar um texto seguindo os passos abaixo:
Passo 1. Liste a ocorrência dos verbos apresentar, destacar, explicar e informar.
Passo 2. Agora, atribua uma nota para os verbos listados no passo 1, c"&amp;"onsiderando a coerência semântica das palavras entre si. Atribua uma nota de 1.0 a 10.0, sendo 1.0(um) para o verbo menos coerente e 10.0(dez) para o mais coerentes.
Passo 3. Considerando as notas dos verbos do passo 2, atribua uma nota ao texto, sendo 1."&amp;"0 (um)  nota mais baixa e 10.0 (dez) a mais alta. 
Resposta:")</f>
        <v>#8
Considerar para a tarefa a seguir somente o texto que está entre #### e ####.
####
"No texto "Agrotóxicos são detectados em mel e abelha", pública em 2023 por Luciana Coll, no jornal da Unicamp, apresenta-se que morreram 1 bilhão de abelhas no Brasil, consequência relacionada com o uso de agrotóxicos na monocultura. Segunda a autora, tal impacto preocupa, já que cerca de 70% das plantas do planeta são polinizadas por elas. Advindo disso, a pesquisadora Ana Paula de Souza, através da sua tese de mestrado na Unicamp, analisou amostras de mel e cera e concluiu que os produtor seriam bioindicadores da contaminação. A pesquisa realizada com produtos apícolas de abelhas comuns, mostraram que 90% das amostras possuíam os agrotóxicos. Segunda a pesquisadora, o interesse pelo tema surgiu quanto a morte massiva das abelhas no Brasil e sua importância na polinização. Diante disso, a química recomendou um controle mais adequado quanto ao uso de pesticidas."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L90" s="64"/>
      <c r="M90" s="2" t="s">
        <v>16</v>
      </c>
    </row>
    <row r="91">
      <c r="A91" s="88">
        <v>9.0</v>
      </c>
      <c r="B91" s="66" t="s">
        <v>24</v>
      </c>
      <c r="C91" s="62"/>
      <c r="D91" s="66" t="s">
        <v>16</v>
      </c>
      <c r="E91" s="79" t="str">
        <f>IFERROR(__xludf.DUMMYFUNCTION("CONCATENATE(""#"",TO_TEXT($A91),SUBSTITUTE(E$82,""&lt;TEXTO&gt;"",$B91))"),"#9
Considerar para a tarefa a seguir somente o texto que está entre #### e ####.
####
""Liana Coll publicou um texto expositivo (Jornal Unicamp, 2023) intitulado “Agrotóxicos são detectados em cera e mel de abelha”. O estudo foi realizado  por Ana Paula d"&amp;"e Souza, química e pesquisadora da Unicamp, o  texto aborda o preocupante aumento no índice de morte de abelhas, e o risco para elas. O estudo analisou as abelhas comuns. Coll apresenta a  pesquisa de Ana Souza que ressalta o papel fundamental das abelhas"&amp;" na polinização e no cultivo de alimentos. Nas análises de amostras de produtos apícolas, foi possível detectar a presença de agrotóxicos. No mel de 40 amostras, seis tinham resíduos herbicidas acima da média. O focou nos apícolas , consumidos diretamente"&amp;" pela população. A motivação para a pesquisa se baseia na importância das abelhas para a polinização e na preocupação com a saúde pública devido à contaminação de alimentos. A  pesquisadora por fim recomenda a adoção de práticas agrícolas mais sustentávei"&amp;"s e o uso racional de agrotóxicos para proteger as abelhas e a saúde humana.""
####
Tarefa: Você é um assistente útil responsável pela análise de coerência semântica de textos. Sua tarefa é analisar um texto seguindo os passos abaixo:
Passo 1. Liste a oco"&amp;"rrência dos verbos apresentar, destacar, explicar e informar.
Passo 2. Agora, atribua uma nota para os verbos listados no passo 1, considerando a coerência semântica das palavras entre si. Atribua uma nota de 1.0 a 10.0, sendo 1.0(um) para o verbo menos c"&amp;"oerente e 10.0(dez) para o mais coerentes.
Passo 3. Considerando as notas dos verbos do passo 2, atribua uma nota ao texto, sendo 1.0 (um)  nota mais baixa e 10.0 (dez) a mais alta. 
Resposta:")</f>
        <v>#9
Considerar para a tarefa a seguir somente o texto que está entre #### e ####.
####
"Liana Coll publicou um texto expositivo (Jornal Unicamp, 2023) intitulado “Agrotóxicos são detectados em cera e mel de abelha”. O estudo foi realizado  por Ana Paula de Souza, química e pesquisadora da Unicamp, o  texto aborda o preocupante aumento no índice de morte de abelhas, e o risco para elas. O estudo analisou as abelhas comuns. Coll apresenta a  pesquisa de Ana Souza que ressalta o papel fundamental das abelhas na polinização e no cultivo de alimentos. Nas análises de amostras de produtos apícolas, foi possível detectar a presença de agrotóxicos. No mel de 40 amostras, seis tinham resíduos herbicidas acima da média. O focou nos apícolas , consumidos diretamente pela população. A motivação para a pesquisa se baseia na importância das abelhas para a polinização e na preocupação com a saúde pública devido à contaminação de alimentos. A  pesquisadora por fim recomenda a adoção de práticas agrícolas mais sustentáveis e o uso racional de agrotóxicos para proteger as abelhas e a saúde humana."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F91" s="64"/>
      <c r="G91" s="78" t="str">
        <f>IFERROR(__xludf.DUMMYFUNCTION("CONCATENATE(""#"",TO_TEXT($A91),SUBSTITUTE(G$82,""&lt;TEXTO&gt;"",$B91))"),"#9
Considerar para a tarefa a seguir somente o texto que está entre #### e ####.
####
""Liana Coll publicou um texto expositivo (Jornal Unicamp, 2023) intitulado “Agrotóxicos são detectados em cera e mel de abelha”. O estudo foi realizado  por Ana Paula d"&amp;"e Souza, química e pesquisadora da Unicamp, o  texto aborda o preocupante aumento no índice de morte de abelhas, e o risco para elas. O estudo analisou as abelhas comuns. Coll apresenta a  pesquisa de Ana Souza que ressalta o papel fundamental das abelhas"&amp;" na polinização e no cultivo de alimentos. Nas análises de amostras de produtos apícolas, foi possível detectar a presença de agrotóxicos. No mel de 40 amostras, seis tinham resíduos herbicidas acima da média. O focou nos apícolas , consumidos diretamente"&amp;" pela população. A motivação para a pesquisa se baseia na importância das abelhas para a polinização e na preocupação com a saúde pública devido à contaminação de alimentos. A  pesquisadora por fim recomenda a adoção de práticas agrícolas mais sustentávei"&amp;"s e o uso racional de agrotóxicos para proteger as abelhas e a saúde humana.""
####
Tarefa: Você é um assistente útil responsável pela análise de coerência semântica de textos. Sua tarefa é analisar um texto seguindo os passos abaixo:
Passo 1. Liste a oco"&amp;"rrência dos verbos apresentar, destacar, explicar e informar.
Passo 2. Agora, atribua uma nota para os verbos listados no passo 1, considerando a coerência semântica das palavras entre si. Atribua uma nota de 1.0 a 10.0, sendo 1.0(um) para o verbo menos c"&amp;"oerente e 10.0(dez) para o mais coerentes.
Passo 3. Considerando as notas dos verbos do passo 2, atribua uma nota ao texto, sendo 1.0 (um)  nota mais baixa e 10.0 (dez) a mais alta. 
Resposta:")</f>
        <v>#9
Considerar para a tarefa a seguir somente o texto que está entre #### e ####.
####
"Liana Coll publicou um texto expositivo (Jornal Unicamp, 2023) intitulado “Agrotóxicos são detectados em cera e mel de abelha”. O estudo foi realizado  por Ana Paula de Souza, química e pesquisadora da Unicamp, o  texto aborda o preocupante aumento no índice de morte de abelhas, e o risco para elas. O estudo analisou as abelhas comuns. Coll apresenta a  pesquisa de Ana Souza que ressalta o papel fundamental das abelhas na polinização e no cultivo de alimentos. Nas análises de amostras de produtos apícolas, foi possível detectar a presença de agrotóxicos. No mel de 40 amostras, seis tinham resíduos herbicidas acima da média. O focou nos apícolas , consumidos diretamente pela população. A motivação para a pesquisa se baseia na importância das abelhas para a polinização e na preocupação com a saúde pública devido à contaminação de alimentos. A  pesquisadora por fim recomenda a adoção de práticas agrícolas mais sustentáveis e o uso racional de agrotóxicos para proteger as abelhas e a saúde humana."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H91" s="64"/>
      <c r="I91" s="78" t="str">
        <f>IFERROR(__xludf.DUMMYFUNCTION("CONCATENATE(""#"",TO_TEXT($A91),SUBSTITUTE(I$82,""&lt;TEXTO&gt;"",$B91))"),"#9
Considerar para a tarefa a seguir somente o texto que está entre #### e ####.
####
""Liana Coll publicou um texto expositivo (Jornal Unicamp, 2023) intitulado “Agrotóxicos são detectados em cera e mel de abelha”. O estudo foi realizado  por Ana Paula d"&amp;"e Souza, química e pesquisadora da Unicamp, o  texto aborda o preocupante aumento no índice de morte de abelhas, e o risco para elas. O estudo analisou as abelhas comuns. Coll apresenta a  pesquisa de Ana Souza que ressalta o papel fundamental das abelhas"&amp;" na polinização e no cultivo de alimentos. Nas análises de amostras de produtos apícolas, foi possível detectar a presença de agrotóxicos. No mel de 40 amostras, seis tinham resíduos herbicidas acima da média. O focou nos apícolas , consumidos diretamente"&amp;" pela população. A motivação para a pesquisa se baseia na importância das abelhas para a polinização e na preocupação com a saúde pública devido à contaminação de alimentos. A  pesquisadora por fim recomenda a adoção de práticas agrícolas mais sustentávei"&amp;"s e o uso racional de agrotóxicos para proteger as abelhas e a saúde humana.""
####
Tarefa: Você é um assistente útil responsável pela análise de coerência semântica de textos. Sua tarefa é analisar um texto seguindo os passos abaixo:
Passo 1. Liste a oco"&amp;"rrência dos verbos apresentar, destacar, explicar e informar.
Passo 2. Agora, atribua uma nota para os verbos listados no passo 1, considerando a coerência semântica das palavras entre si. Atribua uma nota de 1.0 a 10.0, sendo 1.0(um) para o verbo menos c"&amp;"oerente e 10.0(dez) para o mais coerentes.
Passo 3. Considerando as notas dos verbos do passo 2, atribua uma nota ao texto, sendo 1.0 (um)  nota mais baixa e 10.0 (dez) a mais alta. 
Resposta:")</f>
        <v>#9
Considerar para a tarefa a seguir somente o texto que está entre #### e ####.
####
"Liana Coll publicou um texto expositivo (Jornal Unicamp, 2023) intitulado “Agrotóxicos são detectados em cera e mel de abelha”. O estudo foi realizado  por Ana Paula de Souza, química e pesquisadora da Unicamp, o  texto aborda o preocupante aumento no índice de morte de abelhas, e o risco para elas. O estudo analisou as abelhas comuns. Coll apresenta a  pesquisa de Ana Souza que ressalta o papel fundamental das abelhas na polinização e no cultivo de alimentos. Nas análises de amostras de produtos apícolas, foi possível detectar a presença de agrotóxicos. No mel de 40 amostras, seis tinham resíduos herbicidas acima da média. O focou nos apícolas , consumidos diretamente pela população. A motivação para a pesquisa se baseia na importância das abelhas para a polinização e na preocupação com a saúde pública devido à contaminação de alimentos. A  pesquisadora por fim recomenda a adoção de práticas agrícolas mais sustentáveis e o uso racional de agrotóxicos para proteger as abelhas e a saúde humana."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J91" s="64"/>
      <c r="K91" s="78" t="str">
        <f>IFERROR(__xludf.DUMMYFUNCTION("CONCATENATE(""#"",TO_TEXT($A91),SUBSTITUTE(K$82,""&lt;TEXTO&gt;"",$B91))"),"#9
Considerar para a tarefa a seguir somente o texto que está entre #### e ####.
####
""Liana Coll publicou um texto expositivo (Jornal Unicamp, 2023) intitulado “Agrotóxicos são detectados em cera e mel de abelha”. O estudo foi realizado  por Ana Paula d"&amp;"e Souza, química e pesquisadora da Unicamp, o  texto aborda o preocupante aumento no índice de morte de abelhas, e o risco para elas. O estudo analisou as abelhas comuns. Coll apresenta a  pesquisa de Ana Souza que ressalta o papel fundamental das abelhas"&amp;" na polinização e no cultivo de alimentos. Nas análises de amostras de produtos apícolas, foi possível detectar a presença de agrotóxicos. No mel de 40 amostras, seis tinham resíduos herbicidas acima da média. O focou nos apícolas , consumidos diretamente"&amp;" pela população. A motivação para a pesquisa se baseia na importância das abelhas para a polinização e na preocupação com a saúde pública devido à contaminação de alimentos. A  pesquisadora por fim recomenda a adoção de práticas agrícolas mais sustentávei"&amp;"s e o uso racional de agrotóxicos para proteger as abelhas e a saúde humana.""
####
Tarefa: Você é um assistente útil responsável pela análise de coerência semântica de textos. Sua tarefa é analisar um texto seguindo os passos abaixo:
Passo 1. Liste a oco"&amp;"rrência dos verbos apresentar, destacar, explicar e informar.
Passo 2. Agora, atribua uma nota para os verbos listados no passo 1, considerando a coerência semântica das palavras entre si. Atribua uma nota de 1.0 a 10.0, sendo 1.0(um) para o verbo menos c"&amp;"oerente e 10.0(dez) para o mais coerentes.
Passo 3. Considerando as notas dos verbos do passo 2, atribua uma nota ao texto, sendo 1.0 (um)  nota mais baixa e 10.0 (dez) a mais alta. 
Resposta:")</f>
        <v>#9
Considerar para a tarefa a seguir somente o texto que está entre #### e ####.
####
"Liana Coll publicou um texto expositivo (Jornal Unicamp, 2023) intitulado “Agrotóxicos são detectados em cera e mel de abelha”. O estudo foi realizado  por Ana Paula de Souza, química e pesquisadora da Unicamp, o  texto aborda o preocupante aumento no índice de morte de abelhas, e o risco para elas. O estudo analisou as abelhas comuns. Coll apresenta a  pesquisa de Ana Souza que ressalta o papel fundamental das abelhas na polinização e no cultivo de alimentos. Nas análises de amostras de produtos apícolas, foi possível detectar a presença de agrotóxicos. No mel de 40 amostras, seis tinham resíduos herbicidas acima da média. O focou nos apícolas , consumidos diretamente pela população. A motivação para a pesquisa se baseia na importância das abelhas para a polinização e na preocupação com a saúde pública devido à contaminação de alimentos. A  pesquisadora por fim recomenda a adoção de práticas agrícolas mais sustentáveis e o uso racional de agrotóxicos para proteger as abelhas e a saúde humana."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L91" s="64"/>
      <c r="M91" s="2" t="s">
        <v>16</v>
      </c>
    </row>
    <row r="92">
      <c r="A92" s="88">
        <v>10.0</v>
      </c>
      <c r="B92" s="66" t="s">
        <v>25</v>
      </c>
      <c r="C92" s="62"/>
      <c r="D92" s="66" t="s">
        <v>16</v>
      </c>
      <c r="E92" s="79" t="str">
        <f>IFERROR(__xludf.DUMMYFUNCTION("CONCATENATE(""#"",TO_TEXT($A92),SUBSTITUTE(E$82,""&lt;TEXTO&gt;"",$B92))"),"#10
Considerar para a tarefa a seguir somente o texto que está entre #### e ####.
####
""No texto “Agrotóxicos são detectados em cera e mel de abelha”, publicado em 2023 no Jornal da Unicamp, Liana Coll informa que mais de 1 bilhão de abelhas morreram no "&amp;"Brasil desde o início dos anos 2000 relacionada com a expansão da monocultura que utiliza agrotóxicos. Dessa forma, a autora destaca a preocupação com a mortalidade, visto que cerca de 70% das abelhas polinizam todas as plantas do mundo. Tendo isso em vis"&amp;"ta a pesquisadora Ana Paula de Souza trouxe em sua tese de doutorado a presença de agrotóxicos no mel e na cera. Os resultados da pesquisadora apontaram que 90% das amostras de cera estavam contaminadas e 15% dos exemplares de mel apresentaram mais resídu"&amp;"os de herbicida do que o permitido. Com isso, Souza recomenda um maior controle de produtos agrotóxicos.""
####
Tarefa: Você é um assistente útil responsável pela análise de coerência semântica de textos. Sua tarefa é analisar um texto seguindo os passos "&amp;"abaixo:
Passo 1. Liste a ocorrência dos verbos apresentar, destacar, explicar e informar.
Passo 2. Agora, atribua uma nota para os verbos listados no passo 1, considerando a coerência semântica das palavras entre si. Atribua uma nota de 1.0 a 10.0, sendo "&amp;"1.0(um) para o verbo menos coerente e 10.0(dez) para o mais coerentes.
Passo 3. Considerando as notas dos verbos do passo 2, atribua uma nota ao texto, sendo 1.0 (um)  nota mais baixa e 10.0 (dez) a mais alta. 
Resposta:")</f>
        <v>#10
Considerar para a tarefa a seguir somente o texto que está entre #### e ####.
####
"No texto “Agrotóxicos são detectados em cera e mel de abelha”, publicado em 2023 no Jornal da Unicamp, Liana Coll informa que mais de 1 bilhão de abelhas morreram no Brasil desde o início dos anos 2000 relacionada com a expansão da monocultura que utiliza agrotóxicos. Dessa forma, a autora destaca a preocupação com a mortalidade, visto que cerca de 70% das abelhas polinizam todas as plantas do mundo. Tendo isso em vista a pesquisadora Ana Paula de Souza trouxe em sua tese de doutorado a presença de agrotóxicos no mel e na cera. Os resultados da pesquisadora apontaram que 90% das amostras de cera estavam contaminadas e 15% dos exemplares de mel apresentaram mais resíduos de herbicida do que o permitido. Com isso, Souza recomenda um maior controle de produtos agrotóxicos."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F92" s="64"/>
      <c r="G92" s="78" t="str">
        <f>IFERROR(__xludf.DUMMYFUNCTION("CONCATENATE(""#"",TO_TEXT($A92),SUBSTITUTE(G$82,""&lt;TEXTO&gt;"",$B92))"),"#10
Considerar para a tarefa a seguir somente o texto que está entre #### e ####.
####
""No texto “Agrotóxicos são detectados em cera e mel de abelha”, publicado em 2023 no Jornal da Unicamp, Liana Coll informa que mais de 1 bilhão de abelhas morreram no "&amp;"Brasil desde o início dos anos 2000 relacionada com a expansão da monocultura que utiliza agrotóxicos. Dessa forma, a autora destaca a preocupação com a mortalidade, visto que cerca de 70% das abelhas polinizam todas as plantas do mundo. Tendo isso em vis"&amp;"ta a pesquisadora Ana Paula de Souza trouxe em sua tese de doutorado a presença de agrotóxicos no mel e na cera. Os resultados da pesquisadora apontaram que 90% das amostras de cera estavam contaminadas e 15% dos exemplares de mel apresentaram mais resídu"&amp;"os de herbicida do que o permitido. Com isso, Souza recomenda um maior controle de produtos agrotóxicos.""
####
Tarefa: Você é um assistente útil responsável pela análise de coerência semântica de textos. Sua tarefa é analisar um texto seguindo os passos "&amp;"abaixo:
Passo 1. Liste a ocorrência dos verbos apresentar, destacar, explicar e informar.
Passo 2. Agora, atribua uma nota para os verbos listados no passo 1, considerando a coerência semântica das palavras entre si. Atribua uma nota de 1.0 a 10.0, sendo "&amp;"1.0(um) para o verbo menos coerente e 10.0(dez) para o mais coerentes.
Passo 3. Considerando as notas dos verbos do passo 2, atribua uma nota ao texto, sendo 1.0 (um)  nota mais baixa e 10.0 (dez) a mais alta. 
Resposta:")</f>
        <v>#10
Considerar para a tarefa a seguir somente o texto que está entre #### e ####.
####
"No texto “Agrotóxicos são detectados em cera e mel de abelha”, publicado em 2023 no Jornal da Unicamp, Liana Coll informa que mais de 1 bilhão de abelhas morreram no Brasil desde o início dos anos 2000 relacionada com a expansão da monocultura que utiliza agrotóxicos. Dessa forma, a autora destaca a preocupação com a mortalidade, visto que cerca de 70% das abelhas polinizam todas as plantas do mundo. Tendo isso em vista a pesquisadora Ana Paula de Souza trouxe em sua tese de doutorado a presença de agrotóxicos no mel e na cera. Os resultados da pesquisadora apontaram que 90% das amostras de cera estavam contaminadas e 15% dos exemplares de mel apresentaram mais resíduos de herbicida do que o permitido. Com isso, Souza recomenda um maior controle de produtos agrotóxicos."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H92" s="64"/>
      <c r="I92" s="78" t="str">
        <f>IFERROR(__xludf.DUMMYFUNCTION("CONCATENATE(""#"",TO_TEXT($A92),SUBSTITUTE(I$82,""&lt;TEXTO&gt;"",$B92))"),"#10
Considerar para a tarefa a seguir somente o texto que está entre #### e ####.
####
""No texto “Agrotóxicos são detectados em cera e mel de abelha”, publicado em 2023 no Jornal da Unicamp, Liana Coll informa que mais de 1 bilhão de abelhas morreram no "&amp;"Brasil desde o início dos anos 2000 relacionada com a expansão da monocultura que utiliza agrotóxicos. Dessa forma, a autora destaca a preocupação com a mortalidade, visto que cerca de 70% das abelhas polinizam todas as plantas do mundo. Tendo isso em vis"&amp;"ta a pesquisadora Ana Paula de Souza trouxe em sua tese de doutorado a presença de agrotóxicos no mel e na cera. Os resultados da pesquisadora apontaram que 90% das amostras de cera estavam contaminadas e 15% dos exemplares de mel apresentaram mais resídu"&amp;"os de herbicida do que o permitido. Com isso, Souza recomenda um maior controle de produtos agrotóxicos.""
####
Tarefa: Você é um assistente útil responsável pela análise de coerência semântica de textos. Sua tarefa é analisar um texto seguindo os passos "&amp;"abaixo:
Passo 1. Liste a ocorrência dos verbos apresentar, destacar, explicar e informar.
Passo 2. Agora, atribua uma nota para os verbos listados no passo 1, considerando a coerência semântica das palavras entre si. Atribua uma nota de 1.0 a 10.0, sendo "&amp;"1.0(um) para o verbo menos coerente e 10.0(dez) para o mais coerentes.
Passo 3. Considerando as notas dos verbos do passo 2, atribua uma nota ao texto, sendo 1.0 (um)  nota mais baixa e 10.0 (dez) a mais alta. 
Resposta:")</f>
        <v>#10
Considerar para a tarefa a seguir somente o texto que está entre #### e ####.
####
"No texto “Agrotóxicos são detectados em cera e mel de abelha”, publicado em 2023 no Jornal da Unicamp, Liana Coll informa que mais de 1 bilhão de abelhas morreram no Brasil desde o início dos anos 2000 relacionada com a expansão da monocultura que utiliza agrotóxicos. Dessa forma, a autora destaca a preocupação com a mortalidade, visto que cerca de 70% das abelhas polinizam todas as plantas do mundo. Tendo isso em vista a pesquisadora Ana Paula de Souza trouxe em sua tese de doutorado a presença de agrotóxicos no mel e na cera. Os resultados da pesquisadora apontaram que 90% das amostras de cera estavam contaminadas e 15% dos exemplares de mel apresentaram mais resíduos de herbicida do que o permitido. Com isso, Souza recomenda um maior controle de produtos agrotóxicos."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J92" s="64"/>
      <c r="K92" s="78" t="str">
        <f>IFERROR(__xludf.DUMMYFUNCTION("CONCATENATE(""#"",TO_TEXT($A92),SUBSTITUTE(K$82,""&lt;TEXTO&gt;"",$B92))"),"#10
Considerar para a tarefa a seguir somente o texto que está entre #### e ####.
####
""No texto “Agrotóxicos são detectados em cera e mel de abelha”, publicado em 2023 no Jornal da Unicamp, Liana Coll informa que mais de 1 bilhão de abelhas morreram no "&amp;"Brasil desde o início dos anos 2000 relacionada com a expansão da monocultura que utiliza agrotóxicos. Dessa forma, a autora destaca a preocupação com a mortalidade, visto que cerca de 70% das abelhas polinizam todas as plantas do mundo. Tendo isso em vis"&amp;"ta a pesquisadora Ana Paula de Souza trouxe em sua tese de doutorado a presença de agrotóxicos no mel e na cera. Os resultados da pesquisadora apontaram que 90% das amostras de cera estavam contaminadas e 15% dos exemplares de mel apresentaram mais resídu"&amp;"os de herbicida do que o permitido. Com isso, Souza recomenda um maior controle de produtos agrotóxicos.""
####
Tarefa: Você é um assistente útil responsável pela análise de coerência semântica de textos. Sua tarefa é analisar um texto seguindo os passos "&amp;"abaixo:
Passo 1. Liste a ocorrência dos verbos apresentar, destacar, explicar e informar.
Passo 2. Agora, atribua uma nota para os verbos listados no passo 1, considerando a coerência semântica das palavras entre si. Atribua uma nota de 1.0 a 10.0, sendo "&amp;"1.0(um) para o verbo menos coerente e 10.0(dez) para o mais coerentes.
Passo 3. Considerando as notas dos verbos do passo 2, atribua uma nota ao texto, sendo 1.0 (um)  nota mais baixa e 10.0 (dez) a mais alta. 
Resposta:")</f>
        <v>#10
Considerar para a tarefa a seguir somente o texto que está entre #### e ####.
####
"No texto “Agrotóxicos são detectados em cera e mel de abelha”, publicado em 2023 no Jornal da Unicamp, Liana Coll informa que mais de 1 bilhão de abelhas morreram no Brasil desde o início dos anos 2000 relacionada com a expansão da monocultura que utiliza agrotóxicos. Dessa forma, a autora destaca a preocupação com a mortalidade, visto que cerca de 70% das abelhas polinizam todas as plantas do mundo. Tendo isso em vista a pesquisadora Ana Paula de Souza trouxe em sua tese de doutorado a presença de agrotóxicos no mel e na cera. Os resultados da pesquisadora apontaram que 90% das amostras de cera estavam contaminadas e 15% dos exemplares de mel apresentaram mais resíduos de herbicida do que o permitido. Com isso, Souza recomenda um maior controle de produtos agrotóxicos."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L92" s="64"/>
      <c r="M92" s="2" t="s">
        <v>16</v>
      </c>
    </row>
    <row r="93">
      <c r="A93" s="91">
        <v>11.0</v>
      </c>
      <c r="B93" s="66" t="s">
        <v>26</v>
      </c>
      <c r="C93" s="62"/>
      <c r="D93" s="66" t="s">
        <v>16</v>
      </c>
      <c r="E93" s="79" t="str">
        <f>IFERROR(__xludf.DUMMYFUNCTION("CONCATENATE(""#"",TO_TEXT($A93),SUBSTITUTE(E$82,""&lt;TEXTO&gt;"",$B93))"),"#11
Considerar para a tarefa a seguir somente o texto que está entre #### e ####.
####
""Agrotóxicos são detectados em cera de mel de abelha. A pesquisa realizada pela química e pesquisadora Ana Paula de Souza tem como objeto de analise o mel e cera produ"&amp;"zidos por abelhas comuns. Tal estudo se iniciou com a recolha das mais de 1 bilhão de mortes de abelhas registradas desde os anos 2000 só no Brasil. Tendo evidenciado a importância das abelhas para o controle do meio ambiente e para os mercados de aliment"&amp;"os e cosméticos, a química expõe que em 40 amostras de mel, 6 estão infectadas, e no caso da cera temos 90% de amostras apontando presença de pesticidas. Portanto, a pesquisadora recomenda o uso controlado dos agroquímicos na apicultura.""
####
Tarefa: Vo"&amp;"cê é um assistente útil responsável pela análise de coerência semântica de textos. Sua tarefa é analisar um texto seguindo os passos abaixo:
Passo 1. Liste a ocorrência dos verbos apresentar, destacar, explicar e informar.
Passo 2. Agora, atribua uma nota"&amp;" para os verbos listados no passo 1, considerando a coerência semântica das palavras entre si. Atribua uma nota de 1.0 a 10.0, sendo 1.0(um) para o verbo menos coerente e 10.0(dez) para o mais coerentes.
Passo 3. Considerando as notas dos verbos do passo "&amp;"2, atribua uma nota ao texto, sendo 1.0 (um)  nota mais baixa e 10.0 (dez) a mais alta. 
Resposta:")</f>
        <v>#11
Considerar para a tarefa a seguir somente o texto que está entre #### e ####.
####
"Agrotóxicos são detectados em cera de mel de abelha. A pesquisa realizada pela química e pesquisadora Ana Paula de Souza tem como objeto de analise o mel e cera produzidos por abelhas comuns. Tal estudo se iniciou com a recolha das mais de 1 bilhão de mortes de abelhas registradas desde os anos 2000 só no Brasil. Tendo evidenciado a importância das abelhas para o controle do meio ambiente e para os mercados de alimentos e cosméticos, a química expõe que em 40 amostras de mel, 6 estão infectadas, e no caso da cera temos 90% de amostras apontando presença de pesticidas. Portanto, a pesquisadora recomenda o uso controlado dos agroquímicos na apicultura."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F93" s="64"/>
      <c r="G93" s="78" t="str">
        <f>IFERROR(__xludf.DUMMYFUNCTION("CONCATENATE(""#"",TO_TEXT($A93),SUBSTITUTE(G$82,""&lt;TEXTO&gt;"",$B93))"),"#11
Considerar para a tarefa a seguir somente o texto que está entre #### e ####.
####
""Agrotóxicos são detectados em cera de mel de abelha. A pesquisa realizada pela química e pesquisadora Ana Paula de Souza tem como objeto de analise o mel e cera produ"&amp;"zidos por abelhas comuns. Tal estudo se iniciou com a recolha das mais de 1 bilhão de mortes de abelhas registradas desde os anos 2000 só no Brasil. Tendo evidenciado a importância das abelhas para o controle do meio ambiente e para os mercados de aliment"&amp;"os e cosméticos, a química expõe que em 40 amostras de mel, 6 estão infectadas, e no caso da cera temos 90% de amostras apontando presença de pesticidas. Portanto, a pesquisadora recomenda o uso controlado dos agroquímicos na apicultura.""
####
Tarefa: Vo"&amp;"cê é um assistente útil responsável pela análise de coerência semântica de textos. Sua tarefa é analisar um texto seguindo os passos abaixo:
Passo 1. Liste a ocorrência dos verbos apresentar, destacar, explicar e informar.
Passo 2. Agora, atribua uma nota"&amp;" para os verbos listados no passo 1, considerando a coerência semântica das palavras entre si. Atribua uma nota de 1.0 a 10.0, sendo 1.0(um) para o verbo menos coerente e 10.0(dez) para o mais coerentes.
Passo 3. Considerando as notas dos verbos do passo "&amp;"2, atribua uma nota ao texto, sendo 1.0 (um)  nota mais baixa e 10.0 (dez) a mais alta. 
Resposta:")</f>
        <v>#11
Considerar para a tarefa a seguir somente o texto que está entre #### e ####.
####
"Agrotóxicos são detectados em cera de mel de abelha. A pesquisa realizada pela química e pesquisadora Ana Paula de Souza tem como objeto de analise o mel e cera produzidos por abelhas comuns. Tal estudo se iniciou com a recolha das mais de 1 bilhão de mortes de abelhas registradas desde os anos 2000 só no Brasil. Tendo evidenciado a importância das abelhas para o controle do meio ambiente e para os mercados de alimentos e cosméticos, a química expõe que em 40 amostras de mel, 6 estão infectadas, e no caso da cera temos 90% de amostras apontando presença de pesticidas. Portanto, a pesquisadora recomenda o uso controlado dos agroquímicos na apicultura."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H93" s="64"/>
      <c r="I93" s="78" t="str">
        <f>IFERROR(__xludf.DUMMYFUNCTION("CONCATENATE(""#"",TO_TEXT($A93),SUBSTITUTE(I$82,""&lt;TEXTO&gt;"",$B93))"),"#11
Considerar para a tarefa a seguir somente o texto que está entre #### e ####.
####
""Agrotóxicos são detectados em cera de mel de abelha. A pesquisa realizada pela química e pesquisadora Ana Paula de Souza tem como objeto de analise o mel e cera produ"&amp;"zidos por abelhas comuns. Tal estudo se iniciou com a recolha das mais de 1 bilhão de mortes de abelhas registradas desde os anos 2000 só no Brasil. Tendo evidenciado a importância das abelhas para o controle do meio ambiente e para os mercados de aliment"&amp;"os e cosméticos, a química expõe que em 40 amostras de mel, 6 estão infectadas, e no caso da cera temos 90% de amostras apontando presença de pesticidas. Portanto, a pesquisadora recomenda o uso controlado dos agroquímicos na apicultura.""
####
Tarefa: Vo"&amp;"cê é um assistente útil responsável pela análise de coerência semântica de textos. Sua tarefa é analisar um texto seguindo os passos abaixo:
Passo 1. Liste a ocorrência dos verbos apresentar, destacar, explicar e informar.
Passo 2. Agora, atribua uma nota"&amp;" para os verbos listados no passo 1, considerando a coerência semântica das palavras entre si. Atribua uma nota de 1.0 a 10.0, sendo 1.0(um) para o verbo menos coerente e 10.0(dez) para o mais coerentes.
Passo 3. Considerando as notas dos verbos do passo "&amp;"2, atribua uma nota ao texto, sendo 1.0 (um)  nota mais baixa e 10.0 (dez) a mais alta. 
Resposta:")</f>
        <v>#11
Considerar para a tarefa a seguir somente o texto que está entre #### e ####.
####
"Agrotóxicos são detectados em cera de mel de abelha. A pesquisa realizada pela química e pesquisadora Ana Paula de Souza tem como objeto de analise o mel e cera produzidos por abelhas comuns. Tal estudo se iniciou com a recolha das mais de 1 bilhão de mortes de abelhas registradas desde os anos 2000 só no Brasil. Tendo evidenciado a importância das abelhas para o controle do meio ambiente e para os mercados de alimentos e cosméticos, a química expõe que em 40 amostras de mel, 6 estão infectadas, e no caso da cera temos 90% de amostras apontando presença de pesticidas. Portanto, a pesquisadora recomenda o uso controlado dos agroquímicos na apicultura."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J93" s="64"/>
      <c r="K93" s="78" t="str">
        <f>IFERROR(__xludf.DUMMYFUNCTION("CONCATENATE(""#"",TO_TEXT($A93),SUBSTITUTE(K$82,""&lt;TEXTO&gt;"",$B93))"),"#11
Considerar para a tarefa a seguir somente o texto que está entre #### e ####.
####
""Agrotóxicos são detectados em cera de mel de abelha. A pesquisa realizada pela química e pesquisadora Ana Paula de Souza tem como objeto de analise o mel e cera produ"&amp;"zidos por abelhas comuns. Tal estudo se iniciou com a recolha das mais de 1 bilhão de mortes de abelhas registradas desde os anos 2000 só no Brasil. Tendo evidenciado a importância das abelhas para o controle do meio ambiente e para os mercados de aliment"&amp;"os e cosméticos, a química expõe que em 40 amostras de mel, 6 estão infectadas, e no caso da cera temos 90% de amostras apontando presença de pesticidas. Portanto, a pesquisadora recomenda o uso controlado dos agroquímicos na apicultura.""
####
Tarefa: Vo"&amp;"cê é um assistente útil responsável pela análise de coerência semântica de textos. Sua tarefa é analisar um texto seguindo os passos abaixo:
Passo 1. Liste a ocorrência dos verbos apresentar, destacar, explicar e informar.
Passo 2. Agora, atribua uma nota"&amp;" para os verbos listados no passo 1, considerando a coerência semântica das palavras entre si. Atribua uma nota de 1.0 a 10.0, sendo 1.0(um) para o verbo menos coerente e 10.0(dez) para o mais coerentes.
Passo 3. Considerando as notas dos verbos do passo "&amp;"2, atribua uma nota ao texto, sendo 1.0 (um)  nota mais baixa e 10.0 (dez) a mais alta. 
Resposta:")</f>
        <v>#11
Considerar para a tarefa a seguir somente o texto que está entre #### e ####.
####
"Agrotóxicos são detectados em cera de mel de abelha. A pesquisa realizada pela química e pesquisadora Ana Paula de Souza tem como objeto de analise o mel e cera produzidos por abelhas comuns. Tal estudo se iniciou com a recolha das mais de 1 bilhão de mortes de abelhas registradas desde os anos 2000 só no Brasil. Tendo evidenciado a importância das abelhas para o controle do meio ambiente e para os mercados de alimentos e cosméticos, a química expõe que em 40 amostras de mel, 6 estão infectadas, e no caso da cera temos 90% de amostras apontando presença de pesticidas. Portanto, a pesquisadora recomenda o uso controlado dos agroquímicos na apicultura."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L93" s="64"/>
      <c r="M93" s="2" t="s">
        <v>16</v>
      </c>
    </row>
    <row r="94">
      <c r="A94" s="88">
        <v>12.0</v>
      </c>
      <c r="B94" s="66" t="s">
        <v>27</v>
      </c>
      <c r="C94" s="62"/>
      <c r="D94" s="66" t="s">
        <v>16</v>
      </c>
      <c r="E94" s="79" t="str">
        <f>IFERROR(__xludf.DUMMYFUNCTION("CONCATENATE(""#"",TO_TEXT($A94),SUBSTITUTE(E$82,""&lt;TEXTO&gt;"",$B94))"),"#12
Considerar para a tarefa a seguir somente o texto que está entre #### e ####.
####
""No texto “Agrotóxicos são detectados em cera e mel de abelhas”, publicado em 2023 no Jornal da Unicamp, Liana Coll destaca que bilhões de abelhas estão morrendo pelo "&amp;"excessivo uso de agrotóxicos nas monoculturas do Brasil. Esses insetos possuem papel fundamental para o ecossistema, pois são esses que polinizam as plantas e auxiliam na produção campestre. A doutoranda Ana Paula Souza da Unicamp realizou uma pesquisa co"&amp;"m o mel e cera das abelhas comuns, Apis melífera L. Na pesquisa é possível identificar a presença de pesticidas no mel, consumido em xaropes e na alimentação infantil, e na cera que é utilizada em cosméticos. Essa análise é de grande importância a populaç"&amp;"ão, pois, além de causar danos aos insetos, os pesticidas causam graves prejuízos a sociedade e ao meio ambiente. Sendo assim, Souza recomenda aos cultivadores o controle desses produtos nas monoculturas. ""
####
Tarefa: Você é um assistente útil responsá"&amp;"vel pela análise de coerência semântica de textos. Sua tarefa é analisar um texto seguindo os passos abaixo:
Passo 1. Liste a ocorrência dos verbos apresentar, destacar, explicar e informar.
Passo 2. Agora, atribua uma nota para os verbos listados no pass"&amp;"o 1, considerando a coerência semântica das palavras entre si. Atribua uma nota de 1.0 a 10.0, sendo 1.0(um) para o verbo menos coerente e 10.0(dez) para o mais coerentes.
Passo 3. Considerando as notas dos verbos do passo 2, atribua uma nota ao texto, se"&amp;"ndo 1.0 (um)  nota mais baixa e 10.0 (dez) a mais alta. 
Resposta:")</f>
        <v>#12
Considerar para a tarefa a seguir somente o texto que está entre #### e ####.
####
"No texto “Agrotóxicos são detectados em cera e mel de abelhas”, publicado em 2023 no Jornal da Unicamp, Liana Coll destaca que bilhões de abelhas estão morrendo pelo excessivo uso de agrotóxicos nas monoculturas do Brasil. Esses insetos possuem papel fundamental para o ecossistema, pois são esses que polinizam as plantas e auxiliam na produção campestre. A doutoranda Ana Paula Souza da Unicamp realizou uma pesquisa com o mel e cera das abelhas comuns, Apis melífera L. Na pesquisa é possível identificar a presença de pesticidas no mel, consumido em xaropes e na alimentação infantil, e na cera que é utilizada em cosméticos. Essa análise é de grande importância a população, pois, além de causar danos aos insetos, os pesticidas causam graves prejuízos a sociedade e ao meio ambiente. Sendo assim, Souza recomenda aos cultivadores o controle desses produtos nas monoculturas. "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F94" s="64"/>
      <c r="G94" s="78" t="str">
        <f>IFERROR(__xludf.DUMMYFUNCTION("CONCATENATE(""#"",TO_TEXT($A94),SUBSTITUTE(G$82,""&lt;TEXTO&gt;"",$B94))"),"#12
Considerar para a tarefa a seguir somente o texto que está entre #### e ####.
####
""No texto “Agrotóxicos são detectados em cera e mel de abelhas”, publicado em 2023 no Jornal da Unicamp, Liana Coll destaca que bilhões de abelhas estão morrendo pelo "&amp;"excessivo uso de agrotóxicos nas monoculturas do Brasil. Esses insetos possuem papel fundamental para o ecossistema, pois são esses que polinizam as plantas e auxiliam na produção campestre. A doutoranda Ana Paula Souza da Unicamp realizou uma pesquisa co"&amp;"m o mel e cera das abelhas comuns, Apis melífera L. Na pesquisa é possível identificar a presença de pesticidas no mel, consumido em xaropes e na alimentação infantil, e na cera que é utilizada em cosméticos. Essa análise é de grande importância a populaç"&amp;"ão, pois, além de causar danos aos insetos, os pesticidas causam graves prejuízos a sociedade e ao meio ambiente. Sendo assim, Souza recomenda aos cultivadores o controle desses produtos nas monoculturas. ""
####
Tarefa: Você é um assistente útil responsá"&amp;"vel pela análise de coerência semântica de textos. Sua tarefa é analisar um texto seguindo os passos abaixo:
Passo 1. Liste a ocorrência dos verbos apresentar, destacar, explicar e informar.
Passo 2. Agora, atribua uma nota para os verbos listados no pass"&amp;"o 1, considerando a coerência semântica das palavras entre si. Atribua uma nota de 1.0 a 10.0, sendo 1.0(um) para o verbo menos coerente e 10.0(dez) para o mais coerentes.
Passo 3. Considerando as notas dos verbos do passo 2, atribua uma nota ao texto, se"&amp;"ndo 1.0 (um)  nota mais baixa e 10.0 (dez) a mais alta. 
Resposta:")</f>
        <v>#12
Considerar para a tarefa a seguir somente o texto que está entre #### e ####.
####
"No texto “Agrotóxicos são detectados em cera e mel de abelhas”, publicado em 2023 no Jornal da Unicamp, Liana Coll destaca que bilhões de abelhas estão morrendo pelo excessivo uso de agrotóxicos nas monoculturas do Brasil. Esses insetos possuem papel fundamental para o ecossistema, pois são esses que polinizam as plantas e auxiliam na produção campestre. A doutoranda Ana Paula Souza da Unicamp realizou uma pesquisa com o mel e cera das abelhas comuns, Apis melífera L. Na pesquisa é possível identificar a presença de pesticidas no mel, consumido em xaropes e na alimentação infantil, e na cera que é utilizada em cosméticos. Essa análise é de grande importância a população, pois, além de causar danos aos insetos, os pesticidas causam graves prejuízos a sociedade e ao meio ambiente. Sendo assim, Souza recomenda aos cultivadores o controle desses produtos nas monoculturas. "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H94" s="64"/>
      <c r="I94" s="78" t="str">
        <f>IFERROR(__xludf.DUMMYFUNCTION("CONCATENATE(""#"",TO_TEXT($A94),SUBSTITUTE(I$82,""&lt;TEXTO&gt;"",$B94))"),"#12
Considerar para a tarefa a seguir somente o texto que está entre #### e ####.
####
""No texto “Agrotóxicos são detectados em cera e mel de abelhas”, publicado em 2023 no Jornal da Unicamp, Liana Coll destaca que bilhões de abelhas estão morrendo pelo "&amp;"excessivo uso de agrotóxicos nas monoculturas do Brasil. Esses insetos possuem papel fundamental para o ecossistema, pois são esses que polinizam as plantas e auxiliam na produção campestre. A doutoranda Ana Paula Souza da Unicamp realizou uma pesquisa co"&amp;"m o mel e cera das abelhas comuns, Apis melífera L. Na pesquisa é possível identificar a presença de pesticidas no mel, consumido em xaropes e na alimentação infantil, e na cera que é utilizada em cosméticos. Essa análise é de grande importância a populaç"&amp;"ão, pois, além de causar danos aos insetos, os pesticidas causam graves prejuízos a sociedade e ao meio ambiente. Sendo assim, Souza recomenda aos cultivadores o controle desses produtos nas monoculturas. ""
####
Tarefa: Você é um assistente útil responsá"&amp;"vel pela análise de coerência semântica de textos. Sua tarefa é analisar um texto seguindo os passos abaixo:
Passo 1. Liste a ocorrência dos verbos apresentar, destacar, explicar e informar.
Passo 2. Agora, atribua uma nota para os verbos listados no pass"&amp;"o 1, considerando a coerência semântica das palavras entre si. Atribua uma nota de 1.0 a 10.0, sendo 1.0(um) para o verbo menos coerente e 10.0(dez) para o mais coerentes.
Passo 3. Considerando as notas dos verbos do passo 2, atribua uma nota ao texto, se"&amp;"ndo 1.0 (um)  nota mais baixa e 10.0 (dez) a mais alta. 
Resposta:")</f>
        <v>#12
Considerar para a tarefa a seguir somente o texto que está entre #### e ####.
####
"No texto “Agrotóxicos são detectados em cera e mel de abelhas”, publicado em 2023 no Jornal da Unicamp, Liana Coll destaca que bilhões de abelhas estão morrendo pelo excessivo uso de agrotóxicos nas monoculturas do Brasil. Esses insetos possuem papel fundamental para o ecossistema, pois são esses que polinizam as plantas e auxiliam na produção campestre. A doutoranda Ana Paula Souza da Unicamp realizou uma pesquisa com o mel e cera das abelhas comuns, Apis melífera L. Na pesquisa é possível identificar a presença de pesticidas no mel, consumido em xaropes e na alimentação infantil, e na cera que é utilizada em cosméticos. Essa análise é de grande importância a população, pois, além de causar danos aos insetos, os pesticidas causam graves prejuízos a sociedade e ao meio ambiente. Sendo assim, Souza recomenda aos cultivadores o controle desses produtos nas monoculturas. "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J94" s="64"/>
      <c r="K94" s="78" t="str">
        <f>IFERROR(__xludf.DUMMYFUNCTION("CONCATENATE(""#"",TO_TEXT($A94),SUBSTITUTE(K$82,""&lt;TEXTO&gt;"",$B94))"),"#12
Considerar para a tarefa a seguir somente o texto que está entre #### e ####.
####
""No texto “Agrotóxicos são detectados em cera e mel de abelhas”, publicado em 2023 no Jornal da Unicamp, Liana Coll destaca que bilhões de abelhas estão morrendo pelo "&amp;"excessivo uso de agrotóxicos nas monoculturas do Brasil. Esses insetos possuem papel fundamental para o ecossistema, pois são esses que polinizam as plantas e auxiliam na produção campestre. A doutoranda Ana Paula Souza da Unicamp realizou uma pesquisa co"&amp;"m o mel e cera das abelhas comuns, Apis melífera L. Na pesquisa é possível identificar a presença de pesticidas no mel, consumido em xaropes e na alimentação infantil, e na cera que é utilizada em cosméticos. Essa análise é de grande importância a populaç"&amp;"ão, pois, além de causar danos aos insetos, os pesticidas causam graves prejuízos a sociedade e ao meio ambiente. Sendo assim, Souza recomenda aos cultivadores o controle desses produtos nas monoculturas. ""
####
Tarefa: Você é um assistente útil responsá"&amp;"vel pela análise de coerência semântica de textos. Sua tarefa é analisar um texto seguindo os passos abaixo:
Passo 1. Liste a ocorrência dos verbos apresentar, destacar, explicar e informar.
Passo 2. Agora, atribua uma nota para os verbos listados no pass"&amp;"o 1, considerando a coerência semântica das palavras entre si. Atribua uma nota de 1.0 a 10.0, sendo 1.0(um) para o verbo menos coerente e 10.0(dez) para o mais coerentes.
Passo 3. Considerando as notas dos verbos do passo 2, atribua uma nota ao texto, se"&amp;"ndo 1.0 (um)  nota mais baixa e 10.0 (dez) a mais alta. 
Resposta:")</f>
        <v>#12
Considerar para a tarefa a seguir somente o texto que está entre #### e ####.
####
"No texto “Agrotóxicos são detectados em cera e mel de abelhas”, publicado em 2023 no Jornal da Unicamp, Liana Coll destaca que bilhões de abelhas estão morrendo pelo excessivo uso de agrotóxicos nas monoculturas do Brasil. Esses insetos possuem papel fundamental para o ecossistema, pois são esses que polinizam as plantas e auxiliam na produção campestre. A doutoranda Ana Paula Souza da Unicamp realizou uma pesquisa com o mel e cera das abelhas comuns, Apis melífera L. Na pesquisa é possível identificar a presença de pesticidas no mel, consumido em xaropes e na alimentação infantil, e na cera que é utilizada em cosméticos. Essa análise é de grande importância a população, pois, além de causar danos aos insetos, os pesticidas causam graves prejuízos a sociedade e ao meio ambiente. Sendo assim, Souza recomenda aos cultivadores o controle desses produtos nas monoculturas. "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L94" s="64"/>
      <c r="M94" s="2" t="s">
        <v>16</v>
      </c>
    </row>
    <row r="95">
      <c r="A95" s="91">
        <v>13.0</v>
      </c>
      <c r="B95" s="66" t="s">
        <v>28</v>
      </c>
      <c r="C95" s="62"/>
      <c r="D95" s="66" t="s">
        <v>16</v>
      </c>
      <c r="E95" s="79" t="str">
        <f>IFERROR(__xludf.DUMMYFUNCTION("CONCATENATE(""#"",TO_TEXT($A95),SUBSTITUTE(E$82,""&lt;TEXTO&gt;"",$B95))"),"#13
Considerar para a tarefa a seguir somente o texto que está entre #### e ####.
####
""O texto de Liana Coll, em Jornal da Unicamp de 07 a 20 de agosto de 2023 apresenta que no início dos anos 2000 mais de 1 bilhão de abelhas morreram no Brasil, situaçã"&amp;"o também registrada no Europa e nos Estados Unidos. As causas se devem a expansão da monocultura e a alta utilização de agrotóxicos, gerando preocupação, pois cerca de 70% de todas as plantas são polimizadas por esses insetos. A química e pesquisadora Ana"&amp;" Paula de Souza do (CPBQA) da Unicamp, identificou a presença de agrotóxicos no mel e cera das abelhas, bioindicadores de contaminação. A análise realizada na cera apresentou um ou mais agrotóxicos em 90% das amostras. O orientador foi o professor da FEA,"&amp;" Felix Rayes juntamente a coorientação da coordenadora da Divisão Química Analítica do CPQBA, Nádia Rodrigues. A pesquisadora destaca a utilização do mel nas indústrias e pontua a importância de identificar contaminações. A mesma recomenda a submissão das"&amp;" práticas agrícolas e o seu controle adequado para evitar que os agrotóxicos permaneçam afetando a biodiversidade e a população das abelhas.""
####
Tarefa: Você é um assistente útil responsável pela análise de coerência semântica de textos. Sua tarefa é a"&amp;"nalisar um texto seguindo os passos abaixo:
Passo 1. Liste a ocorrência dos verbos apresentar, destacar, explicar e informar.
Passo 2. Agora, atribua uma nota para os verbos listados no passo 1, considerando a coerência semântica das palavras entre si. At"&amp;"ribua uma nota de 1.0 a 10.0, sendo 1.0(um) para o verbo menos coerente e 10.0(dez) para o mais coerentes.
Passo 3. Considerando as notas dos verbos do passo 2, atribua uma nota ao texto, sendo 1.0 (um)  nota mais baixa e 10.0 (dez) a mais alta. 
Resposta"&amp;":")</f>
        <v>#13
Considerar para a tarefa a seguir somente o texto que está entre #### e ####.
####
"O texto de Liana Coll, em Jornal da Unicamp de 07 a 20 de agosto de 2023 apresenta que no início dos anos 2000 mais de 1 bilhão de abelhas morreram no Brasil, situação também registrada no Europa e nos Estados Unidos. As causas se devem a expansão da monocultura e a alta utilização de agrotóxicos, gerando preocupação, pois cerca de 70% de todas as plantas são polimizadas por esses insetos. A química e pesquisadora Ana Paula de Souza do (CPBQA) da Unicamp, identificou a presença de agrotóxicos no mel e cera das abelhas, bioindicadores de contaminação. A análise realizada na cera apresentou um ou mais agrotóxicos em 90% das amostras. O orientador foi o professor da FEA, Felix Rayes juntamente a coorientação da coordenadora da Divisão Química Analítica do CPQBA, Nádia Rodrigues. A pesquisadora destaca a utilização do mel nas indústrias e pontua a importância de identificar contaminações. A mesma recomenda a submissão das práticas agrícolas e o seu controle adequado para evitar que os agrotóxicos permaneçam afetando a biodiversidade e a população das abelhas."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F95" s="64"/>
      <c r="G95" s="78" t="str">
        <f>IFERROR(__xludf.DUMMYFUNCTION("CONCATENATE(""#"",TO_TEXT($A95),SUBSTITUTE(G$82,""&lt;TEXTO&gt;"",$B95))"),"#13
Considerar para a tarefa a seguir somente o texto que está entre #### e ####.
####
""O texto de Liana Coll, em Jornal da Unicamp de 07 a 20 de agosto de 2023 apresenta que no início dos anos 2000 mais de 1 bilhão de abelhas morreram no Brasil, situaçã"&amp;"o também registrada no Europa e nos Estados Unidos. As causas se devem a expansão da monocultura e a alta utilização de agrotóxicos, gerando preocupação, pois cerca de 70% de todas as plantas são polimizadas por esses insetos. A química e pesquisadora Ana"&amp;" Paula de Souza do (CPBQA) da Unicamp, identificou a presença de agrotóxicos no mel e cera das abelhas, bioindicadores de contaminação. A análise realizada na cera apresentou um ou mais agrotóxicos em 90% das amostras. O orientador foi o professor da FEA,"&amp;" Felix Rayes juntamente a coorientação da coordenadora da Divisão Química Analítica do CPQBA, Nádia Rodrigues. A pesquisadora destaca a utilização do mel nas indústrias e pontua a importância de identificar contaminações. A mesma recomenda a submissão das"&amp;" práticas agrícolas e o seu controle adequado para evitar que os agrotóxicos permaneçam afetando a biodiversidade e a população das abelhas.""
####
Tarefa: Você é um assistente útil responsável pela análise de coerência semântica de textos. Sua tarefa é a"&amp;"nalisar um texto seguindo os passos abaixo:
Passo 1. Liste a ocorrência dos verbos apresentar, destacar, explicar e informar.
Passo 2. Agora, atribua uma nota para os verbos listados no passo 1, considerando a coerência semântica das palavras entre si. At"&amp;"ribua uma nota de 1.0 a 10.0, sendo 1.0(um) para o verbo menos coerente e 10.0(dez) para o mais coerentes.
Passo 3. Considerando as notas dos verbos do passo 2, atribua uma nota ao texto, sendo 1.0 (um)  nota mais baixa e 10.0 (dez) a mais alta. 
Resposta"&amp;":")</f>
        <v>#13
Considerar para a tarefa a seguir somente o texto que está entre #### e ####.
####
"O texto de Liana Coll, em Jornal da Unicamp de 07 a 20 de agosto de 2023 apresenta que no início dos anos 2000 mais de 1 bilhão de abelhas morreram no Brasil, situação também registrada no Europa e nos Estados Unidos. As causas se devem a expansão da monocultura e a alta utilização de agrotóxicos, gerando preocupação, pois cerca de 70% de todas as plantas são polimizadas por esses insetos. A química e pesquisadora Ana Paula de Souza do (CPBQA) da Unicamp, identificou a presença de agrotóxicos no mel e cera das abelhas, bioindicadores de contaminação. A análise realizada na cera apresentou um ou mais agrotóxicos em 90% das amostras. O orientador foi o professor da FEA, Felix Rayes juntamente a coorientação da coordenadora da Divisão Química Analítica do CPQBA, Nádia Rodrigues. A pesquisadora destaca a utilização do mel nas indústrias e pontua a importância de identificar contaminações. A mesma recomenda a submissão das práticas agrícolas e o seu controle adequado para evitar que os agrotóxicos permaneçam afetando a biodiversidade e a população das abelhas."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H95" s="64"/>
      <c r="I95" s="78" t="str">
        <f>IFERROR(__xludf.DUMMYFUNCTION("CONCATENATE(""#"",TO_TEXT($A95),SUBSTITUTE(I$82,""&lt;TEXTO&gt;"",$B95))"),"#13
Considerar para a tarefa a seguir somente o texto que está entre #### e ####.
####
""O texto de Liana Coll, em Jornal da Unicamp de 07 a 20 de agosto de 2023 apresenta que no início dos anos 2000 mais de 1 bilhão de abelhas morreram no Brasil, situaçã"&amp;"o também registrada no Europa e nos Estados Unidos. As causas se devem a expansão da monocultura e a alta utilização de agrotóxicos, gerando preocupação, pois cerca de 70% de todas as plantas são polimizadas por esses insetos. A química e pesquisadora Ana"&amp;" Paula de Souza do (CPBQA) da Unicamp, identificou a presença de agrotóxicos no mel e cera das abelhas, bioindicadores de contaminação. A análise realizada na cera apresentou um ou mais agrotóxicos em 90% das amostras. O orientador foi o professor da FEA,"&amp;" Felix Rayes juntamente a coorientação da coordenadora da Divisão Química Analítica do CPQBA, Nádia Rodrigues. A pesquisadora destaca a utilização do mel nas indústrias e pontua a importância de identificar contaminações. A mesma recomenda a submissão das"&amp;" práticas agrícolas e o seu controle adequado para evitar que os agrotóxicos permaneçam afetando a biodiversidade e a população das abelhas.""
####
Tarefa: Você é um assistente útil responsável pela análise de coerência semântica de textos. Sua tarefa é a"&amp;"nalisar um texto seguindo os passos abaixo:
Passo 1. Liste a ocorrência dos verbos apresentar, destacar, explicar e informar.
Passo 2. Agora, atribua uma nota para os verbos listados no passo 1, considerando a coerência semântica das palavras entre si. At"&amp;"ribua uma nota de 1.0 a 10.0, sendo 1.0(um) para o verbo menos coerente e 10.0(dez) para o mais coerentes.
Passo 3. Considerando as notas dos verbos do passo 2, atribua uma nota ao texto, sendo 1.0 (um)  nota mais baixa e 10.0 (dez) a mais alta. 
Resposta"&amp;":")</f>
        <v>#13
Considerar para a tarefa a seguir somente o texto que está entre #### e ####.
####
"O texto de Liana Coll, em Jornal da Unicamp de 07 a 20 de agosto de 2023 apresenta que no início dos anos 2000 mais de 1 bilhão de abelhas morreram no Brasil, situação também registrada no Europa e nos Estados Unidos. As causas se devem a expansão da monocultura e a alta utilização de agrotóxicos, gerando preocupação, pois cerca de 70% de todas as plantas são polimizadas por esses insetos. A química e pesquisadora Ana Paula de Souza do (CPBQA) da Unicamp, identificou a presença de agrotóxicos no mel e cera das abelhas, bioindicadores de contaminação. A análise realizada na cera apresentou um ou mais agrotóxicos em 90% das amostras. O orientador foi o professor da FEA, Felix Rayes juntamente a coorientação da coordenadora da Divisão Química Analítica do CPQBA, Nádia Rodrigues. A pesquisadora destaca a utilização do mel nas indústrias e pontua a importância de identificar contaminações. A mesma recomenda a submissão das práticas agrícolas e o seu controle adequado para evitar que os agrotóxicos permaneçam afetando a biodiversidade e a população das abelhas."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J95" s="64"/>
      <c r="K95" s="78" t="str">
        <f>IFERROR(__xludf.DUMMYFUNCTION("CONCATENATE(""#"",TO_TEXT($A95),SUBSTITUTE(K$82,""&lt;TEXTO&gt;"",$B95))"),"#13
Considerar para a tarefa a seguir somente o texto que está entre #### e ####.
####
""O texto de Liana Coll, em Jornal da Unicamp de 07 a 20 de agosto de 2023 apresenta que no início dos anos 2000 mais de 1 bilhão de abelhas morreram no Brasil, situaçã"&amp;"o também registrada no Europa e nos Estados Unidos. As causas se devem a expansão da monocultura e a alta utilização de agrotóxicos, gerando preocupação, pois cerca de 70% de todas as plantas são polimizadas por esses insetos. A química e pesquisadora Ana"&amp;" Paula de Souza do (CPBQA) da Unicamp, identificou a presença de agrotóxicos no mel e cera das abelhas, bioindicadores de contaminação. A análise realizada na cera apresentou um ou mais agrotóxicos em 90% das amostras. O orientador foi o professor da FEA,"&amp;" Felix Rayes juntamente a coorientação da coordenadora da Divisão Química Analítica do CPQBA, Nádia Rodrigues. A pesquisadora destaca a utilização do mel nas indústrias e pontua a importância de identificar contaminações. A mesma recomenda a submissão das"&amp;" práticas agrícolas e o seu controle adequado para evitar que os agrotóxicos permaneçam afetando a biodiversidade e a população das abelhas.""
####
Tarefa: Você é um assistente útil responsável pela análise de coerência semântica de textos. Sua tarefa é a"&amp;"nalisar um texto seguindo os passos abaixo:
Passo 1. Liste a ocorrência dos verbos apresentar, destacar, explicar e informar.
Passo 2. Agora, atribua uma nota para os verbos listados no passo 1, considerando a coerência semântica das palavras entre si. At"&amp;"ribua uma nota de 1.0 a 10.0, sendo 1.0(um) para o verbo menos coerente e 10.0(dez) para o mais coerentes.
Passo 3. Considerando as notas dos verbos do passo 2, atribua uma nota ao texto, sendo 1.0 (um)  nota mais baixa e 10.0 (dez) a mais alta. 
Resposta"&amp;":")</f>
        <v>#13
Considerar para a tarefa a seguir somente o texto que está entre #### e ####.
####
"O texto de Liana Coll, em Jornal da Unicamp de 07 a 20 de agosto de 2023 apresenta que no início dos anos 2000 mais de 1 bilhão de abelhas morreram no Brasil, situação também registrada no Europa e nos Estados Unidos. As causas se devem a expansão da monocultura e a alta utilização de agrotóxicos, gerando preocupação, pois cerca de 70% de todas as plantas são polimizadas por esses insetos. A química e pesquisadora Ana Paula de Souza do (CPBQA) da Unicamp, identificou a presença de agrotóxicos no mel e cera das abelhas, bioindicadores de contaminação. A análise realizada na cera apresentou um ou mais agrotóxicos em 90% das amostras. O orientador foi o professor da FEA, Felix Rayes juntamente a coorientação da coordenadora da Divisão Química Analítica do CPQBA, Nádia Rodrigues. A pesquisadora destaca a utilização do mel nas indústrias e pontua a importância de identificar contaminações. A mesma recomenda a submissão das práticas agrícolas e o seu controle adequado para evitar que os agrotóxicos permaneçam afetando a biodiversidade e a população das abelhas."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L95" s="64"/>
      <c r="M95" s="2" t="s">
        <v>16</v>
      </c>
    </row>
    <row r="96">
      <c r="A96" s="88">
        <v>14.0</v>
      </c>
      <c r="B96" s="66" t="s">
        <v>29</v>
      </c>
      <c r="C96" s="62"/>
      <c r="D96" s="66" t="s">
        <v>16</v>
      </c>
      <c r="E96" s="79" t="str">
        <f>IFERROR(__xludf.DUMMYFUNCTION("CONCATENATE(""#"",TO_TEXT($A96),SUBSTITUTE(E$82,""&lt;TEXTO&gt;"",$B96))"),"#14
Considerar para a tarefa a seguir somente o texto que está entre #### e ####.
####
""Na pesquisa ""agrotóxicos em cera e mel de abelha"", publicada em 2023 no jornal da Unicamp, Liana coll, retrata o aumento de mortes das abelhas nos últimos anos, cau"&amp;"sada pelo uso excessivo de agrotóxicos em monoculturas. A pesquisadora e química Ana Paula de Souza, realizou uma pesquisa com o mel e a cera de abelhas comuns, notando grande presença de pesticidas, o que gerou preocupação, já que as abelhas são responsá"&amp;"veis em média por 70% da polinização em todo o mundo. Souza recomenda que aja uma fiscalização mais controlada no que com cerne a atividade agrícola.""
####
Tarefa: Você é um assistente útil responsável pela análise de coerência semântica de textos. Sua t"&amp;"arefa é analisar um texto seguindo os passos abaixo:
Passo 1. Liste a ocorrência dos verbos apresentar, destacar, explicar e informar.
Passo 2. Agora, atribua uma nota para os verbos listados no passo 1, considerando a coerência semântica das palavras ent"&amp;"re si. Atribua uma nota de 1.0 a 10.0, sendo 1.0(um) para o verbo menos coerente e 10.0(dez) para o mais coerentes.
Passo 3. Considerando as notas dos verbos do passo 2, atribua uma nota ao texto, sendo 1.0 (um)  nota mais baixa e 10.0 (dez) a mais alta. "&amp;"
Resposta:")</f>
        <v>#14
Considerar para a tarefa a seguir somente o texto que está entre #### e ####.
####
"Na pesquisa "agrotóxicos em cera e mel de abelha", publicada em 2023 no jornal da Unicamp, Liana coll, retrata o aumento de mortes das abelhas nos últimos anos, causada pelo uso excessivo de agrotóxicos em monoculturas. A pesquisadora e química Ana Paula de Souza, realizou uma pesquisa com o mel e a cera de abelhas comuns, notando grande presença de pesticidas, o que gerou preocupação, já que as abelhas são responsáveis em média por 70% da polinização em todo o mundo. Souza recomenda que aja uma fiscalização mais controlada no que com cerne a atividade agrícola."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F96" s="64"/>
      <c r="G96" s="78" t="str">
        <f>IFERROR(__xludf.DUMMYFUNCTION("CONCATENATE(""#"",TO_TEXT($A96),SUBSTITUTE(G$82,""&lt;TEXTO&gt;"",$B96))"),"#14
Considerar para a tarefa a seguir somente o texto que está entre #### e ####.
####
""Na pesquisa ""agrotóxicos em cera e mel de abelha"", publicada em 2023 no jornal da Unicamp, Liana coll, retrata o aumento de mortes das abelhas nos últimos anos, cau"&amp;"sada pelo uso excessivo de agrotóxicos em monoculturas. A pesquisadora e química Ana Paula de Souza, realizou uma pesquisa com o mel e a cera de abelhas comuns, notando grande presença de pesticidas, o que gerou preocupação, já que as abelhas são responsá"&amp;"veis em média por 70% da polinização em todo o mundo. Souza recomenda que aja uma fiscalização mais controlada no que com cerne a atividade agrícola.""
####
Tarefa: Você é um assistente útil responsável pela análise de coerência semântica de textos. Sua t"&amp;"arefa é analisar um texto seguindo os passos abaixo:
Passo 1. Liste a ocorrência dos verbos apresentar, destacar, explicar e informar.
Passo 2. Agora, atribua uma nota para os verbos listados no passo 1, considerando a coerência semântica das palavras ent"&amp;"re si. Atribua uma nota de 1.0 a 10.0, sendo 1.0(um) para o verbo menos coerente e 10.0(dez) para o mais coerentes.
Passo 3. Considerando as notas dos verbos do passo 2, atribua uma nota ao texto, sendo 1.0 (um)  nota mais baixa e 10.0 (dez) a mais alta. "&amp;"
Resposta:")</f>
        <v>#14
Considerar para a tarefa a seguir somente o texto que está entre #### e ####.
####
"Na pesquisa "agrotóxicos em cera e mel de abelha", publicada em 2023 no jornal da Unicamp, Liana coll, retrata o aumento de mortes das abelhas nos últimos anos, causada pelo uso excessivo de agrotóxicos em monoculturas. A pesquisadora e química Ana Paula de Souza, realizou uma pesquisa com o mel e a cera de abelhas comuns, notando grande presença de pesticidas, o que gerou preocupação, já que as abelhas são responsáveis em média por 70% da polinização em todo o mundo. Souza recomenda que aja uma fiscalização mais controlada no que com cerne a atividade agrícola."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H96" s="64"/>
      <c r="I96" s="78" t="str">
        <f>IFERROR(__xludf.DUMMYFUNCTION("CONCATENATE(""#"",TO_TEXT($A96),SUBSTITUTE(I$82,""&lt;TEXTO&gt;"",$B96))"),"#14
Considerar para a tarefa a seguir somente o texto que está entre #### e ####.
####
""Na pesquisa ""agrotóxicos em cera e mel de abelha"", publicada em 2023 no jornal da Unicamp, Liana coll, retrata o aumento de mortes das abelhas nos últimos anos, cau"&amp;"sada pelo uso excessivo de agrotóxicos em monoculturas. A pesquisadora e química Ana Paula de Souza, realizou uma pesquisa com o mel e a cera de abelhas comuns, notando grande presença de pesticidas, o que gerou preocupação, já que as abelhas são responsá"&amp;"veis em média por 70% da polinização em todo o mundo. Souza recomenda que aja uma fiscalização mais controlada no que com cerne a atividade agrícola.""
####
Tarefa: Você é um assistente útil responsável pela análise de coerência semântica de textos. Sua t"&amp;"arefa é analisar um texto seguindo os passos abaixo:
Passo 1. Liste a ocorrência dos verbos apresentar, destacar, explicar e informar.
Passo 2. Agora, atribua uma nota para os verbos listados no passo 1, considerando a coerência semântica das palavras ent"&amp;"re si. Atribua uma nota de 1.0 a 10.0, sendo 1.0(um) para o verbo menos coerente e 10.0(dez) para o mais coerentes.
Passo 3. Considerando as notas dos verbos do passo 2, atribua uma nota ao texto, sendo 1.0 (um)  nota mais baixa e 10.0 (dez) a mais alta. "&amp;"
Resposta:")</f>
        <v>#14
Considerar para a tarefa a seguir somente o texto que está entre #### e ####.
####
"Na pesquisa "agrotóxicos em cera e mel de abelha", publicada em 2023 no jornal da Unicamp, Liana coll, retrata o aumento de mortes das abelhas nos últimos anos, causada pelo uso excessivo de agrotóxicos em monoculturas. A pesquisadora e química Ana Paula de Souza, realizou uma pesquisa com o mel e a cera de abelhas comuns, notando grande presença de pesticidas, o que gerou preocupação, já que as abelhas são responsáveis em média por 70% da polinização em todo o mundo. Souza recomenda que aja uma fiscalização mais controlada no que com cerne a atividade agrícola."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J96" s="64"/>
      <c r="K96" s="78" t="str">
        <f>IFERROR(__xludf.DUMMYFUNCTION("CONCATENATE(""#"",TO_TEXT($A96),SUBSTITUTE(K$82,""&lt;TEXTO&gt;"",$B96))"),"#14
Considerar para a tarefa a seguir somente o texto que está entre #### e ####.
####
""Na pesquisa ""agrotóxicos em cera e mel de abelha"", publicada em 2023 no jornal da Unicamp, Liana coll, retrata o aumento de mortes das abelhas nos últimos anos, cau"&amp;"sada pelo uso excessivo de agrotóxicos em monoculturas. A pesquisadora e química Ana Paula de Souza, realizou uma pesquisa com o mel e a cera de abelhas comuns, notando grande presença de pesticidas, o que gerou preocupação, já que as abelhas são responsá"&amp;"veis em média por 70% da polinização em todo o mundo. Souza recomenda que aja uma fiscalização mais controlada no que com cerne a atividade agrícola.""
####
Tarefa: Você é um assistente útil responsável pela análise de coerência semântica de textos. Sua t"&amp;"arefa é analisar um texto seguindo os passos abaixo:
Passo 1. Liste a ocorrência dos verbos apresentar, destacar, explicar e informar.
Passo 2. Agora, atribua uma nota para os verbos listados no passo 1, considerando a coerência semântica das palavras ent"&amp;"re si. Atribua uma nota de 1.0 a 10.0, sendo 1.0(um) para o verbo menos coerente e 10.0(dez) para o mais coerentes.
Passo 3. Considerando as notas dos verbos do passo 2, atribua uma nota ao texto, sendo 1.0 (um)  nota mais baixa e 10.0 (dez) a mais alta. "&amp;"
Resposta:")</f>
        <v>#14
Considerar para a tarefa a seguir somente o texto que está entre #### e ####.
####
"Na pesquisa "agrotóxicos em cera e mel de abelha", publicada em 2023 no jornal da Unicamp, Liana coll, retrata o aumento de mortes das abelhas nos últimos anos, causada pelo uso excessivo de agrotóxicos em monoculturas. A pesquisadora e química Ana Paula de Souza, realizou uma pesquisa com o mel e a cera de abelhas comuns, notando grande presença de pesticidas, o que gerou preocupação, já que as abelhas são responsáveis em média por 70% da polinização em todo o mundo. Souza recomenda que aja uma fiscalização mais controlada no que com cerne a atividade agrícola."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L96" s="64"/>
      <c r="M96" s="2" t="s">
        <v>16</v>
      </c>
    </row>
    <row r="97">
      <c r="A97" s="91">
        <v>15.0</v>
      </c>
      <c r="B97" s="66" t="s">
        <v>30</v>
      </c>
      <c r="C97" s="62"/>
      <c r="D97" s="66" t="s">
        <v>16</v>
      </c>
      <c r="E97" s="79" t="str">
        <f>IFERROR(__xludf.DUMMYFUNCTION("CONCATENATE(""#"",TO_TEXT($A97),SUBSTITUTE(E$82,""&lt;TEXTO&gt;"",$B97))"),"#15
Considerar para a tarefa a seguir somente o texto que está entre #### e ####.
####
""No texto ""Agrotóxicos são detectados em cera e mel de abelhas"", de Liana Coll, publicado no Jornal da UNICAMP, de 07 a 20 de agosto de 2023, expõe que devido à expa"&amp;"nsão da monocultura, que utiliza agrotóxicos, cerca de mais de 1 bilhão de abelhas morreram no Brasil. Esse número é preocupante, pois os insetos polinizam 70% de todas as plantas do planeta. Diante disso, a pesquisadora Ana Paula de Souza, examinou a pre"&amp;"sença dos agrotóxicos no mel e na cera das abelhas comuns, por serem bioindicadores de contaminação. Os resultados apresentam 90% das amostras contaminadas com agrotóxico. A motivação pelo tema surgiu devido o aumento das mortes das abelhas no Brasil, Eur"&amp;"opa e nos Estados Unidos, e pela importância dos produtos apícolas. A pesquisadora recomenda que seja controlado o uso de agrotóxicos. ""
####
Tarefa: Você é um assistente útil responsável pela análise de coerência semântica de textos. Sua tarefa é analis"&amp;"ar um texto seguindo os passos abaixo:
Passo 1. Liste a ocorrência dos verbos apresentar, destacar, explicar e informar.
Passo 2. Agora, atribua uma nota para os verbos listados no passo 1, considerando a coerência semântica das palavras entre si. Atribua"&amp;" uma nota de 1.0 a 10.0, sendo 1.0(um) para o verbo menos coerente e 10.0(dez) para o mais coerentes.
Passo 3. Considerando as notas dos verbos do passo 2, atribua uma nota ao texto, sendo 1.0 (um)  nota mais baixa e 10.0 (dez) a mais alta. 
Resposta:")</f>
        <v>#15
Considerar para a tarefa a seguir somente o texto que está entre #### e ####.
####
"No texto "Agrotóxicos são detectados em cera e mel de abelhas", de Liana Coll, publicado no Jornal da UNICAMP, de 07 a 20 de agosto de 2023, expõe que devido à expansão da monocultura, que utiliza agrotóxicos, cerca de mais de 1 bilhão de abelhas morreram no Brasil. Esse número é preocupante, pois os insetos polinizam 70% de todas as plantas do planeta. Diante disso, a pesquisadora Ana Paula de Souza, examinou a presença dos agrotóxicos no mel e na cera das abelhas comuns, por serem bioindicadores de contaminação. Os resultados apresentam 90% das amostras contaminadas com agrotóxico. A motivação pelo tema surgiu devido o aumento das mortes das abelhas no Brasil, Europa e nos Estados Unidos, e pela importância dos produtos apícolas. A pesquisadora recomenda que seja controlado o uso de agrotóxicos. "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F97" s="64"/>
      <c r="G97" s="78" t="str">
        <f>IFERROR(__xludf.DUMMYFUNCTION("CONCATENATE(""#"",TO_TEXT($A97),SUBSTITUTE(G$82,""&lt;TEXTO&gt;"",$B97))"),"#15
Considerar para a tarefa a seguir somente o texto que está entre #### e ####.
####
""No texto ""Agrotóxicos são detectados em cera e mel de abelhas"", de Liana Coll, publicado no Jornal da UNICAMP, de 07 a 20 de agosto de 2023, expõe que devido à expa"&amp;"nsão da monocultura, que utiliza agrotóxicos, cerca de mais de 1 bilhão de abelhas morreram no Brasil. Esse número é preocupante, pois os insetos polinizam 70% de todas as plantas do planeta. Diante disso, a pesquisadora Ana Paula de Souza, examinou a pre"&amp;"sença dos agrotóxicos no mel e na cera das abelhas comuns, por serem bioindicadores de contaminação. Os resultados apresentam 90% das amostras contaminadas com agrotóxico. A motivação pelo tema surgiu devido o aumento das mortes das abelhas no Brasil, Eur"&amp;"opa e nos Estados Unidos, e pela importância dos produtos apícolas. A pesquisadora recomenda que seja controlado o uso de agrotóxicos. ""
####
Tarefa: Você é um assistente útil responsável pela análise de coerência semântica de textos. Sua tarefa é analis"&amp;"ar um texto seguindo os passos abaixo:
Passo 1. Liste a ocorrência dos verbos apresentar, destacar, explicar e informar.
Passo 2. Agora, atribua uma nota para os verbos listados no passo 1, considerando a coerência semântica das palavras entre si. Atribua"&amp;" uma nota de 1.0 a 10.0, sendo 1.0(um) para o verbo menos coerente e 10.0(dez) para o mais coerentes.
Passo 3. Considerando as notas dos verbos do passo 2, atribua uma nota ao texto, sendo 1.0 (um)  nota mais baixa e 10.0 (dez) a mais alta. 
Resposta:")</f>
        <v>#15
Considerar para a tarefa a seguir somente o texto que está entre #### e ####.
####
"No texto "Agrotóxicos são detectados em cera e mel de abelhas", de Liana Coll, publicado no Jornal da UNICAMP, de 07 a 20 de agosto de 2023, expõe que devido à expansão da monocultura, que utiliza agrotóxicos, cerca de mais de 1 bilhão de abelhas morreram no Brasil. Esse número é preocupante, pois os insetos polinizam 70% de todas as plantas do planeta. Diante disso, a pesquisadora Ana Paula de Souza, examinou a presença dos agrotóxicos no mel e na cera das abelhas comuns, por serem bioindicadores de contaminação. Os resultados apresentam 90% das amostras contaminadas com agrotóxico. A motivação pelo tema surgiu devido o aumento das mortes das abelhas no Brasil, Europa e nos Estados Unidos, e pela importância dos produtos apícolas. A pesquisadora recomenda que seja controlado o uso de agrotóxicos. "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H97" s="64"/>
      <c r="I97" s="78" t="str">
        <f>IFERROR(__xludf.DUMMYFUNCTION("CONCATENATE(""#"",TO_TEXT($A97),SUBSTITUTE(I$82,""&lt;TEXTO&gt;"",$B97))"),"#15
Considerar para a tarefa a seguir somente o texto que está entre #### e ####.
####
""No texto ""Agrotóxicos são detectados em cera e mel de abelhas"", de Liana Coll, publicado no Jornal da UNICAMP, de 07 a 20 de agosto de 2023, expõe que devido à expa"&amp;"nsão da monocultura, que utiliza agrotóxicos, cerca de mais de 1 bilhão de abelhas morreram no Brasil. Esse número é preocupante, pois os insetos polinizam 70% de todas as plantas do planeta. Diante disso, a pesquisadora Ana Paula de Souza, examinou a pre"&amp;"sença dos agrotóxicos no mel e na cera das abelhas comuns, por serem bioindicadores de contaminação. Os resultados apresentam 90% das amostras contaminadas com agrotóxico. A motivação pelo tema surgiu devido o aumento das mortes das abelhas no Brasil, Eur"&amp;"opa e nos Estados Unidos, e pela importância dos produtos apícolas. A pesquisadora recomenda que seja controlado o uso de agrotóxicos. ""
####
Tarefa: Você é um assistente útil responsável pela análise de coerência semântica de textos. Sua tarefa é analis"&amp;"ar um texto seguindo os passos abaixo:
Passo 1. Liste a ocorrência dos verbos apresentar, destacar, explicar e informar.
Passo 2. Agora, atribua uma nota para os verbos listados no passo 1, considerando a coerência semântica das palavras entre si. Atribua"&amp;" uma nota de 1.0 a 10.0, sendo 1.0(um) para o verbo menos coerente e 10.0(dez) para o mais coerentes.
Passo 3. Considerando as notas dos verbos do passo 2, atribua uma nota ao texto, sendo 1.0 (um)  nota mais baixa e 10.0 (dez) a mais alta. 
Resposta:")</f>
        <v>#15
Considerar para a tarefa a seguir somente o texto que está entre #### e ####.
####
"No texto "Agrotóxicos são detectados em cera e mel de abelhas", de Liana Coll, publicado no Jornal da UNICAMP, de 07 a 20 de agosto de 2023, expõe que devido à expansão da monocultura, que utiliza agrotóxicos, cerca de mais de 1 bilhão de abelhas morreram no Brasil. Esse número é preocupante, pois os insetos polinizam 70% de todas as plantas do planeta. Diante disso, a pesquisadora Ana Paula de Souza, examinou a presença dos agrotóxicos no mel e na cera das abelhas comuns, por serem bioindicadores de contaminação. Os resultados apresentam 90% das amostras contaminadas com agrotóxico. A motivação pelo tema surgiu devido o aumento das mortes das abelhas no Brasil, Europa e nos Estados Unidos, e pela importância dos produtos apícolas. A pesquisadora recomenda que seja controlado o uso de agrotóxicos. "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J97" s="64"/>
      <c r="K97" s="78" t="str">
        <f>IFERROR(__xludf.DUMMYFUNCTION("CONCATENATE(""#"",TO_TEXT($A97),SUBSTITUTE(K$82,""&lt;TEXTO&gt;"",$B97))"),"#15
Considerar para a tarefa a seguir somente o texto que está entre #### e ####.
####
""No texto ""Agrotóxicos são detectados em cera e mel de abelhas"", de Liana Coll, publicado no Jornal da UNICAMP, de 07 a 20 de agosto de 2023, expõe que devido à expa"&amp;"nsão da monocultura, que utiliza agrotóxicos, cerca de mais de 1 bilhão de abelhas morreram no Brasil. Esse número é preocupante, pois os insetos polinizam 70% de todas as plantas do planeta. Diante disso, a pesquisadora Ana Paula de Souza, examinou a pre"&amp;"sença dos agrotóxicos no mel e na cera das abelhas comuns, por serem bioindicadores de contaminação. Os resultados apresentam 90% das amostras contaminadas com agrotóxico. A motivação pelo tema surgiu devido o aumento das mortes das abelhas no Brasil, Eur"&amp;"opa e nos Estados Unidos, e pela importância dos produtos apícolas. A pesquisadora recomenda que seja controlado o uso de agrotóxicos. ""
####
Tarefa: Você é um assistente útil responsável pela análise de coerência semântica de textos. Sua tarefa é analis"&amp;"ar um texto seguindo os passos abaixo:
Passo 1. Liste a ocorrência dos verbos apresentar, destacar, explicar e informar.
Passo 2. Agora, atribua uma nota para os verbos listados no passo 1, considerando a coerência semântica das palavras entre si. Atribua"&amp;" uma nota de 1.0 a 10.0, sendo 1.0(um) para o verbo menos coerente e 10.0(dez) para o mais coerentes.
Passo 3. Considerando as notas dos verbos do passo 2, atribua uma nota ao texto, sendo 1.0 (um)  nota mais baixa e 10.0 (dez) a mais alta. 
Resposta:")</f>
        <v>#15
Considerar para a tarefa a seguir somente o texto que está entre #### e ####.
####
"No texto "Agrotóxicos são detectados em cera e mel de abelhas", de Liana Coll, publicado no Jornal da UNICAMP, de 07 a 20 de agosto de 2023, expõe que devido à expansão da monocultura, que utiliza agrotóxicos, cerca de mais de 1 bilhão de abelhas morreram no Brasil. Esse número é preocupante, pois os insetos polinizam 70% de todas as plantas do planeta. Diante disso, a pesquisadora Ana Paula de Souza, examinou a presença dos agrotóxicos no mel e na cera das abelhas comuns, por serem bioindicadores de contaminação. Os resultados apresentam 90% das amostras contaminadas com agrotóxico. A motivação pelo tema surgiu devido o aumento das mortes das abelhas no Brasil, Europa e nos Estados Unidos, e pela importância dos produtos apícolas. A pesquisadora recomenda que seja controlado o uso de agrotóxicos. "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L97" s="64"/>
      <c r="M97" s="2" t="s">
        <v>16</v>
      </c>
    </row>
    <row r="98">
      <c r="A98" s="88">
        <v>16.0</v>
      </c>
      <c r="B98" s="66" t="s">
        <v>31</v>
      </c>
      <c r="C98" s="62"/>
      <c r="D98" s="66" t="s">
        <v>16</v>
      </c>
      <c r="E98" s="79" t="str">
        <f>IFERROR(__xludf.DUMMYFUNCTION("CONCATENATE(""#"",TO_TEXT($A98),SUBSTITUTE(E$82,""&lt;TEXTO&gt;"",$B98))"),"#16
Considerar para a tarefa a seguir somente o texto que está entre #### e ####.
####
""Uma pesquisa feita pela pesquisadora Ana Paula de Souza da Universidade Unicamp, contatou que no período de (2000-2023), foi aferido aproximadamente 1 bilhão de abelh"&amp;"as mortas do tipo comum, no Brasil. Ademais, foi dito por Ana que a morte dos animais deve-se a   grande utilização dos agrotóxicos em grandes latifúndios. Por conseguinte ocasiona danos a população de operárias(abelhas), elas sendo responsáveis p3la a ma"&amp;"ior parte dos polinizadores do mundo. Isso podendo causar elevados prejuízos à produção de alimentos agrícolas do país, além de deixar o mel contaminado com substâncias tóxicas.""
####
Tarefa: Você é um assistente útil responsável pela análise de coerênci"&amp;"a semântica de textos. Sua tarefa é analisar um texto seguindo os passos abaixo:
Passo 1. Liste a ocorrência dos verbos apresentar, destacar, explicar e informar.
Passo 2. Agora, atribua uma nota para os verbos listados no passo 1, considerando a coerênci"&amp;"a semântica das palavras entre si. Atribua uma nota de 1.0 a 10.0, sendo 1.0(um) para o verbo menos coerente e 10.0(dez) para o mais coerentes.
Passo 3. Considerando as notas dos verbos do passo 2, atribua uma nota ao texto, sendo 1.0 (um)  nota mais baix"&amp;"a e 10.0 (dez) a mais alta. 
Resposta:")</f>
        <v>#16
Considerar para a tarefa a seguir somente o texto que está entre #### e ####.
####
"Uma pesquisa feita pela pesquisadora Ana Paula de Souza da Universidade Unicamp, contatou que no período de (2000-2023), foi aferido aproximadamente 1 bilhão de abelhas mortas do tipo comum, no Brasil. Ademais, foi dito por Ana que a morte dos animais deve-se a   grande utilização dos agrotóxicos em grandes latifúndios. Por conseguinte ocasiona danos a população de operárias(abelhas), elas sendo responsáveis p3la a maior parte dos polinizadores do mundo. Isso podendo causar elevados prejuízos à produção de alimentos agrícolas do país, além de deixar o mel contaminado com substâncias tóxicas."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F98" s="64"/>
      <c r="G98" s="78" t="str">
        <f>IFERROR(__xludf.DUMMYFUNCTION("CONCATENATE(""#"",TO_TEXT($A98),SUBSTITUTE(G$82,""&lt;TEXTO&gt;"",$B98))"),"#16
Considerar para a tarefa a seguir somente o texto que está entre #### e ####.
####
""Uma pesquisa feita pela pesquisadora Ana Paula de Souza da Universidade Unicamp, contatou que no período de (2000-2023), foi aferido aproximadamente 1 bilhão de abelh"&amp;"as mortas do tipo comum, no Brasil. Ademais, foi dito por Ana que a morte dos animais deve-se a   grande utilização dos agrotóxicos em grandes latifúndios. Por conseguinte ocasiona danos a população de operárias(abelhas), elas sendo responsáveis p3la a ma"&amp;"ior parte dos polinizadores do mundo. Isso podendo causar elevados prejuízos à produção de alimentos agrícolas do país, além de deixar o mel contaminado com substâncias tóxicas.""
####
Tarefa: Você é um assistente útil responsável pela análise de coerênci"&amp;"a semântica de textos. Sua tarefa é analisar um texto seguindo os passos abaixo:
Passo 1. Liste a ocorrência dos verbos apresentar, destacar, explicar e informar.
Passo 2. Agora, atribua uma nota para os verbos listados no passo 1, considerando a coerênci"&amp;"a semântica das palavras entre si. Atribua uma nota de 1.0 a 10.0, sendo 1.0(um) para o verbo menos coerente e 10.0(dez) para o mais coerentes.
Passo 3. Considerando as notas dos verbos do passo 2, atribua uma nota ao texto, sendo 1.0 (um)  nota mais baix"&amp;"a e 10.0 (dez) a mais alta. 
Resposta:")</f>
        <v>#16
Considerar para a tarefa a seguir somente o texto que está entre #### e ####.
####
"Uma pesquisa feita pela pesquisadora Ana Paula de Souza da Universidade Unicamp, contatou que no período de (2000-2023), foi aferido aproximadamente 1 bilhão de abelhas mortas do tipo comum, no Brasil. Ademais, foi dito por Ana que a morte dos animais deve-se a   grande utilização dos agrotóxicos em grandes latifúndios. Por conseguinte ocasiona danos a população de operárias(abelhas), elas sendo responsáveis p3la a maior parte dos polinizadores do mundo. Isso podendo causar elevados prejuízos à produção de alimentos agrícolas do país, além de deixar o mel contaminado com substâncias tóxicas."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H98" s="64"/>
      <c r="I98" s="78" t="str">
        <f>IFERROR(__xludf.DUMMYFUNCTION("CONCATENATE(""#"",TO_TEXT($A98),SUBSTITUTE(I$82,""&lt;TEXTO&gt;"",$B98))"),"#16
Considerar para a tarefa a seguir somente o texto que está entre #### e ####.
####
""Uma pesquisa feita pela pesquisadora Ana Paula de Souza da Universidade Unicamp, contatou que no período de (2000-2023), foi aferido aproximadamente 1 bilhão de abelh"&amp;"as mortas do tipo comum, no Brasil. Ademais, foi dito por Ana que a morte dos animais deve-se a   grande utilização dos agrotóxicos em grandes latifúndios. Por conseguinte ocasiona danos a população de operárias(abelhas), elas sendo responsáveis p3la a ma"&amp;"ior parte dos polinizadores do mundo. Isso podendo causar elevados prejuízos à produção de alimentos agrícolas do país, além de deixar o mel contaminado com substâncias tóxicas.""
####
Tarefa: Você é um assistente útil responsável pela análise de coerênci"&amp;"a semântica de textos. Sua tarefa é analisar um texto seguindo os passos abaixo:
Passo 1. Liste a ocorrência dos verbos apresentar, destacar, explicar e informar.
Passo 2. Agora, atribua uma nota para os verbos listados no passo 1, considerando a coerênci"&amp;"a semântica das palavras entre si. Atribua uma nota de 1.0 a 10.0, sendo 1.0(um) para o verbo menos coerente e 10.0(dez) para o mais coerentes.
Passo 3. Considerando as notas dos verbos do passo 2, atribua uma nota ao texto, sendo 1.0 (um)  nota mais baix"&amp;"a e 10.0 (dez) a mais alta. 
Resposta:")</f>
        <v>#16
Considerar para a tarefa a seguir somente o texto que está entre #### e ####.
####
"Uma pesquisa feita pela pesquisadora Ana Paula de Souza da Universidade Unicamp, contatou que no período de (2000-2023), foi aferido aproximadamente 1 bilhão de abelhas mortas do tipo comum, no Brasil. Ademais, foi dito por Ana que a morte dos animais deve-se a   grande utilização dos agrotóxicos em grandes latifúndios. Por conseguinte ocasiona danos a população de operárias(abelhas), elas sendo responsáveis p3la a maior parte dos polinizadores do mundo. Isso podendo causar elevados prejuízos à produção de alimentos agrícolas do país, além de deixar o mel contaminado com substâncias tóxicas."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J98" s="64"/>
      <c r="K98" s="78" t="str">
        <f>IFERROR(__xludf.DUMMYFUNCTION("CONCATENATE(""#"",TO_TEXT($A98),SUBSTITUTE(K$82,""&lt;TEXTO&gt;"",$B98))"),"#16
Considerar para a tarefa a seguir somente o texto que está entre #### e ####.
####
""Uma pesquisa feita pela pesquisadora Ana Paula de Souza da Universidade Unicamp, contatou que no período de (2000-2023), foi aferido aproximadamente 1 bilhão de abelh"&amp;"as mortas do tipo comum, no Brasil. Ademais, foi dito por Ana que a morte dos animais deve-se a   grande utilização dos agrotóxicos em grandes latifúndios. Por conseguinte ocasiona danos a população de operárias(abelhas), elas sendo responsáveis p3la a ma"&amp;"ior parte dos polinizadores do mundo. Isso podendo causar elevados prejuízos à produção de alimentos agrícolas do país, além de deixar o mel contaminado com substâncias tóxicas.""
####
Tarefa: Você é um assistente útil responsável pela análise de coerênci"&amp;"a semântica de textos. Sua tarefa é analisar um texto seguindo os passos abaixo:
Passo 1. Liste a ocorrência dos verbos apresentar, destacar, explicar e informar.
Passo 2. Agora, atribua uma nota para os verbos listados no passo 1, considerando a coerênci"&amp;"a semântica das palavras entre si. Atribua uma nota de 1.0 a 10.0, sendo 1.0(um) para o verbo menos coerente e 10.0(dez) para o mais coerentes.
Passo 3. Considerando as notas dos verbos do passo 2, atribua uma nota ao texto, sendo 1.0 (um)  nota mais baix"&amp;"a e 10.0 (dez) a mais alta. 
Resposta:")</f>
        <v>#16
Considerar para a tarefa a seguir somente o texto que está entre #### e ####.
####
"Uma pesquisa feita pela pesquisadora Ana Paula de Souza da Universidade Unicamp, contatou que no período de (2000-2023), foi aferido aproximadamente 1 bilhão de abelhas mortas do tipo comum, no Brasil. Ademais, foi dito por Ana que a morte dos animais deve-se a   grande utilização dos agrotóxicos em grandes latifúndios. Por conseguinte ocasiona danos a população de operárias(abelhas), elas sendo responsáveis p3la a maior parte dos polinizadores do mundo. Isso podendo causar elevados prejuízos à produção de alimentos agrícolas do país, além de deixar o mel contaminado com substâncias tóxicas."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L98" s="64"/>
      <c r="M98" s="2" t="s">
        <v>16</v>
      </c>
    </row>
    <row r="99">
      <c r="A99" s="91">
        <v>17.0</v>
      </c>
      <c r="B99" s="66" t="s">
        <v>32</v>
      </c>
      <c r="C99" s="62"/>
      <c r="D99" s="66" t="s">
        <v>16</v>
      </c>
      <c r="E99" s="79" t="str">
        <f>IFERROR(__xludf.DUMMYFUNCTION("CONCATENATE(""#"",TO_TEXT($A99),SUBSTITUTE(E$82,""&lt;TEXTO&gt;"",$B99))"),"#17
Considerar para a tarefa a seguir somente o texto que está entre #### e ####.
####
""No texto """"Agrotóxicos são detectados em cera e mel de abelha"""", publicado no jornal da Unicampi, em agosto de 2023, expõem o fato de que por uso excessivo de pes"&amp;"ticidas, mais de 1 bilhão de abelhas morreram no Brasil, no começo dos anos 2000, o que gera uma preocupação porque esses insetos ajudam na agricultura e polinizam 70% das plantas da Terra. Sabendo o quão importante as abelhas são para haver equilíbrio no"&amp;" ecossistema, a pesquisadora Ana Paula de Souza analisou o mel das abelhas africanas, e relatou que 6 de 40 amostras analisadas excediam o limite máximo de herbicida glifosfato. Essa preocupação se consolidou frente sua relevância para a polinização das p"&amp;"lantações. Como o mel é um alimento inserido na dieta de muitas pessoas e crianças, saber se há uma contaminação, se torna uma prioridade, assim como no caso da cera que é utilizada na indústria de cosméticos. Por fim, para evitar esse problema que os agr"&amp;"otóxicos causam nas abelhas e em sua biodiversidade, Souza recomenda que haja um controle mais rigoroso em relação ao uso desses pesticidas nas práticas agrícolas.""
####
Tarefa: Você é um assistente útil responsável pela análise de coerência semântica de"&amp;" textos. Sua tarefa é analisar um texto seguindo os passos abaixo:
Passo 1. Liste a ocorrência dos verbos apresentar, destacar, explicar e informar.
Passo 2. Agora, atribua uma nota para os verbos listados no passo 1, considerando a coerência semântica da"&amp;"s palavras entre si. Atribua uma nota de 1.0 a 10.0, sendo 1.0(um) para o verbo menos coerente e 10.0(dez) para o mais coerentes.
Passo 3. Considerando as notas dos verbos do passo 2, atribua uma nota ao texto, sendo 1.0 (um)  nota mais baixa e 10.0 (dez)"&amp;" a mais alta. 
Resposta:")</f>
        <v>#17
Considerar para a tarefa a seguir somente o texto que está entre #### e ####.
####
"No texto ""Agrotóxicos são detectados em cera e mel de abelha"", publicado no jornal da Unicampi, em agosto de 2023, expõem o fato de que por uso excessivo de pesticidas, mais de 1 bilhão de abelhas morreram no Brasil, no começo dos anos 2000, o que gera uma preocupação porque esses insetos ajudam na agricultura e polinizam 70% das plantas da Terra. Sabendo o quão importante as abelhas são para haver equilíbrio no ecossistema, a pesquisadora Ana Paula de Souza analisou o mel das abelhas africanas, e relatou que 6 de 40 amostras analisadas excediam o limite máximo de herbicida glifosfato. Essa preocupação se consolidou frente sua relevância para a polinização das plantações. Como o mel é um alimento inserido na dieta de muitas pessoas e crianças, saber se há uma contaminação, se torna uma prioridade, assim como no caso da cera que é utilizada na indústria de cosméticos. Por fim, para evitar esse problema que os agrotóxicos causam nas abelhas e em sua biodiversidade, Souza recomenda que haja um controle mais rigoroso em relação ao uso desses pesticidas nas práticas agrícolas."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F99" s="64"/>
      <c r="G99" s="78" t="str">
        <f>IFERROR(__xludf.DUMMYFUNCTION("CONCATENATE(""#"",TO_TEXT($A99),SUBSTITUTE(G$82,""&lt;TEXTO&gt;"",$B99))"),"#17
Considerar para a tarefa a seguir somente o texto que está entre #### e ####.
####
""No texto """"Agrotóxicos são detectados em cera e mel de abelha"""", publicado no jornal da Unicampi, em agosto de 2023, expõem o fato de que por uso excessivo de pes"&amp;"ticidas, mais de 1 bilhão de abelhas morreram no Brasil, no começo dos anos 2000, o que gera uma preocupação porque esses insetos ajudam na agricultura e polinizam 70% das plantas da Terra. Sabendo o quão importante as abelhas são para haver equilíbrio no"&amp;" ecossistema, a pesquisadora Ana Paula de Souza analisou o mel das abelhas africanas, e relatou que 6 de 40 amostras analisadas excediam o limite máximo de herbicida glifosfato. Essa preocupação se consolidou frente sua relevância para a polinização das p"&amp;"lantações. Como o mel é um alimento inserido na dieta de muitas pessoas e crianças, saber se há uma contaminação, se torna uma prioridade, assim como no caso da cera que é utilizada na indústria de cosméticos. Por fim, para evitar esse problema que os agr"&amp;"otóxicos causam nas abelhas e em sua biodiversidade, Souza recomenda que haja um controle mais rigoroso em relação ao uso desses pesticidas nas práticas agrícolas.""
####
Tarefa: Você é um assistente útil responsável pela análise de coerência semântica de"&amp;" textos. Sua tarefa é analisar um texto seguindo os passos abaixo:
Passo 1. Liste a ocorrência dos verbos apresentar, destacar, explicar e informar.
Passo 2. Agora, atribua uma nota para os verbos listados no passo 1, considerando a coerência semântica da"&amp;"s palavras entre si. Atribua uma nota de 1.0 a 10.0, sendo 1.0(um) para o verbo menos coerente e 10.0(dez) para o mais coerentes.
Passo 3. Considerando as notas dos verbos do passo 2, atribua uma nota ao texto, sendo 1.0 (um)  nota mais baixa e 10.0 (dez)"&amp;" a mais alta. 
Resposta:")</f>
        <v>#17
Considerar para a tarefa a seguir somente o texto que está entre #### e ####.
####
"No texto ""Agrotóxicos são detectados em cera e mel de abelha"", publicado no jornal da Unicampi, em agosto de 2023, expõem o fato de que por uso excessivo de pesticidas, mais de 1 bilhão de abelhas morreram no Brasil, no começo dos anos 2000, o que gera uma preocupação porque esses insetos ajudam na agricultura e polinizam 70% das plantas da Terra. Sabendo o quão importante as abelhas são para haver equilíbrio no ecossistema, a pesquisadora Ana Paula de Souza analisou o mel das abelhas africanas, e relatou que 6 de 40 amostras analisadas excediam o limite máximo de herbicida glifosfato. Essa preocupação se consolidou frente sua relevância para a polinização das plantações. Como o mel é um alimento inserido na dieta de muitas pessoas e crianças, saber se há uma contaminação, se torna uma prioridade, assim como no caso da cera que é utilizada na indústria de cosméticos. Por fim, para evitar esse problema que os agrotóxicos causam nas abelhas e em sua biodiversidade, Souza recomenda que haja um controle mais rigoroso em relação ao uso desses pesticidas nas práticas agrícolas."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H99" s="64"/>
      <c r="I99" s="78" t="str">
        <f>IFERROR(__xludf.DUMMYFUNCTION("CONCATENATE(""#"",TO_TEXT($A99),SUBSTITUTE(I$82,""&lt;TEXTO&gt;"",$B99))"),"#17
Considerar para a tarefa a seguir somente o texto que está entre #### e ####.
####
""No texto """"Agrotóxicos são detectados em cera e mel de abelha"""", publicado no jornal da Unicampi, em agosto de 2023, expõem o fato de que por uso excessivo de pes"&amp;"ticidas, mais de 1 bilhão de abelhas morreram no Brasil, no começo dos anos 2000, o que gera uma preocupação porque esses insetos ajudam na agricultura e polinizam 70% das plantas da Terra. Sabendo o quão importante as abelhas são para haver equilíbrio no"&amp;" ecossistema, a pesquisadora Ana Paula de Souza analisou o mel das abelhas africanas, e relatou que 6 de 40 amostras analisadas excediam o limite máximo de herbicida glifosfato. Essa preocupação se consolidou frente sua relevância para a polinização das p"&amp;"lantações. Como o mel é um alimento inserido na dieta de muitas pessoas e crianças, saber se há uma contaminação, se torna uma prioridade, assim como no caso da cera que é utilizada na indústria de cosméticos. Por fim, para evitar esse problema que os agr"&amp;"otóxicos causam nas abelhas e em sua biodiversidade, Souza recomenda que haja um controle mais rigoroso em relação ao uso desses pesticidas nas práticas agrícolas.""
####
Tarefa: Você é um assistente útil responsável pela análise de coerência semântica de"&amp;" textos. Sua tarefa é analisar um texto seguindo os passos abaixo:
Passo 1. Liste a ocorrência dos verbos apresentar, destacar, explicar e informar.
Passo 2. Agora, atribua uma nota para os verbos listados no passo 1, considerando a coerência semântica da"&amp;"s palavras entre si. Atribua uma nota de 1.0 a 10.0, sendo 1.0(um) para o verbo menos coerente e 10.0(dez) para o mais coerentes.
Passo 3. Considerando as notas dos verbos do passo 2, atribua uma nota ao texto, sendo 1.0 (um)  nota mais baixa e 10.0 (dez)"&amp;" a mais alta. 
Resposta:")</f>
        <v>#17
Considerar para a tarefa a seguir somente o texto que está entre #### e ####.
####
"No texto ""Agrotóxicos são detectados em cera e mel de abelha"", publicado no jornal da Unicampi, em agosto de 2023, expõem o fato de que por uso excessivo de pesticidas, mais de 1 bilhão de abelhas morreram no Brasil, no começo dos anos 2000, o que gera uma preocupação porque esses insetos ajudam na agricultura e polinizam 70% das plantas da Terra. Sabendo o quão importante as abelhas são para haver equilíbrio no ecossistema, a pesquisadora Ana Paula de Souza analisou o mel das abelhas africanas, e relatou que 6 de 40 amostras analisadas excediam o limite máximo de herbicida glifosfato. Essa preocupação se consolidou frente sua relevância para a polinização das plantações. Como o mel é um alimento inserido na dieta de muitas pessoas e crianças, saber se há uma contaminação, se torna uma prioridade, assim como no caso da cera que é utilizada na indústria de cosméticos. Por fim, para evitar esse problema que os agrotóxicos causam nas abelhas e em sua biodiversidade, Souza recomenda que haja um controle mais rigoroso em relação ao uso desses pesticidas nas práticas agrícolas."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J99" s="64"/>
      <c r="K99" s="78" t="str">
        <f>IFERROR(__xludf.DUMMYFUNCTION("CONCATENATE(""#"",TO_TEXT($A99),SUBSTITUTE(K$82,""&lt;TEXTO&gt;"",$B99))"),"#17
Considerar para a tarefa a seguir somente o texto que está entre #### e ####.
####
""No texto """"Agrotóxicos são detectados em cera e mel de abelha"""", publicado no jornal da Unicampi, em agosto de 2023, expõem o fato de que por uso excessivo de pes"&amp;"ticidas, mais de 1 bilhão de abelhas morreram no Brasil, no começo dos anos 2000, o que gera uma preocupação porque esses insetos ajudam na agricultura e polinizam 70% das plantas da Terra. Sabendo o quão importante as abelhas são para haver equilíbrio no"&amp;" ecossistema, a pesquisadora Ana Paula de Souza analisou o mel das abelhas africanas, e relatou que 6 de 40 amostras analisadas excediam o limite máximo de herbicida glifosfato. Essa preocupação se consolidou frente sua relevância para a polinização das p"&amp;"lantações. Como o mel é um alimento inserido na dieta de muitas pessoas e crianças, saber se há uma contaminação, se torna uma prioridade, assim como no caso da cera que é utilizada na indústria de cosméticos. Por fim, para evitar esse problema que os agr"&amp;"otóxicos causam nas abelhas e em sua biodiversidade, Souza recomenda que haja um controle mais rigoroso em relação ao uso desses pesticidas nas práticas agrícolas.""
####
Tarefa: Você é um assistente útil responsável pela análise de coerência semântica de"&amp;" textos. Sua tarefa é analisar um texto seguindo os passos abaixo:
Passo 1. Liste a ocorrência dos verbos apresentar, destacar, explicar e informar.
Passo 2. Agora, atribua uma nota para os verbos listados no passo 1, considerando a coerência semântica da"&amp;"s palavras entre si. Atribua uma nota de 1.0 a 10.0, sendo 1.0(um) para o verbo menos coerente e 10.0(dez) para o mais coerentes.
Passo 3. Considerando as notas dos verbos do passo 2, atribua uma nota ao texto, sendo 1.0 (um)  nota mais baixa e 10.0 (dez)"&amp;" a mais alta. 
Resposta:")</f>
        <v>#17
Considerar para a tarefa a seguir somente o texto que está entre #### e ####.
####
"No texto ""Agrotóxicos são detectados em cera e mel de abelha"", publicado no jornal da Unicampi, em agosto de 2023, expõem o fato de que por uso excessivo de pesticidas, mais de 1 bilhão de abelhas morreram no Brasil, no começo dos anos 2000, o que gera uma preocupação porque esses insetos ajudam na agricultura e polinizam 70% das plantas da Terra. Sabendo o quão importante as abelhas são para haver equilíbrio no ecossistema, a pesquisadora Ana Paula de Souza analisou o mel das abelhas africanas, e relatou que 6 de 40 amostras analisadas excediam o limite máximo de herbicida glifosfato. Essa preocupação se consolidou frente sua relevância para a polinização das plantações. Como o mel é um alimento inserido na dieta de muitas pessoas e crianças, saber se há uma contaminação, se torna uma prioridade, assim como no caso da cera que é utilizada na indústria de cosméticos. Por fim, para evitar esse problema que os agrotóxicos causam nas abelhas e em sua biodiversidade, Souza recomenda que haja um controle mais rigoroso em relação ao uso desses pesticidas nas práticas agrícolas."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L99" s="64"/>
      <c r="M99" s="2" t="s">
        <v>16</v>
      </c>
    </row>
    <row r="100">
      <c r="A100" s="88">
        <v>18.0</v>
      </c>
      <c r="B100" s="66" t="s">
        <v>33</v>
      </c>
      <c r="C100" s="62"/>
      <c r="D100" s="66" t="s">
        <v>16</v>
      </c>
      <c r="E100" s="79" t="str">
        <f>IFERROR(__xludf.DUMMYFUNCTION("CONCATENATE(""#"",TO_TEXT($A100),SUBSTITUTE(E$82,""&lt;TEXTO&gt;"",$B100))"),"#18
Considerar para a tarefa a seguir somente o texto que está entre #### e ####.
####
""No texto ""Agrotóxicos são detectados em cera e mel de abelha"", publicado em 2023 no Jornal da Unicamp, Diana Coll expõe a pesquisa realizada pela química Ana Paula "&amp;"de Souza, em sua tese de doutorado. Analisando produtos apícolas, bioindicadores da contaminação das abelhas, foi possível detectar que 15% das amostras de mel continham resíduos de herbicida acima do limite permitido e 90% das amostras de cera apresentar"&amp;"am um ou mais pesticidas. Essa análise foi incentivada pela preocupação com a morte massiva das abelhas africanas, conhecidas como comuns, no Brasil, além da importância delas para a polinização de plantações e produção agrícola. Souza também destaca o us"&amp;"o de mel em xaropes e da cera na indústria de cosméticos, tornando ainda mais relevante determinar se há ou não a contaminação. Para evitar que agrotóxicos continuem afetando a biodiversidade, a pesquisadora recomenda um controle mais adequado desses prod"&amp;"utos nas práticas agrícolas.""
####
Tarefa: Você é um assistente útil responsável pela análise de coerência semântica de textos. Sua tarefa é analisar um texto seguindo os passos abaixo:
Passo 1. Liste a ocorrência dos verbos apresentar, destacar, explica"&amp;"r e informar.
Passo 2. Agora, atribua uma nota para os verbos listados no passo 1, considerando a coerência semântica das palavras entre si. Atribua uma nota de 1.0 a 10.0, sendo 1.0(um) para o verbo menos coerente e 10.0(dez) para o mais coerentes.
Passo"&amp;" 3. Considerando as notas dos verbos do passo 2, atribua uma nota ao texto, sendo 1.0 (um)  nota mais baixa e 10.0 (dez) a mais alta. 
Resposta:")</f>
        <v>#18
Considerar para a tarefa a seguir somente o texto que está entre #### e ####.
####
"No texto "Agrotóxicos são detectados em cera e mel de abelha", publicado em 2023 no Jornal da Unicamp, Diana Coll expõe a pesquisa realizada pela química Ana Paula de Souza, em sua tese de doutorado. Analisando produtos apícolas, bioindicadores da contaminação das abelhas, foi possível detectar que 15% das amostras de mel continham resíduos de herbicida acima do limite permitido e 90% das amostras de cera apresentaram um ou mais pesticidas. Essa análise foi incentivada pela preocupação com a morte massiva das abelhas africanas, conhecidas como comuns, no Brasil, além da importância delas para a polinização de plantações e produção agrícola. Souza também destaca o uso de mel em xaropes e da cera na indústria de cosméticos, tornando ainda mais relevante determinar se há ou não a contaminação. Para evitar que agrotóxicos continuem afetando a biodiversidade, a pesquisadora recomenda um controle mais adequado desses produtos nas práticas agrícolas."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F100" s="64"/>
      <c r="G100" s="78" t="str">
        <f>IFERROR(__xludf.DUMMYFUNCTION("CONCATENATE(""#"",TO_TEXT($A100),SUBSTITUTE(G$82,""&lt;TEXTO&gt;"",$B100))"),"#18
Considerar para a tarefa a seguir somente o texto que está entre #### e ####.
####
""No texto ""Agrotóxicos são detectados em cera e mel de abelha"", publicado em 2023 no Jornal da Unicamp, Diana Coll expõe a pesquisa realizada pela química Ana Paula "&amp;"de Souza, em sua tese de doutorado. Analisando produtos apícolas, bioindicadores da contaminação das abelhas, foi possível detectar que 15% das amostras de mel continham resíduos de herbicida acima do limite permitido e 90% das amostras de cera apresentar"&amp;"am um ou mais pesticidas. Essa análise foi incentivada pela preocupação com a morte massiva das abelhas africanas, conhecidas como comuns, no Brasil, além da importância delas para a polinização de plantações e produção agrícola. Souza também destaca o us"&amp;"o de mel em xaropes e da cera na indústria de cosméticos, tornando ainda mais relevante determinar se há ou não a contaminação. Para evitar que agrotóxicos continuem afetando a biodiversidade, a pesquisadora recomenda um controle mais adequado desses prod"&amp;"utos nas práticas agrícolas.""
####
Tarefa: Você é um assistente útil responsável pela análise de coerência semântica de textos. Sua tarefa é analisar um texto seguindo os passos abaixo:
Passo 1. Liste a ocorrência dos verbos apresentar, destacar, explica"&amp;"r e informar.
Passo 2. Agora, atribua uma nota para os verbos listados no passo 1, considerando a coerência semântica das palavras entre si. Atribua uma nota de 1.0 a 10.0, sendo 1.0(um) para o verbo menos coerente e 10.0(dez) para o mais coerentes.
Passo"&amp;" 3. Considerando as notas dos verbos do passo 2, atribua uma nota ao texto, sendo 1.0 (um)  nota mais baixa e 10.0 (dez) a mais alta. 
Resposta:")</f>
        <v>#18
Considerar para a tarefa a seguir somente o texto que está entre #### e ####.
####
"No texto "Agrotóxicos são detectados em cera e mel de abelha", publicado em 2023 no Jornal da Unicamp, Diana Coll expõe a pesquisa realizada pela química Ana Paula de Souza, em sua tese de doutorado. Analisando produtos apícolas, bioindicadores da contaminação das abelhas, foi possível detectar que 15% das amostras de mel continham resíduos de herbicida acima do limite permitido e 90% das amostras de cera apresentaram um ou mais pesticidas. Essa análise foi incentivada pela preocupação com a morte massiva das abelhas africanas, conhecidas como comuns, no Brasil, além da importância delas para a polinização de plantações e produção agrícola. Souza também destaca o uso de mel em xaropes e da cera na indústria de cosméticos, tornando ainda mais relevante determinar se há ou não a contaminação. Para evitar que agrotóxicos continuem afetando a biodiversidade, a pesquisadora recomenda um controle mais adequado desses produtos nas práticas agrícolas."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H100" s="64"/>
      <c r="I100" s="78" t="str">
        <f>IFERROR(__xludf.DUMMYFUNCTION("CONCATENATE(""#"",TO_TEXT($A100),SUBSTITUTE(I$82,""&lt;TEXTO&gt;"",$B100))"),"#18
Considerar para a tarefa a seguir somente o texto que está entre #### e ####.
####
""No texto ""Agrotóxicos são detectados em cera e mel de abelha"", publicado em 2023 no Jornal da Unicamp, Diana Coll expõe a pesquisa realizada pela química Ana Paula "&amp;"de Souza, em sua tese de doutorado. Analisando produtos apícolas, bioindicadores da contaminação das abelhas, foi possível detectar que 15% das amostras de mel continham resíduos de herbicida acima do limite permitido e 90% das amostras de cera apresentar"&amp;"am um ou mais pesticidas. Essa análise foi incentivada pela preocupação com a morte massiva das abelhas africanas, conhecidas como comuns, no Brasil, além da importância delas para a polinização de plantações e produção agrícola. Souza também destaca o us"&amp;"o de mel em xaropes e da cera na indústria de cosméticos, tornando ainda mais relevante determinar se há ou não a contaminação. Para evitar que agrotóxicos continuem afetando a biodiversidade, a pesquisadora recomenda um controle mais adequado desses prod"&amp;"utos nas práticas agrícolas.""
####
Tarefa: Você é um assistente útil responsável pela análise de coerência semântica de textos. Sua tarefa é analisar um texto seguindo os passos abaixo:
Passo 1. Liste a ocorrência dos verbos apresentar, destacar, explica"&amp;"r e informar.
Passo 2. Agora, atribua uma nota para os verbos listados no passo 1, considerando a coerência semântica das palavras entre si. Atribua uma nota de 1.0 a 10.0, sendo 1.0(um) para o verbo menos coerente e 10.0(dez) para o mais coerentes.
Passo"&amp;" 3. Considerando as notas dos verbos do passo 2, atribua uma nota ao texto, sendo 1.0 (um)  nota mais baixa e 10.0 (dez) a mais alta. 
Resposta:")</f>
        <v>#18
Considerar para a tarefa a seguir somente o texto que está entre #### e ####.
####
"No texto "Agrotóxicos são detectados em cera e mel de abelha", publicado em 2023 no Jornal da Unicamp, Diana Coll expõe a pesquisa realizada pela química Ana Paula de Souza, em sua tese de doutorado. Analisando produtos apícolas, bioindicadores da contaminação das abelhas, foi possível detectar que 15% das amostras de mel continham resíduos de herbicida acima do limite permitido e 90% das amostras de cera apresentaram um ou mais pesticidas. Essa análise foi incentivada pela preocupação com a morte massiva das abelhas africanas, conhecidas como comuns, no Brasil, além da importância delas para a polinização de plantações e produção agrícola. Souza também destaca o uso de mel em xaropes e da cera na indústria de cosméticos, tornando ainda mais relevante determinar se há ou não a contaminação. Para evitar que agrotóxicos continuem afetando a biodiversidade, a pesquisadora recomenda um controle mais adequado desses produtos nas práticas agrícolas."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J100" s="64"/>
      <c r="K100" s="78" t="str">
        <f>IFERROR(__xludf.DUMMYFUNCTION("CONCATENATE(""#"",TO_TEXT($A100),SUBSTITUTE(K$82,""&lt;TEXTO&gt;"",$B100))"),"#18
Considerar para a tarefa a seguir somente o texto que está entre #### e ####.
####
""No texto ""Agrotóxicos são detectados em cera e mel de abelha"", publicado em 2023 no Jornal da Unicamp, Diana Coll expõe a pesquisa realizada pela química Ana Paula "&amp;"de Souza, em sua tese de doutorado. Analisando produtos apícolas, bioindicadores da contaminação das abelhas, foi possível detectar que 15% das amostras de mel continham resíduos de herbicida acima do limite permitido e 90% das amostras de cera apresentar"&amp;"am um ou mais pesticidas. Essa análise foi incentivada pela preocupação com a morte massiva das abelhas africanas, conhecidas como comuns, no Brasil, além da importância delas para a polinização de plantações e produção agrícola. Souza também destaca o us"&amp;"o de mel em xaropes e da cera na indústria de cosméticos, tornando ainda mais relevante determinar se há ou não a contaminação. Para evitar que agrotóxicos continuem afetando a biodiversidade, a pesquisadora recomenda um controle mais adequado desses prod"&amp;"utos nas práticas agrícolas.""
####
Tarefa: Você é um assistente útil responsável pela análise de coerência semântica de textos. Sua tarefa é analisar um texto seguindo os passos abaixo:
Passo 1. Liste a ocorrência dos verbos apresentar, destacar, explica"&amp;"r e informar.
Passo 2. Agora, atribua uma nota para os verbos listados no passo 1, considerando a coerência semântica das palavras entre si. Atribua uma nota de 1.0 a 10.0, sendo 1.0(um) para o verbo menos coerente e 10.0(dez) para o mais coerentes.
Passo"&amp;" 3. Considerando as notas dos verbos do passo 2, atribua uma nota ao texto, sendo 1.0 (um)  nota mais baixa e 10.0 (dez) a mais alta. 
Resposta:")</f>
        <v>#18
Considerar para a tarefa a seguir somente o texto que está entre #### e ####.
####
"No texto "Agrotóxicos são detectados em cera e mel de abelha", publicado em 2023 no Jornal da Unicamp, Diana Coll expõe a pesquisa realizada pela química Ana Paula de Souza, em sua tese de doutorado. Analisando produtos apícolas, bioindicadores da contaminação das abelhas, foi possível detectar que 15% das amostras de mel continham resíduos de herbicida acima do limite permitido e 90% das amostras de cera apresentaram um ou mais pesticidas. Essa análise foi incentivada pela preocupação com a morte massiva das abelhas africanas, conhecidas como comuns, no Brasil, além da importância delas para a polinização de plantações e produção agrícola. Souza também destaca o uso de mel em xaropes e da cera na indústria de cosméticos, tornando ainda mais relevante determinar se há ou não a contaminação. Para evitar que agrotóxicos continuem afetando a biodiversidade, a pesquisadora recomenda um controle mais adequado desses produtos nas práticas agrícolas."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L100" s="64"/>
      <c r="M100" s="2" t="s">
        <v>16</v>
      </c>
    </row>
    <row r="101">
      <c r="A101" s="88">
        <v>19.0</v>
      </c>
      <c r="B101" s="66" t="s">
        <v>34</v>
      </c>
      <c r="C101" s="62"/>
      <c r="D101" s="66" t="s">
        <v>16</v>
      </c>
      <c r="E101" s="79" t="str">
        <f>IFERROR(__xludf.DUMMYFUNCTION("CONCATENATE(""#"",TO_TEXT($A101),SUBSTITUTE(E$82,""&lt;TEXTO&gt;"",$B101))"),"#19
Considerar para a tarefa a seguir somente o texto que está entre #### e ####.
####
""No texto retirado do jornal sobre ”Agrotóxicos são detectados em cera e mel de abelha”, observa-se um aumento nas mortes das apícolas sendo ocasionado pela utilização"&amp;" em excesso de agrotóxicos. Este impacto acarreta uma mudança instantânea do ecossistema, pois esses animais cuidam de 70% da polinização das plantas. Assim a pesquisadora Ana Paula de Souza da Unicamp, verificou nas abelhas Apis melífera L., chamadas com"&amp;"o abelhas comuns, um grande número de agrotóxicos em sua cera e mel, diante das mostras 90% estavam nestas condições. Ela destaca que deve-se haver uma fiscalização rígida sobre agricultura e seus inseticidas, porque isto pode destruir a biodiversidade do"&amp;" mundo.""
####
Tarefa: Você é um assistente útil responsável pela análise de coerência semântica de textos. Sua tarefa é analisar um texto seguindo os passos abaixo:
Passo 1. Liste a ocorrência dos verbos apresentar, destacar, explicar e informar.
Passo 2"&amp;". Agora, atribua uma nota para os verbos listados no passo 1, considerando a coerência semântica das palavras entre si. Atribua uma nota de 1.0 a 10.0, sendo 1.0(um) para o verbo menos coerente e 10.0(dez) para o mais coerentes.
Passo 3. Considerando as n"&amp;"otas dos verbos do passo 2, atribua uma nota ao texto, sendo 1.0 (um)  nota mais baixa e 10.0 (dez) a mais alta. 
Resposta:")</f>
        <v>#19
Considerar para a tarefa a seguir somente o texto que está entre #### e ####.
####
"No texto retirado do jornal sobre ”Agrotóxicos são detectados em cera e mel de abelha”, observa-se um aumento nas mortes das apícolas sendo ocasionado pela utilização em excesso de agrotóxicos. Este impacto acarreta uma mudança instantânea do ecossistema, pois esses animais cuidam de 70% da polinização das plantas. Assim a pesquisadora Ana Paula de Souza da Unicamp, verificou nas abelhas Apis melífera L., chamadas como abelhas comuns, um grande número de agrotóxicos em sua cera e mel, diante das mostras 90% estavam nestas condições. Ela destaca que deve-se haver uma fiscalização rígida sobre agricultura e seus inseticidas, porque isto pode destruir a biodiversidade do mundo."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F101" s="64"/>
      <c r="G101" s="78" t="str">
        <f>IFERROR(__xludf.DUMMYFUNCTION("CONCATENATE(""#"",TO_TEXT($A101),SUBSTITUTE(G$82,""&lt;TEXTO&gt;"",$B101))"),"#19
Considerar para a tarefa a seguir somente o texto que está entre #### e ####.
####
""No texto retirado do jornal sobre ”Agrotóxicos são detectados em cera e mel de abelha”, observa-se um aumento nas mortes das apícolas sendo ocasionado pela utilização"&amp;" em excesso de agrotóxicos. Este impacto acarreta uma mudança instantânea do ecossistema, pois esses animais cuidam de 70% da polinização das plantas. Assim a pesquisadora Ana Paula de Souza da Unicamp, verificou nas abelhas Apis melífera L., chamadas com"&amp;"o abelhas comuns, um grande número de agrotóxicos em sua cera e mel, diante das mostras 90% estavam nestas condições. Ela destaca que deve-se haver uma fiscalização rígida sobre agricultura e seus inseticidas, porque isto pode destruir a biodiversidade do"&amp;" mundo.""
####
Tarefa: Você é um assistente útil responsável pela análise de coerência semântica de textos. Sua tarefa é analisar um texto seguindo os passos abaixo:
Passo 1. Liste a ocorrência dos verbos apresentar, destacar, explicar e informar.
Passo 2"&amp;". Agora, atribua uma nota para os verbos listados no passo 1, considerando a coerência semântica das palavras entre si. Atribua uma nota de 1.0 a 10.0, sendo 1.0(um) para o verbo menos coerente e 10.0(dez) para o mais coerentes.
Passo 3. Considerando as n"&amp;"otas dos verbos do passo 2, atribua uma nota ao texto, sendo 1.0 (um)  nota mais baixa e 10.0 (dez) a mais alta. 
Resposta:")</f>
        <v>#19
Considerar para a tarefa a seguir somente o texto que está entre #### e ####.
####
"No texto retirado do jornal sobre ”Agrotóxicos são detectados em cera e mel de abelha”, observa-se um aumento nas mortes das apícolas sendo ocasionado pela utilização em excesso de agrotóxicos. Este impacto acarreta uma mudança instantânea do ecossistema, pois esses animais cuidam de 70% da polinização das plantas. Assim a pesquisadora Ana Paula de Souza da Unicamp, verificou nas abelhas Apis melífera L., chamadas como abelhas comuns, um grande número de agrotóxicos em sua cera e mel, diante das mostras 90% estavam nestas condições. Ela destaca que deve-se haver uma fiscalização rígida sobre agricultura e seus inseticidas, porque isto pode destruir a biodiversidade do mundo."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H101" s="64"/>
      <c r="I101" s="78" t="str">
        <f>IFERROR(__xludf.DUMMYFUNCTION("CONCATENATE(""#"",TO_TEXT($A101),SUBSTITUTE(I$82,""&lt;TEXTO&gt;"",$B101))"),"#19
Considerar para a tarefa a seguir somente o texto que está entre #### e ####.
####
""No texto retirado do jornal sobre ”Agrotóxicos são detectados em cera e mel de abelha”, observa-se um aumento nas mortes das apícolas sendo ocasionado pela utilização"&amp;" em excesso de agrotóxicos. Este impacto acarreta uma mudança instantânea do ecossistema, pois esses animais cuidam de 70% da polinização das plantas. Assim a pesquisadora Ana Paula de Souza da Unicamp, verificou nas abelhas Apis melífera L., chamadas com"&amp;"o abelhas comuns, um grande número de agrotóxicos em sua cera e mel, diante das mostras 90% estavam nestas condições. Ela destaca que deve-se haver uma fiscalização rígida sobre agricultura e seus inseticidas, porque isto pode destruir a biodiversidade do"&amp;" mundo.""
####
Tarefa: Você é um assistente útil responsável pela análise de coerência semântica de textos. Sua tarefa é analisar um texto seguindo os passos abaixo:
Passo 1. Liste a ocorrência dos verbos apresentar, destacar, explicar e informar.
Passo 2"&amp;". Agora, atribua uma nota para os verbos listados no passo 1, considerando a coerência semântica das palavras entre si. Atribua uma nota de 1.0 a 10.0, sendo 1.0(um) para o verbo menos coerente e 10.0(dez) para o mais coerentes.
Passo 3. Considerando as n"&amp;"otas dos verbos do passo 2, atribua uma nota ao texto, sendo 1.0 (um)  nota mais baixa e 10.0 (dez) a mais alta. 
Resposta:")</f>
        <v>#19
Considerar para a tarefa a seguir somente o texto que está entre #### e ####.
####
"No texto retirado do jornal sobre ”Agrotóxicos são detectados em cera e mel de abelha”, observa-se um aumento nas mortes das apícolas sendo ocasionado pela utilização em excesso de agrotóxicos. Este impacto acarreta uma mudança instantânea do ecossistema, pois esses animais cuidam de 70% da polinização das plantas. Assim a pesquisadora Ana Paula de Souza da Unicamp, verificou nas abelhas Apis melífera L., chamadas como abelhas comuns, um grande número de agrotóxicos em sua cera e mel, diante das mostras 90% estavam nestas condições. Ela destaca que deve-se haver uma fiscalização rígida sobre agricultura e seus inseticidas, porque isto pode destruir a biodiversidade do mundo."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J101" s="64"/>
      <c r="K101" s="78" t="str">
        <f>IFERROR(__xludf.DUMMYFUNCTION("CONCATENATE(""#"",TO_TEXT($A101),SUBSTITUTE(K$82,""&lt;TEXTO&gt;"",$B101))"),"#19
Considerar para a tarefa a seguir somente o texto que está entre #### e ####.
####
""No texto retirado do jornal sobre ”Agrotóxicos são detectados em cera e mel de abelha”, observa-se um aumento nas mortes das apícolas sendo ocasionado pela utilização"&amp;" em excesso de agrotóxicos. Este impacto acarreta uma mudança instantânea do ecossistema, pois esses animais cuidam de 70% da polinização das plantas. Assim a pesquisadora Ana Paula de Souza da Unicamp, verificou nas abelhas Apis melífera L., chamadas com"&amp;"o abelhas comuns, um grande número de agrotóxicos em sua cera e mel, diante das mostras 90% estavam nestas condições. Ela destaca que deve-se haver uma fiscalização rígida sobre agricultura e seus inseticidas, porque isto pode destruir a biodiversidade do"&amp;" mundo.""
####
Tarefa: Você é um assistente útil responsável pela análise de coerência semântica de textos. Sua tarefa é analisar um texto seguindo os passos abaixo:
Passo 1. Liste a ocorrência dos verbos apresentar, destacar, explicar e informar.
Passo 2"&amp;". Agora, atribua uma nota para os verbos listados no passo 1, considerando a coerência semântica das palavras entre si. Atribua uma nota de 1.0 a 10.0, sendo 1.0(um) para o verbo menos coerente e 10.0(dez) para o mais coerentes.
Passo 3. Considerando as n"&amp;"otas dos verbos do passo 2, atribua uma nota ao texto, sendo 1.0 (um)  nota mais baixa e 10.0 (dez) a mais alta. 
Resposta:")</f>
        <v>#19
Considerar para a tarefa a seguir somente o texto que está entre #### e ####.
####
"No texto retirado do jornal sobre ”Agrotóxicos são detectados em cera e mel de abelha”, observa-se um aumento nas mortes das apícolas sendo ocasionado pela utilização em excesso de agrotóxicos. Este impacto acarreta uma mudança instantânea do ecossistema, pois esses animais cuidam de 70% da polinização das plantas. Assim a pesquisadora Ana Paula de Souza da Unicamp, verificou nas abelhas Apis melífera L., chamadas como abelhas comuns, um grande número de agrotóxicos em sua cera e mel, diante das mostras 90% estavam nestas condições. Ela destaca que deve-se haver uma fiscalização rígida sobre agricultura e seus inseticidas, porque isto pode destruir a biodiversidade do mundo."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L101" s="64"/>
      <c r="M101" s="2" t="s">
        <v>16</v>
      </c>
    </row>
    <row r="102">
      <c r="A102" s="88">
        <v>20.0</v>
      </c>
      <c r="B102" s="66" t="s">
        <v>35</v>
      </c>
      <c r="C102" s="62"/>
      <c r="D102" s="66" t="s">
        <v>16</v>
      </c>
      <c r="E102" s="79" t="str">
        <f>IFERROR(__xludf.DUMMYFUNCTION("CONCATENATE(""#"",TO_TEXT($A102),SUBSTITUTE(E$82,""&lt;TEXTO&gt;"",$B102))"),"#20
Considerar para a tarefa a seguir somente o texto que está entre #### e ####.
####
""Na notícia publicada no jornal da Unicamp, "" Agrotóxicos são identificados em cera e mel de abelha', Liana Coll descreve e discorre sobre a pesquisa de doutorado de "&amp;"Ana Paula de Souza. Assim problematiza que, desde o início do século XXI, já morreram mais de 1 bilhão de abelhas apenas no Brasil e dentre as diversas causas, a monocultura e seu uso desenfreado de agrotóxicos são os principais responsáveis. O impacto é "&amp;"preocupante, pois a maior parte de toda polinização vegetal provém delas, além de seu papel no cultivo artificial, como em mamoeiros. Para mediar a quantidade de agrotóxicos encontrados, foram utilizados o mel e a cera como bioindicadores, logo que é muit"&amp;"o difícil analisar as ""Apis meliferas"" (abelha comum) dado tamanho e peso muito pequeno, ademais, os produtos apícolas refletem sua alimentação. Após isso foram contatados os tóxicos acima do recomendável em 15 e 90% respectivamente referido ao mel e ce"&amp;"ra, que são manipulados desde produtos farmacêuticos e alimentícios à cosméticos. Diante disso, a contaminação humana torna-se consequência. Por fim, a pesquisadora recomenda maior regulamentação das práticas agrícolas para evitar maiores desastres ambien"&amp;"tais.""
####
Tarefa: Você é um assistente útil responsável pela análise de coerência semântica de textos. Sua tarefa é analisar um texto seguindo os passos abaixo:
Passo 1. Liste a ocorrência dos verbos apresentar, destacar, explicar e informar.
Passo 2. "&amp;"Agora, atribua uma nota para os verbos listados no passo 1, considerando a coerência semântica das palavras entre si. Atribua uma nota de 1.0 a 10.0, sendo 1.0(um) para o verbo menos coerente e 10.0(dez) para o mais coerentes.
Passo 3. Considerando as not"&amp;"as dos verbos do passo 2, atribua uma nota ao texto, sendo 1.0 (um)  nota mais baixa e 10.0 (dez) a mais alta. 
Resposta:")</f>
        <v>#20
Considerar para a tarefa a seguir somente o texto que está entre #### e ####.
####
"Na notícia publicada no jornal da Unicamp, " Agrotóxicos são identificados em cera e mel de abelha', Liana Coll descreve e discorre sobre a pesquisa de doutorado de Ana Paula de Souza. Assim problematiza que, desde o início do século XXI, já morreram mais de 1 bilhão de abelhas apenas no Brasil e dentre as diversas causas, a monocultura e seu uso desenfreado de agrotóxicos são os principais responsáveis. O impacto é preocupante, pois a maior parte de toda polinização vegetal provém delas, além de seu papel no cultivo artificial, como em mamoeiros. Para mediar a quantidade de agrotóxicos encontrados, foram utilizados o mel e a cera como bioindicadores, logo que é muito difícil analisar as "Apis meliferas" (abelha comum) dado tamanho e peso muito pequeno, ademais, os produtos apícolas refletem sua alimentação. Após isso foram contatados os tóxicos acima do recomendável em 15 e 90% respectivamente referido ao mel e cera, que são manipulados desde produtos farmacêuticos e alimentícios à cosméticos. Diante disso, a contaminação humana torna-se consequência. Por fim, a pesquisadora recomenda maior regulamentação das práticas agrícolas para evitar maiores desastres ambientais."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F102" s="64"/>
      <c r="G102" s="78" t="str">
        <f>IFERROR(__xludf.DUMMYFUNCTION("CONCATENATE(""#"",TO_TEXT($A102),SUBSTITUTE(G$82,""&lt;TEXTO&gt;"",$B102))"),"#20
Considerar para a tarefa a seguir somente o texto que está entre #### e ####.
####
""Na notícia publicada no jornal da Unicamp, "" Agrotóxicos são identificados em cera e mel de abelha', Liana Coll descreve e discorre sobre a pesquisa de doutorado de "&amp;"Ana Paula de Souza. Assim problematiza que, desde o início do século XXI, já morreram mais de 1 bilhão de abelhas apenas no Brasil e dentre as diversas causas, a monocultura e seu uso desenfreado de agrotóxicos são os principais responsáveis. O impacto é "&amp;"preocupante, pois a maior parte de toda polinização vegetal provém delas, além de seu papel no cultivo artificial, como em mamoeiros. Para mediar a quantidade de agrotóxicos encontrados, foram utilizados o mel e a cera como bioindicadores, logo que é muit"&amp;"o difícil analisar as ""Apis meliferas"" (abelha comum) dado tamanho e peso muito pequeno, ademais, os produtos apícolas refletem sua alimentação. Após isso foram contatados os tóxicos acima do recomendável em 15 e 90% respectivamente referido ao mel e ce"&amp;"ra, que são manipulados desde produtos farmacêuticos e alimentícios à cosméticos. Diante disso, a contaminação humana torna-se consequência. Por fim, a pesquisadora recomenda maior regulamentação das práticas agrícolas para evitar maiores desastres ambien"&amp;"tais.""
####
Tarefa: Você é um assistente útil responsável pela análise de coerência semântica de textos. Sua tarefa é analisar um texto seguindo os passos abaixo:
Passo 1. Liste a ocorrência dos verbos apresentar, destacar, explicar e informar.
Passo 2. "&amp;"Agora, atribua uma nota para os verbos listados no passo 1, considerando a coerência semântica das palavras entre si. Atribua uma nota de 1.0 a 10.0, sendo 1.0(um) para o verbo menos coerente e 10.0(dez) para o mais coerentes.
Passo 3. Considerando as not"&amp;"as dos verbos do passo 2, atribua uma nota ao texto, sendo 1.0 (um)  nota mais baixa e 10.0 (dez) a mais alta. 
Resposta:")</f>
        <v>#20
Considerar para a tarefa a seguir somente o texto que está entre #### e ####.
####
"Na notícia publicada no jornal da Unicamp, " Agrotóxicos são identificados em cera e mel de abelha', Liana Coll descreve e discorre sobre a pesquisa de doutorado de Ana Paula de Souza. Assim problematiza que, desde o início do século XXI, já morreram mais de 1 bilhão de abelhas apenas no Brasil e dentre as diversas causas, a monocultura e seu uso desenfreado de agrotóxicos são os principais responsáveis. O impacto é preocupante, pois a maior parte de toda polinização vegetal provém delas, além de seu papel no cultivo artificial, como em mamoeiros. Para mediar a quantidade de agrotóxicos encontrados, foram utilizados o mel e a cera como bioindicadores, logo que é muito difícil analisar as "Apis meliferas" (abelha comum) dado tamanho e peso muito pequeno, ademais, os produtos apícolas refletem sua alimentação. Após isso foram contatados os tóxicos acima do recomendável em 15 e 90% respectivamente referido ao mel e cera, que são manipulados desde produtos farmacêuticos e alimentícios à cosméticos. Diante disso, a contaminação humana torna-se consequência. Por fim, a pesquisadora recomenda maior regulamentação das práticas agrícolas para evitar maiores desastres ambientais."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H102" s="64"/>
      <c r="I102" s="78" t="str">
        <f>IFERROR(__xludf.DUMMYFUNCTION("CONCATENATE(""#"",TO_TEXT($A102),SUBSTITUTE(I$82,""&lt;TEXTO&gt;"",$B102))"),"#20
Considerar para a tarefa a seguir somente o texto que está entre #### e ####.
####
""Na notícia publicada no jornal da Unicamp, "" Agrotóxicos são identificados em cera e mel de abelha', Liana Coll descreve e discorre sobre a pesquisa de doutorado de "&amp;"Ana Paula de Souza. Assim problematiza que, desde o início do século XXI, já morreram mais de 1 bilhão de abelhas apenas no Brasil e dentre as diversas causas, a monocultura e seu uso desenfreado de agrotóxicos são os principais responsáveis. O impacto é "&amp;"preocupante, pois a maior parte de toda polinização vegetal provém delas, além de seu papel no cultivo artificial, como em mamoeiros. Para mediar a quantidade de agrotóxicos encontrados, foram utilizados o mel e a cera como bioindicadores, logo que é muit"&amp;"o difícil analisar as ""Apis meliferas"" (abelha comum) dado tamanho e peso muito pequeno, ademais, os produtos apícolas refletem sua alimentação. Após isso foram contatados os tóxicos acima do recomendável em 15 e 90% respectivamente referido ao mel e ce"&amp;"ra, que são manipulados desde produtos farmacêuticos e alimentícios à cosméticos. Diante disso, a contaminação humana torna-se consequência. Por fim, a pesquisadora recomenda maior regulamentação das práticas agrícolas para evitar maiores desastres ambien"&amp;"tais.""
####
Tarefa: Você é um assistente útil responsável pela análise de coerência semântica de textos. Sua tarefa é analisar um texto seguindo os passos abaixo:
Passo 1. Liste a ocorrência dos verbos apresentar, destacar, explicar e informar.
Passo 2. "&amp;"Agora, atribua uma nota para os verbos listados no passo 1, considerando a coerência semântica das palavras entre si. Atribua uma nota de 1.0 a 10.0, sendo 1.0(um) para o verbo menos coerente e 10.0(dez) para o mais coerentes.
Passo 3. Considerando as not"&amp;"as dos verbos do passo 2, atribua uma nota ao texto, sendo 1.0 (um)  nota mais baixa e 10.0 (dez) a mais alta. 
Resposta:")</f>
        <v>#20
Considerar para a tarefa a seguir somente o texto que está entre #### e ####.
####
"Na notícia publicada no jornal da Unicamp, " Agrotóxicos são identificados em cera e mel de abelha', Liana Coll descreve e discorre sobre a pesquisa de doutorado de Ana Paula de Souza. Assim problematiza que, desde o início do século XXI, já morreram mais de 1 bilhão de abelhas apenas no Brasil e dentre as diversas causas, a monocultura e seu uso desenfreado de agrotóxicos são os principais responsáveis. O impacto é preocupante, pois a maior parte de toda polinização vegetal provém delas, além de seu papel no cultivo artificial, como em mamoeiros. Para mediar a quantidade de agrotóxicos encontrados, foram utilizados o mel e a cera como bioindicadores, logo que é muito difícil analisar as "Apis meliferas" (abelha comum) dado tamanho e peso muito pequeno, ademais, os produtos apícolas refletem sua alimentação. Após isso foram contatados os tóxicos acima do recomendável em 15 e 90% respectivamente referido ao mel e cera, que são manipulados desde produtos farmacêuticos e alimentícios à cosméticos. Diante disso, a contaminação humana torna-se consequência. Por fim, a pesquisadora recomenda maior regulamentação das práticas agrícolas para evitar maiores desastres ambientais."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J102" s="64"/>
      <c r="K102" s="78" t="str">
        <f>IFERROR(__xludf.DUMMYFUNCTION("CONCATENATE(""#"",TO_TEXT($A102),SUBSTITUTE(K$82,""&lt;TEXTO&gt;"",$B102))"),"#20
Considerar para a tarefa a seguir somente o texto que está entre #### e ####.
####
""Na notícia publicada no jornal da Unicamp, "" Agrotóxicos são identificados em cera e mel de abelha', Liana Coll descreve e discorre sobre a pesquisa de doutorado de "&amp;"Ana Paula de Souza. Assim problematiza que, desde o início do século XXI, já morreram mais de 1 bilhão de abelhas apenas no Brasil e dentre as diversas causas, a monocultura e seu uso desenfreado de agrotóxicos são os principais responsáveis. O impacto é "&amp;"preocupante, pois a maior parte de toda polinização vegetal provém delas, além de seu papel no cultivo artificial, como em mamoeiros. Para mediar a quantidade de agrotóxicos encontrados, foram utilizados o mel e a cera como bioindicadores, logo que é muit"&amp;"o difícil analisar as ""Apis meliferas"" (abelha comum) dado tamanho e peso muito pequeno, ademais, os produtos apícolas refletem sua alimentação. Após isso foram contatados os tóxicos acima do recomendável em 15 e 90% respectivamente referido ao mel e ce"&amp;"ra, que são manipulados desde produtos farmacêuticos e alimentícios à cosméticos. Diante disso, a contaminação humana torna-se consequência. Por fim, a pesquisadora recomenda maior regulamentação das práticas agrícolas para evitar maiores desastres ambien"&amp;"tais.""
####
Tarefa: Você é um assistente útil responsável pela análise de coerência semântica de textos. Sua tarefa é analisar um texto seguindo os passos abaixo:
Passo 1. Liste a ocorrência dos verbos apresentar, destacar, explicar e informar.
Passo 2. "&amp;"Agora, atribua uma nota para os verbos listados no passo 1, considerando a coerência semântica das palavras entre si. Atribua uma nota de 1.0 a 10.0, sendo 1.0(um) para o verbo menos coerente e 10.0(dez) para o mais coerentes.
Passo 3. Considerando as not"&amp;"as dos verbos do passo 2, atribua uma nota ao texto, sendo 1.0 (um)  nota mais baixa e 10.0 (dez) a mais alta. 
Resposta:")</f>
        <v>#20
Considerar para a tarefa a seguir somente o texto que está entre #### e ####.
####
"Na notícia publicada no jornal da Unicamp, " Agrotóxicos são identificados em cera e mel de abelha', Liana Coll descreve e discorre sobre a pesquisa de doutorado de Ana Paula de Souza. Assim problematiza que, desde o início do século XXI, já morreram mais de 1 bilhão de abelhas apenas no Brasil e dentre as diversas causas, a monocultura e seu uso desenfreado de agrotóxicos são os principais responsáveis. O impacto é preocupante, pois a maior parte de toda polinização vegetal provém delas, além de seu papel no cultivo artificial, como em mamoeiros. Para mediar a quantidade de agrotóxicos encontrados, foram utilizados o mel e a cera como bioindicadores, logo que é muito difícil analisar as "Apis meliferas" (abelha comum) dado tamanho e peso muito pequeno, ademais, os produtos apícolas refletem sua alimentação. Após isso foram contatados os tóxicos acima do recomendável em 15 e 90% respectivamente referido ao mel e cera, que são manipulados desde produtos farmacêuticos e alimentícios à cosméticos. Diante disso, a contaminação humana torna-se consequência. Por fim, a pesquisadora recomenda maior regulamentação das práticas agrícolas para evitar maiores desastres ambientais."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L102" s="64"/>
      <c r="M102" s="2" t="s">
        <v>16</v>
      </c>
    </row>
    <row r="103">
      <c r="A103" s="91">
        <v>21.0</v>
      </c>
      <c r="B103" s="66" t="s">
        <v>36</v>
      </c>
      <c r="C103" s="62"/>
      <c r="D103" s="66" t="s">
        <v>16</v>
      </c>
      <c r="E103" s="79" t="str">
        <f>IFERROR(__xludf.DUMMYFUNCTION("CONCATENATE(""#"",TO_TEXT($A103),SUBSTITUTE(E$82,""&lt;TEXTO&gt;"",$B103))"),"#21
Considerar para a tarefa a seguir somente o texto que está entre #### e ####.
####
""Na notícia “Agrotóxicos são detectados em cera e mel de abelhas”, publicado entre 07 e 20 de agosto de 2023 no jornal da UNICAMP, pela autora Liana Coll, onde aborda "&amp;"a tese de doutorado da química e pesquisadora Ana Paula de Souza. Sua pesquisa foi realizada na Faculdade de Engenharia Alimentar (FEA), onde analisou o mel e cera das abelhas Apis Malifera L, já que analisar as próprias abelhas seria muito difícil devido"&amp;" ao seu tamanho, das 40 amostras de mel analisadas 6 apresentam mais agrotóxicos do que o permitido e nas ceras 90% das amostras estavam infectadas. Em sua tese a cientista relaciona essa presença a expansão da monocultura e ao uso massivo de agrotóxicos "&amp;"e se deu inicio diante da preocupação com a grande quantidade de morte de abelhas no Brasil, Europa e Estados Unidos, frente aos resultados das pesquisas a cientista recomenda que as praticas agrícolas sejam mais rigorosamente controladas.""
####
Tarefa: "&amp;"Você é um assistente útil responsável pela análise de coerência semântica de textos. Sua tarefa é analisar um texto seguindo os passos abaixo:
Passo 1. Liste a ocorrência dos verbos apresentar, destacar, explicar e informar.
Passo 2. Agora, atribua uma no"&amp;"ta para os verbos listados no passo 1, considerando a coerência semântica das palavras entre si. Atribua uma nota de 1.0 a 10.0, sendo 1.0(um) para o verbo menos coerente e 10.0(dez) para o mais coerentes.
Passo 3. Considerando as notas dos verbos do pass"&amp;"o 2, atribua uma nota ao texto, sendo 1.0 (um)  nota mais baixa e 10.0 (dez) a mais alta. 
Resposta:")</f>
        <v>#21
Considerar para a tarefa a seguir somente o texto que está entre #### e ####.
####
"Na notícia “Agrotóxicos são detectados em cera e mel de abelhas”, publicado entre 07 e 20 de agosto de 2023 no jornal da UNICAMP, pela autora Liana Coll, onde aborda a tese de doutorado da química e pesquisadora Ana Paula de Souza. Sua pesquisa foi realizada na Faculdade de Engenharia Alimentar (FEA), onde analisou o mel e cera das abelhas Apis Malifera L, já que analisar as próprias abelhas seria muito difícil devido ao seu tamanho, das 40 amostras de mel analisadas 6 apresentam mais agrotóxicos do que o permitido e nas ceras 90% das amostras estavam infectadas. Em sua tese a cientista relaciona essa presença a expansão da monocultura e ao uso massivo de agrotóxicos e se deu inicio diante da preocupação com a grande quantidade de morte de abelhas no Brasil, Europa e Estados Unidos, frente aos resultados das pesquisas a cientista recomenda que as praticas agrícolas sejam mais rigorosamente controladas."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F103" s="64"/>
      <c r="G103" s="78" t="str">
        <f>IFERROR(__xludf.DUMMYFUNCTION("CONCATENATE(""#"",TO_TEXT($A103),SUBSTITUTE(G$82,""&lt;TEXTO&gt;"",$B103))"),"#21
Considerar para a tarefa a seguir somente o texto que está entre #### e ####.
####
""Na notícia “Agrotóxicos são detectados em cera e mel de abelhas”, publicado entre 07 e 20 de agosto de 2023 no jornal da UNICAMP, pela autora Liana Coll, onde aborda "&amp;"a tese de doutorado da química e pesquisadora Ana Paula de Souza. Sua pesquisa foi realizada na Faculdade de Engenharia Alimentar (FEA), onde analisou o mel e cera das abelhas Apis Malifera L, já que analisar as próprias abelhas seria muito difícil devido"&amp;" ao seu tamanho, das 40 amostras de mel analisadas 6 apresentam mais agrotóxicos do que o permitido e nas ceras 90% das amostras estavam infectadas. Em sua tese a cientista relaciona essa presença a expansão da monocultura e ao uso massivo de agrotóxicos "&amp;"e se deu inicio diante da preocupação com a grande quantidade de morte de abelhas no Brasil, Europa e Estados Unidos, frente aos resultados das pesquisas a cientista recomenda que as praticas agrícolas sejam mais rigorosamente controladas.""
####
Tarefa: "&amp;"Você é um assistente útil responsável pela análise de coerência semântica de textos. Sua tarefa é analisar um texto seguindo os passos abaixo:
Passo 1. Liste a ocorrência dos verbos apresentar, destacar, explicar e informar.
Passo 2. Agora, atribua uma no"&amp;"ta para os verbos listados no passo 1, considerando a coerência semântica das palavras entre si. Atribua uma nota de 1.0 a 10.0, sendo 1.0(um) para o verbo menos coerente e 10.0(dez) para o mais coerentes.
Passo 3. Considerando as notas dos verbos do pass"&amp;"o 2, atribua uma nota ao texto, sendo 1.0 (um)  nota mais baixa e 10.0 (dez) a mais alta. 
Resposta:")</f>
        <v>#21
Considerar para a tarefa a seguir somente o texto que está entre #### e ####.
####
"Na notícia “Agrotóxicos são detectados em cera e mel de abelhas”, publicado entre 07 e 20 de agosto de 2023 no jornal da UNICAMP, pela autora Liana Coll, onde aborda a tese de doutorado da química e pesquisadora Ana Paula de Souza. Sua pesquisa foi realizada na Faculdade de Engenharia Alimentar (FEA), onde analisou o mel e cera das abelhas Apis Malifera L, já que analisar as próprias abelhas seria muito difícil devido ao seu tamanho, das 40 amostras de mel analisadas 6 apresentam mais agrotóxicos do que o permitido e nas ceras 90% das amostras estavam infectadas. Em sua tese a cientista relaciona essa presença a expansão da monocultura e ao uso massivo de agrotóxicos e se deu inicio diante da preocupação com a grande quantidade de morte de abelhas no Brasil, Europa e Estados Unidos, frente aos resultados das pesquisas a cientista recomenda que as praticas agrícolas sejam mais rigorosamente controladas."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H103" s="64"/>
      <c r="I103" s="78" t="str">
        <f>IFERROR(__xludf.DUMMYFUNCTION("CONCATENATE(""#"",TO_TEXT($A103),SUBSTITUTE(I$82,""&lt;TEXTO&gt;"",$B103))"),"#21
Considerar para a tarefa a seguir somente o texto que está entre #### e ####.
####
""Na notícia “Agrotóxicos são detectados em cera e mel de abelhas”, publicado entre 07 e 20 de agosto de 2023 no jornal da UNICAMP, pela autora Liana Coll, onde aborda "&amp;"a tese de doutorado da química e pesquisadora Ana Paula de Souza. Sua pesquisa foi realizada na Faculdade de Engenharia Alimentar (FEA), onde analisou o mel e cera das abelhas Apis Malifera L, já que analisar as próprias abelhas seria muito difícil devido"&amp;" ao seu tamanho, das 40 amostras de mel analisadas 6 apresentam mais agrotóxicos do que o permitido e nas ceras 90% das amostras estavam infectadas. Em sua tese a cientista relaciona essa presença a expansão da monocultura e ao uso massivo de agrotóxicos "&amp;"e se deu inicio diante da preocupação com a grande quantidade de morte de abelhas no Brasil, Europa e Estados Unidos, frente aos resultados das pesquisas a cientista recomenda que as praticas agrícolas sejam mais rigorosamente controladas.""
####
Tarefa: "&amp;"Você é um assistente útil responsável pela análise de coerência semântica de textos. Sua tarefa é analisar um texto seguindo os passos abaixo:
Passo 1. Liste a ocorrência dos verbos apresentar, destacar, explicar e informar.
Passo 2. Agora, atribua uma no"&amp;"ta para os verbos listados no passo 1, considerando a coerência semântica das palavras entre si. Atribua uma nota de 1.0 a 10.0, sendo 1.0(um) para o verbo menos coerente e 10.0(dez) para o mais coerentes.
Passo 3. Considerando as notas dos verbos do pass"&amp;"o 2, atribua uma nota ao texto, sendo 1.0 (um)  nota mais baixa e 10.0 (dez) a mais alta. 
Resposta:")</f>
        <v>#21
Considerar para a tarefa a seguir somente o texto que está entre #### e ####.
####
"Na notícia “Agrotóxicos são detectados em cera e mel de abelhas”, publicado entre 07 e 20 de agosto de 2023 no jornal da UNICAMP, pela autora Liana Coll, onde aborda a tese de doutorado da química e pesquisadora Ana Paula de Souza. Sua pesquisa foi realizada na Faculdade de Engenharia Alimentar (FEA), onde analisou o mel e cera das abelhas Apis Malifera L, já que analisar as próprias abelhas seria muito difícil devido ao seu tamanho, das 40 amostras de mel analisadas 6 apresentam mais agrotóxicos do que o permitido e nas ceras 90% das amostras estavam infectadas. Em sua tese a cientista relaciona essa presença a expansão da monocultura e ao uso massivo de agrotóxicos e se deu inicio diante da preocupação com a grande quantidade de morte de abelhas no Brasil, Europa e Estados Unidos, frente aos resultados das pesquisas a cientista recomenda que as praticas agrícolas sejam mais rigorosamente controladas."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J103" s="64"/>
      <c r="K103" s="78" t="str">
        <f>IFERROR(__xludf.DUMMYFUNCTION("CONCATENATE(""#"",TO_TEXT($A103),SUBSTITUTE(K$82,""&lt;TEXTO&gt;"",$B103))"),"#21
Considerar para a tarefa a seguir somente o texto que está entre #### e ####.
####
""Na notícia “Agrotóxicos são detectados em cera e mel de abelhas”, publicado entre 07 e 20 de agosto de 2023 no jornal da UNICAMP, pela autora Liana Coll, onde aborda "&amp;"a tese de doutorado da química e pesquisadora Ana Paula de Souza. Sua pesquisa foi realizada na Faculdade de Engenharia Alimentar (FEA), onde analisou o mel e cera das abelhas Apis Malifera L, já que analisar as próprias abelhas seria muito difícil devido"&amp;" ao seu tamanho, das 40 amostras de mel analisadas 6 apresentam mais agrotóxicos do que o permitido e nas ceras 90% das amostras estavam infectadas. Em sua tese a cientista relaciona essa presença a expansão da monocultura e ao uso massivo de agrotóxicos "&amp;"e se deu inicio diante da preocupação com a grande quantidade de morte de abelhas no Brasil, Europa e Estados Unidos, frente aos resultados das pesquisas a cientista recomenda que as praticas agrícolas sejam mais rigorosamente controladas.""
####
Tarefa: "&amp;"Você é um assistente útil responsável pela análise de coerência semântica de textos. Sua tarefa é analisar um texto seguindo os passos abaixo:
Passo 1. Liste a ocorrência dos verbos apresentar, destacar, explicar e informar.
Passo 2. Agora, atribua uma no"&amp;"ta para os verbos listados no passo 1, considerando a coerência semântica das palavras entre si. Atribua uma nota de 1.0 a 10.0, sendo 1.0(um) para o verbo menos coerente e 10.0(dez) para o mais coerentes.
Passo 3. Considerando as notas dos verbos do pass"&amp;"o 2, atribua uma nota ao texto, sendo 1.0 (um)  nota mais baixa e 10.0 (dez) a mais alta. 
Resposta:")</f>
        <v>#21
Considerar para a tarefa a seguir somente o texto que está entre #### e ####.
####
"Na notícia “Agrotóxicos são detectados em cera e mel de abelhas”, publicado entre 07 e 20 de agosto de 2023 no jornal da UNICAMP, pela autora Liana Coll, onde aborda a tese de doutorado da química e pesquisadora Ana Paula de Souza. Sua pesquisa foi realizada na Faculdade de Engenharia Alimentar (FEA), onde analisou o mel e cera das abelhas Apis Malifera L, já que analisar as próprias abelhas seria muito difícil devido ao seu tamanho, das 40 amostras de mel analisadas 6 apresentam mais agrotóxicos do que o permitido e nas ceras 90% das amostras estavam infectadas. Em sua tese a cientista relaciona essa presença a expansão da monocultura e ao uso massivo de agrotóxicos e se deu inicio diante da preocupação com a grande quantidade de morte de abelhas no Brasil, Europa e Estados Unidos, frente aos resultados das pesquisas a cientista recomenda que as praticas agrícolas sejam mais rigorosamente controladas."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L103" s="64"/>
      <c r="M103" s="2" t="s">
        <v>16</v>
      </c>
    </row>
    <row r="104">
      <c r="A104" s="88">
        <v>22.0</v>
      </c>
      <c r="B104" s="66" t="s">
        <v>37</v>
      </c>
      <c r="C104" s="62"/>
      <c r="D104" s="66" t="s">
        <v>16</v>
      </c>
      <c r="E104" s="79" t="str">
        <f>IFERROR(__xludf.DUMMYFUNCTION("CONCATENATE(""#"",TO_TEXT($A104),SUBSTITUTE(E$82,""&lt;TEXTO&gt;"",$B104))"),"#22
Considerar para a tarefa a seguir somente o texto que está entre #### e ####.
####
""A mortandade de abelhas é preocupante pois são necessárias para a polinização de diversas plantas e cultivou, porém este problema está cada vez maior, tanto no Brasil"&amp;" quanto em outros países por conta do alto uso de agrotóxicos. Foram verificados pela pesquisadora Ana Paula de Souza do CPBQA da Unicamp altos índices dessas substâncias, tanto no mel, quanto na cera das abelhas, ela, junto com seus coordenadores pretend"&amp;"em determinar se há contaminação nesses itens. Para evitar esses problemas, a pesquisadora recomenda que haja o controle dessas práticas para que ocorra o equilíbrio.""
####
Tarefa: Você é um assistente útil responsável pela análise de coerência semântica"&amp;" de textos. Sua tarefa é analisar um texto seguindo os passos abaixo:
Passo 1. Liste a ocorrência dos verbos apresentar, destacar, explicar e informar.
Passo 2. Agora, atribua uma nota para os verbos listados no passo 1, considerando a coerência semântica"&amp;" das palavras entre si. Atribua uma nota de 1.0 a 10.0, sendo 1.0(um) para o verbo menos coerente e 10.0(dez) para o mais coerentes.
Passo 3. Considerando as notas dos verbos do passo 2, atribua uma nota ao texto, sendo 1.0 (um)  nota mais baixa e 10.0 (d"&amp;"ez) a mais alta. 
Resposta:")</f>
        <v>#22
Considerar para a tarefa a seguir somente o texto que está entre #### e ####.
####
"A mortandade de abelhas é preocupante pois são necessárias para a polinização de diversas plantas e cultivou, porém este problema está cada vez maior, tanto no Brasil quanto em outros países por conta do alto uso de agrotóxicos. Foram verificados pela pesquisadora Ana Paula de Souza do CPBQA da Unicamp altos índices dessas substâncias, tanto no mel, quanto na cera das abelhas, ela, junto com seus coordenadores pretendem determinar se há contaminação nesses itens. Para evitar esses problemas, a pesquisadora recomenda que haja o controle dessas práticas para que ocorra o equilíbrio."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F104" s="64"/>
      <c r="G104" s="78" t="str">
        <f>IFERROR(__xludf.DUMMYFUNCTION("CONCATENATE(""#"",TO_TEXT($A104),SUBSTITUTE(G$82,""&lt;TEXTO&gt;"",$B104))"),"#22
Considerar para a tarefa a seguir somente o texto que está entre #### e ####.
####
""A mortandade de abelhas é preocupante pois são necessárias para a polinização de diversas plantas e cultivou, porém este problema está cada vez maior, tanto no Brasil"&amp;" quanto em outros países por conta do alto uso de agrotóxicos. Foram verificados pela pesquisadora Ana Paula de Souza do CPBQA da Unicamp altos índices dessas substâncias, tanto no mel, quanto na cera das abelhas, ela, junto com seus coordenadores pretend"&amp;"em determinar se há contaminação nesses itens. Para evitar esses problemas, a pesquisadora recomenda que haja o controle dessas práticas para que ocorra o equilíbrio.""
####
Tarefa: Você é um assistente útil responsável pela análise de coerência semântica"&amp;" de textos. Sua tarefa é analisar um texto seguindo os passos abaixo:
Passo 1. Liste a ocorrência dos verbos apresentar, destacar, explicar e informar.
Passo 2. Agora, atribua uma nota para os verbos listados no passo 1, considerando a coerência semântica"&amp;" das palavras entre si. Atribua uma nota de 1.0 a 10.0, sendo 1.0(um) para o verbo menos coerente e 10.0(dez) para o mais coerentes.
Passo 3. Considerando as notas dos verbos do passo 2, atribua uma nota ao texto, sendo 1.0 (um)  nota mais baixa e 10.0 (d"&amp;"ez) a mais alta. 
Resposta:")</f>
        <v>#22
Considerar para a tarefa a seguir somente o texto que está entre #### e ####.
####
"A mortandade de abelhas é preocupante pois são necessárias para a polinização de diversas plantas e cultivou, porém este problema está cada vez maior, tanto no Brasil quanto em outros países por conta do alto uso de agrotóxicos. Foram verificados pela pesquisadora Ana Paula de Souza do CPBQA da Unicamp altos índices dessas substâncias, tanto no mel, quanto na cera das abelhas, ela, junto com seus coordenadores pretendem determinar se há contaminação nesses itens. Para evitar esses problemas, a pesquisadora recomenda que haja o controle dessas práticas para que ocorra o equilíbrio."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H104" s="64"/>
      <c r="I104" s="78" t="str">
        <f>IFERROR(__xludf.DUMMYFUNCTION("CONCATENATE(""#"",TO_TEXT($A104),SUBSTITUTE(I$82,""&lt;TEXTO&gt;"",$B104))"),"#22
Considerar para a tarefa a seguir somente o texto que está entre #### e ####.
####
""A mortandade de abelhas é preocupante pois são necessárias para a polinização de diversas plantas e cultivou, porém este problema está cada vez maior, tanto no Brasil"&amp;" quanto em outros países por conta do alto uso de agrotóxicos. Foram verificados pela pesquisadora Ana Paula de Souza do CPBQA da Unicamp altos índices dessas substâncias, tanto no mel, quanto na cera das abelhas, ela, junto com seus coordenadores pretend"&amp;"em determinar se há contaminação nesses itens. Para evitar esses problemas, a pesquisadora recomenda que haja o controle dessas práticas para que ocorra o equilíbrio.""
####
Tarefa: Você é um assistente útil responsável pela análise de coerência semântica"&amp;" de textos. Sua tarefa é analisar um texto seguindo os passos abaixo:
Passo 1. Liste a ocorrência dos verbos apresentar, destacar, explicar e informar.
Passo 2. Agora, atribua uma nota para os verbos listados no passo 1, considerando a coerência semântica"&amp;" das palavras entre si. Atribua uma nota de 1.0 a 10.0, sendo 1.0(um) para o verbo menos coerente e 10.0(dez) para o mais coerentes.
Passo 3. Considerando as notas dos verbos do passo 2, atribua uma nota ao texto, sendo 1.0 (um)  nota mais baixa e 10.0 (d"&amp;"ez) a mais alta. 
Resposta:")</f>
        <v>#22
Considerar para a tarefa a seguir somente o texto que está entre #### e ####.
####
"A mortandade de abelhas é preocupante pois são necessárias para a polinização de diversas plantas e cultivou, porém este problema está cada vez maior, tanto no Brasil quanto em outros países por conta do alto uso de agrotóxicos. Foram verificados pela pesquisadora Ana Paula de Souza do CPBQA da Unicamp altos índices dessas substâncias, tanto no mel, quanto na cera das abelhas, ela, junto com seus coordenadores pretendem determinar se há contaminação nesses itens. Para evitar esses problemas, a pesquisadora recomenda que haja o controle dessas práticas para que ocorra o equilíbrio."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J104" s="64"/>
      <c r="K104" s="78" t="str">
        <f>IFERROR(__xludf.DUMMYFUNCTION("CONCATENATE(""#"",TO_TEXT($A104),SUBSTITUTE(K$82,""&lt;TEXTO&gt;"",$B104))"),"#22
Considerar para a tarefa a seguir somente o texto que está entre #### e ####.
####
""A mortandade de abelhas é preocupante pois são necessárias para a polinização de diversas plantas e cultivou, porém este problema está cada vez maior, tanto no Brasil"&amp;" quanto em outros países por conta do alto uso de agrotóxicos. Foram verificados pela pesquisadora Ana Paula de Souza do CPBQA da Unicamp altos índices dessas substâncias, tanto no mel, quanto na cera das abelhas, ela, junto com seus coordenadores pretend"&amp;"em determinar se há contaminação nesses itens. Para evitar esses problemas, a pesquisadora recomenda que haja o controle dessas práticas para que ocorra o equilíbrio.""
####
Tarefa: Você é um assistente útil responsável pela análise de coerência semântica"&amp;" de textos. Sua tarefa é analisar um texto seguindo os passos abaixo:
Passo 1. Liste a ocorrência dos verbos apresentar, destacar, explicar e informar.
Passo 2. Agora, atribua uma nota para os verbos listados no passo 1, considerando a coerência semântica"&amp;" das palavras entre si. Atribua uma nota de 1.0 a 10.0, sendo 1.0(um) para o verbo menos coerente e 10.0(dez) para o mais coerentes.
Passo 3. Considerando as notas dos verbos do passo 2, atribua uma nota ao texto, sendo 1.0 (um)  nota mais baixa e 10.0 (d"&amp;"ez) a mais alta. 
Resposta:")</f>
        <v>#22
Considerar para a tarefa a seguir somente o texto que está entre #### e ####.
####
"A mortandade de abelhas é preocupante pois são necessárias para a polinização de diversas plantas e cultivou, porém este problema está cada vez maior, tanto no Brasil quanto em outros países por conta do alto uso de agrotóxicos. Foram verificados pela pesquisadora Ana Paula de Souza do CPBQA da Unicamp altos índices dessas substâncias, tanto no mel, quanto na cera das abelhas, ela, junto com seus coordenadores pretendem determinar se há contaminação nesses itens. Para evitar esses problemas, a pesquisadora recomenda que haja o controle dessas práticas para que ocorra o equilíbrio."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L104" s="64"/>
      <c r="M104" s="2" t="s">
        <v>16</v>
      </c>
    </row>
    <row r="105">
      <c r="A105" s="91">
        <v>23.0</v>
      </c>
      <c r="B105" s="66" t="s">
        <v>38</v>
      </c>
      <c r="C105" s="62"/>
      <c r="D105" s="66" t="s">
        <v>16</v>
      </c>
      <c r="E105" s="79" t="str">
        <f>IFERROR(__xludf.DUMMYFUNCTION("CONCATENATE(""#"",TO_TEXT($A105),SUBSTITUTE(E$82,""&lt;TEXTO&gt;"",$B105))"),"#23
Considerar para a tarefa a seguir somente o texto que está entre #### e ####.
####
""No texto ""Agrotóxicos são detectados em cera e mel de abelha"", publicado em 2023 no Jornal da Unicamp, Liana Coll expõe o risco da utilização de agrotóxicos para a "&amp;"vida das abelhas. A autora destaca a preocupação com a mortandade das abelhas, contando com mais de um bilhão de mortes desde um pouco antes do início do século XXI. Além desse fato, Coll apresenta uma pesquisa de doutorado feita por Ana Paula de Souza, e"&amp;"m que ela encontra agrotóxicos no mel e na cera da abelha em grandes quantidades, o que indica que a qualidade de vida do próprio inseto pode estar em risco. A pesquisadora demonstra, ainda, que as abelhas são polinizadoras indispensáveis, por exemplo, no"&amp;" cultivo de mamão. Portanto, a química explicita que a contaminação por agrotóxicos afeta as abelhas e indica um risco para a biodiversidade. Com isso, ela conclui que o uso desses produtos deve ser contido adequadamente.""
####
Tarefa: Você é um assisten"&amp;"te útil responsável pela análise de coerência semântica de textos. Sua tarefa é analisar um texto seguindo os passos abaixo:
Passo 1. Liste a ocorrência dos verbos apresentar, destacar, explicar e informar.
Passo 2. Agora, atribua uma nota para os verbos "&amp;"listados no passo 1, considerando a coerência semântica das palavras entre si. Atribua uma nota de 1.0 a 10.0, sendo 1.0(um) para o verbo menos coerente e 10.0(dez) para o mais coerentes.
Passo 3. Considerando as notas dos verbos do passo 2, atribua uma n"&amp;"ota ao texto, sendo 1.0 (um)  nota mais baixa e 10.0 (dez) a mais alta. 
Resposta:")</f>
        <v>#23
Considerar para a tarefa a seguir somente o texto que está entre #### e ####.
####
"No texto "Agrotóxicos são detectados em cera e mel de abelha", publicado em 2023 no Jornal da Unicamp, Liana Coll expõe o risco da utilização de agrotóxicos para a vida das abelhas. A autora destaca a preocupação com a mortandade das abelhas, contando com mais de um bilhão de mortes desde um pouco antes do início do século XXI. Além desse fato, Coll apresenta uma pesquisa de doutorado feita por Ana Paula de Souza, em que ela encontra agrotóxicos no mel e na cera da abelha em grandes quantidades, o que indica que a qualidade de vida do próprio inseto pode estar em risco. A pesquisadora demonstra, ainda, que as abelhas são polinizadoras indispensáveis, por exemplo, no cultivo de mamão. Portanto, a química explicita que a contaminação por agrotóxicos afeta as abelhas e indica um risco para a biodiversidade. Com isso, ela conclui que o uso desses produtos deve ser contido adequadamente."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F105" s="64"/>
      <c r="G105" s="78" t="str">
        <f>IFERROR(__xludf.DUMMYFUNCTION("CONCATENATE(""#"",TO_TEXT($A105),SUBSTITUTE(G$82,""&lt;TEXTO&gt;"",$B105))"),"#23
Considerar para a tarefa a seguir somente o texto que está entre #### e ####.
####
""No texto ""Agrotóxicos são detectados em cera e mel de abelha"", publicado em 2023 no Jornal da Unicamp, Liana Coll expõe o risco da utilização de agrotóxicos para a "&amp;"vida das abelhas. A autora destaca a preocupação com a mortandade das abelhas, contando com mais de um bilhão de mortes desde um pouco antes do início do século XXI. Além desse fato, Coll apresenta uma pesquisa de doutorado feita por Ana Paula de Souza, e"&amp;"m que ela encontra agrotóxicos no mel e na cera da abelha em grandes quantidades, o que indica que a qualidade de vida do próprio inseto pode estar em risco. A pesquisadora demonstra, ainda, que as abelhas são polinizadoras indispensáveis, por exemplo, no"&amp;" cultivo de mamão. Portanto, a química explicita que a contaminação por agrotóxicos afeta as abelhas e indica um risco para a biodiversidade. Com isso, ela conclui que o uso desses produtos deve ser contido adequadamente.""
####
Tarefa: Você é um assisten"&amp;"te útil responsável pela análise de coerência semântica de textos. Sua tarefa é analisar um texto seguindo os passos abaixo:
Passo 1. Liste a ocorrência dos verbos apresentar, destacar, explicar e informar.
Passo 2. Agora, atribua uma nota para os verbos "&amp;"listados no passo 1, considerando a coerência semântica das palavras entre si. Atribua uma nota de 1.0 a 10.0, sendo 1.0(um) para o verbo menos coerente e 10.0(dez) para o mais coerentes.
Passo 3. Considerando as notas dos verbos do passo 2, atribua uma n"&amp;"ota ao texto, sendo 1.0 (um)  nota mais baixa e 10.0 (dez) a mais alta. 
Resposta:")</f>
        <v>#23
Considerar para a tarefa a seguir somente o texto que está entre #### e ####.
####
"No texto "Agrotóxicos são detectados em cera e mel de abelha", publicado em 2023 no Jornal da Unicamp, Liana Coll expõe o risco da utilização de agrotóxicos para a vida das abelhas. A autora destaca a preocupação com a mortandade das abelhas, contando com mais de um bilhão de mortes desde um pouco antes do início do século XXI. Além desse fato, Coll apresenta uma pesquisa de doutorado feita por Ana Paula de Souza, em que ela encontra agrotóxicos no mel e na cera da abelha em grandes quantidades, o que indica que a qualidade de vida do próprio inseto pode estar em risco. A pesquisadora demonstra, ainda, que as abelhas são polinizadoras indispensáveis, por exemplo, no cultivo de mamão. Portanto, a química explicita que a contaminação por agrotóxicos afeta as abelhas e indica um risco para a biodiversidade. Com isso, ela conclui que o uso desses produtos deve ser contido adequadamente."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H105" s="64"/>
      <c r="I105" s="78" t="str">
        <f>IFERROR(__xludf.DUMMYFUNCTION("CONCATENATE(""#"",TO_TEXT($A105),SUBSTITUTE(I$82,""&lt;TEXTO&gt;"",$B105))"),"#23
Considerar para a tarefa a seguir somente o texto que está entre #### e ####.
####
""No texto ""Agrotóxicos são detectados em cera e mel de abelha"", publicado em 2023 no Jornal da Unicamp, Liana Coll expõe o risco da utilização de agrotóxicos para a "&amp;"vida das abelhas. A autora destaca a preocupação com a mortandade das abelhas, contando com mais de um bilhão de mortes desde um pouco antes do início do século XXI. Além desse fato, Coll apresenta uma pesquisa de doutorado feita por Ana Paula de Souza, e"&amp;"m que ela encontra agrotóxicos no mel e na cera da abelha em grandes quantidades, o que indica que a qualidade de vida do próprio inseto pode estar em risco. A pesquisadora demonstra, ainda, que as abelhas são polinizadoras indispensáveis, por exemplo, no"&amp;" cultivo de mamão. Portanto, a química explicita que a contaminação por agrotóxicos afeta as abelhas e indica um risco para a biodiversidade. Com isso, ela conclui que o uso desses produtos deve ser contido adequadamente.""
####
Tarefa: Você é um assisten"&amp;"te útil responsável pela análise de coerência semântica de textos. Sua tarefa é analisar um texto seguindo os passos abaixo:
Passo 1. Liste a ocorrência dos verbos apresentar, destacar, explicar e informar.
Passo 2. Agora, atribua uma nota para os verbos "&amp;"listados no passo 1, considerando a coerência semântica das palavras entre si. Atribua uma nota de 1.0 a 10.0, sendo 1.0(um) para o verbo menos coerente e 10.0(dez) para o mais coerentes.
Passo 3. Considerando as notas dos verbos do passo 2, atribua uma n"&amp;"ota ao texto, sendo 1.0 (um)  nota mais baixa e 10.0 (dez) a mais alta. 
Resposta:")</f>
        <v>#23
Considerar para a tarefa a seguir somente o texto que está entre #### e ####.
####
"No texto "Agrotóxicos são detectados em cera e mel de abelha", publicado em 2023 no Jornal da Unicamp, Liana Coll expõe o risco da utilização de agrotóxicos para a vida das abelhas. A autora destaca a preocupação com a mortandade das abelhas, contando com mais de um bilhão de mortes desde um pouco antes do início do século XXI. Além desse fato, Coll apresenta uma pesquisa de doutorado feita por Ana Paula de Souza, em que ela encontra agrotóxicos no mel e na cera da abelha em grandes quantidades, o que indica que a qualidade de vida do próprio inseto pode estar em risco. A pesquisadora demonstra, ainda, que as abelhas são polinizadoras indispensáveis, por exemplo, no cultivo de mamão. Portanto, a química explicita que a contaminação por agrotóxicos afeta as abelhas e indica um risco para a biodiversidade. Com isso, ela conclui que o uso desses produtos deve ser contido adequadamente."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J105" s="64"/>
      <c r="K105" s="78" t="str">
        <f>IFERROR(__xludf.DUMMYFUNCTION("CONCATENATE(""#"",TO_TEXT($A105),SUBSTITUTE(K$82,""&lt;TEXTO&gt;"",$B105))"),"#23
Considerar para a tarefa a seguir somente o texto que está entre #### e ####.
####
""No texto ""Agrotóxicos são detectados em cera e mel de abelha"", publicado em 2023 no Jornal da Unicamp, Liana Coll expõe o risco da utilização de agrotóxicos para a "&amp;"vida das abelhas. A autora destaca a preocupação com a mortandade das abelhas, contando com mais de um bilhão de mortes desde um pouco antes do início do século XXI. Além desse fato, Coll apresenta uma pesquisa de doutorado feita por Ana Paula de Souza, e"&amp;"m que ela encontra agrotóxicos no mel e na cera da abelha em grandes quantidades, o que indica que a qualidade de vida do próprio inseto pode estar em risco. A pesquisadora demonstra, ainda, que as abelhas são polinizadoras indispensáveis, por exemplo, no"&amp;" cultivo de mamão. Portanto, a química explicita que a contaminação por agrotóxicos afeta as abelhas e indica um risco para a biodiversidade. Com isso, ela conclui que o uso desses produtos deve ser contido adequadamente.""
####
Tarefa: Você é um assisten"&amp;"te útil responsável pela análise de coerência semântica de textos. Sua tarefa é analisar um texto seguindo os passos abaixo:
Passo 1. Liste a ocorrência dos verbos apresentar, destacar, explicar e informar.
Passo 2. Agora, atribua uma nota para os verbos "&amp;"listados no passo 1, considerando a coerência semântica das palavras entre si. Atribua uma nota de 1.0 a 10.0, sendo 1.0(um) para o verbo menos coerente e 10.0(dez) para o mais coerentes.
Passo 3. Considerando as notas dos verbos do passo 2, atribua uma n"&amp;"ota ao texto, sendo 1.0 (um)  nota mais baixa e 10.0 (dez) a mais alta. 
Resposta:")</f>
        <v>#23
Considerar para a tarefa a seguir somente o texto que está entre #### e ####.
####
"No texto "Agrotóxicos são detectados em cera e mel de abelha", publicado em 2023 no Jornal da Unicamp, Liana Coll expõe o risco da utilização de agrotóxicos para a vida das abelhas. A autora destaca a preocupação com a mortandade das abelhas, contando com mais de um bilhão de mortes desde um pouco antes do início do século XXI. Além desse fato, Coll apresenta uma pesquisa de doutorado feita por Ana Paula de Souza, em que ela encontra agrotóxicos no mel e na cera da abelha em grandes quantidades, o que indica que a qualidade de vida do próprio inseto pode estar em risco. A pesquisadora demonstra, ainda, que as abelhas são polinizadoras indispensáveis, por exemplo, no cultivo de mamão. Portanto, a química explicita que a contaminação por agrotóxicos afeta as abelhas e indica um risco para a biodiversidade. Com isso, ela conclui que o uso desses produtos deve ser contido adequadamente."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L105" s="64"/>
      <c r="M105" s="2" t="s">
        <v>16</v>
      </c>
    </row>
    <row r="106">
      <c r="A106" s="88">
        <v>24.0</v>
      </c>
      <c r="B106" s="66" t="s">
        <v>39</v>
      </c>
      <c r="C106" s="62"/>
      <c r="D106" s="66" t="s">
        <v>16</v>
      </c>
      <c r="E106" s="79" t="str">
        <f>IFERROR(__xludf.DUMMYFUNCTION("CONCATENATE(""#"",TO_TEXT($A106),SUBSTITUTE(E$82,""&lt;TEXTO&gt;"",$B106))"),"#24
Considerar para a tarefa a seguir somente o texto que está entre #### e ####.
####
""No texto escrito por Liana Coll, ""Agrotóxicos  são detectados em cera e mel de abelha"", publicado no Jornal da UNICAMP, explana como o uso intensivo de agrotóxicos "&amp;"está relacionado à contaminação de produtos apícolas. As principais questões ligadas ao tema incluem a saúde das abelhas, a qualidade dos produtos e os impactos na cadeia alimentar. O interesse em pesquisas acadêmicas pelo assunto se deu pela preocupação "&amp;"com a morte massiva de abelhas no Brasil, Europa e Estados Unidos por conta da relevância desses insetos na polinização de plantações. A contaminação do mel e da cera podem prejudicar a saúde humana e comprometer a segurança alimentar, além de afetar a bi"&amp;"odiversidade e os ecossistemas.	""
####
Tarefa: Você é um assistente útil responsável pela análise de coerência semântica de textos. Sua tarefa é analisar um texto seguindo os passos abaixo:
Passo 1. Liste a ocorrência dos verbos apresentar, destacar, exp"&amp;"licar e informar.
Passo 2. Agora, atribua uma nota para os verbos listados no passo 1, considerando a coerência semântica das palavras entre si. Atribua uma nota de 1.0 a 10.0, sendo 1.0(um) para o verbo menos coerente e 10.0(dez) para o mais coerentes.
P"&amp;"asso 3. Considerando as notas dos verbos do passo 2, atribua uma nota ao texto, sendo 1.0 (um)  nota mais baixa e 10.0 (dez) a mais alta. 
Resposta:")</f>
        <v>#24
Considerar para a tarefa a seguir somente o texto que está entre #### e ####.
####
"No texto escrito por Liana Coll, "Agrotóxicos  são detectados em cera e mel de abelha", publicado no Jornal da UNICAMP, explana como o uso intensivo de agrotóxicos está relacionado à contaminação de produtos apícolas. As principais questões ligadas ao tema incluem a saúde das abelhas, a qualidade dos produtos e os impactos na cadeia alimentar. O interesse em pesquisas acadêmicas pelo assunto se deu pela preocupação com a morte massiva de abelhas no Brasil, Europa e Estados Unidos por conta da relevância desses insetos na polinização de plantações. A contaminação do mel e da cera podem prejudicar a saúde humana e comprometer a segurança alimentar, além de afetar a biodiversidade e os ecossistemas.	"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F106" s="64"/>
      <c r="G106" s="78" t="str">
        <f>IFERROR(__xludf.DUMMYFUNCTION("CONCATENATE(""#"",TO_TEXT($A106),SUBSTITUTE(G$82,""&lt;TEXTO&gt;"",$B106))"),"#24
Considerar para a tarefa a seguir somente o texto que está entre #### e ####.
####
""No texto escrito por Liana Coll, ""Agrotóxicos  são detectados em cera e mel de abelha"", publicado no Jornal da UNICAMP, explana como o uso intensivo de agrotóxicos "&amp;"está relacionado à contaminação de produtos apícolas. As principais questões ligadas ao tema incluem a saúde das abelhas, a qualidade dos produtos e os impactos na cadeia alimentar. O interesse em pesquisas acadêmicas pelo assunto se deu pela preocupação "&amp;"com a morte massiva de abelhas no Brasil, Europa e Estados Unidos por conta da relevância desses insetos na polinização de plantações. A contaminação do mel e da cera podem prejudicar a saúde humana e comprometer a segurança alimentar, além de afetar a bi"&amp;"odiversidade e os ecossistemas.	""
####
Tarefa: Você é um assistente útil responsável pela análise de coerência semântica de textos. Sua tarefa é analisar um texto seguindo os passos abaixo:
Passo 1. Liste a ocorrência dos verbos apresentar, destacar, exp"&amp;"licar e informar.
Passo 2. Agora, atribua uma nota para os verbos listados no passo 1, considerando a coerência semântica das palavras entre si. Atribua uma nota de 1.0 a 10.0, sendo 1.0(um) para o verbo menos coerente e 10.0(dez) para o mais coerentes.
P"&amp;"asso 3. Considerando as notas dos verbos do passo 2, atribua uma nota ao texto, sendo 1.0 (um)  nota mais baixa e 10.0 (dez) a mais alta. 
Resposta:")</f>
        <v>#24
Considerar para a tarefa a seguir somente o texto que está entre #### e ####.
####
"No texto escrito por Liana Coll, "Agrotóxicos  são detectados em cera e mel de abelha", publicado no Jornal da UNICAMP, explana como o uso intensivo de agrotóxicos está relacionado à contaminação de produtos apícolas. As principais questões ligadas ao tema incluem a saúde das abelhas, a qualidade dos produtos e os impactos na cadeia alimentar. O interesse em pesquisas acadêmicas pelo assunto se deu pela preocupação com a morte massiva de abelhas no Brasil, Europa e Estados Unidos por conta da relevância desses insetos na polinização de plantações. A contaminação do mel e da cera podem prejudicar a saúde humana e comprometer a segurança alimentar, além de afetar a biodiversidade e os ecossistemas.	"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H106" s="64"/>
      <c r="I106" s="78" t="str">
        <f>IFERROR(__xludf.DUMMYFUNCTION("CONCATENATE(""#"",TO_TEXT($A106),SUBSTITUTE(I$82,""&lt;TEXTO&gt;"",$B106))"),"#24
Considerar para a tarefa a seguir somente o texto que está entre #### e ####.
####
""No texto escrito por Liana Coll, ""Agrotóxicos  são detectados em cera e mel de abelha"", publicado no Jornal da UNICAMP, explana como o uso intensivo de agrotóxicos "&amp;"está relacionado à contaminação de produtos apícolas. As principais questões ligadas ao tema incluem a saúde das abelhas, a qualidade dos produtos e os impactos na cadeia alimentar. O interesse em pesquisas acadêmicas pelo assunto se deu pela preocupação "&amp;"com a morte massiva de abelhas no Brasil, Europa e Estados Unidos por conta da relevância desses insetos na polinização de plantações. A contaminação do mel e da cera podem prejudicar a saúde humana e comprometer a segurança alimentar, além de afetar a bi"&amp;"odiversidade e os ecossistemas.	""
####
Tarefa: Você é um assistente útil responsável pela análise de coerência semântica de textos. Sua tarefa é analisar um texto seguindo os passos abaixo:
Passo 1. Liste a ocorrência dos verbos apresentar, destacar, exp"&amp;"licar e informar.
Passo 2. Agora, atribua uma nota para os verbos listados no passo 1, considerando a coerência semântica das palavras entre si. Atribua uma nota de 1.0 a 10.0, sendo 1.0(um) para o verbo menos coerente e 10.0(dez) para o mais coerentes.
P"&amp;"asso 3. Considerando as notas dos verbos do passo 2, atribua uma nota ao texto, sendo 1.0 (um)  nota mais baixa e 10.0 (dez) a mais alta. 
Resposta:")</f>
        <v>#24
Considerar para a tarefa a seguir somente o texto que está entre #### e ####.
####
"No texto escrito por Liana Coll, "Agrotóxicos  são detectados em cera e mel de abelha", publicado no Jornal da UNICAMP, explana como o uso intensivo de agrotóxicos está relacionado à contaminação de produtos apícolas. As principais questões ligadas ao tema incluem a saúde das abelhas, a qualidade dos produtos e os impactos na cadeia alimentar. O interesse em pesquisas acadêmicas pelo assunto se deu pela preocupação com a morte massiva de abelhas no Brasil, Europa e Estados Unidos por conta da relevância desses insetos na polinização de plantações. A contaminação do mel e da cera podem prejudicar a saúde humana e comprometer a segurança alimentar, além de afetar a biodiversidade e os ecossistemas.	"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J106" s="64"/>
      <c r="K106" s="78" t="str">
        <f>IFERROR(__xludf.DUMMYFUNCTION("CONCATENATE(""#"",TO_TEXT($A106),SUBSTITUTE(K$82,""&lt;TEXTO&gt;"",$B106))"),"#24
Considerar para a tarefa a seguir somente o texto que está entre #### e ####.
####
""No texto escrito por Liana Coll, ""Agrotóxicos  são detectados em cera e mel de abelha"", publicado no Jornal da UNICAMP, explana como o uso intensivo de agrotóxicos "&amp;"está relacionado à contaminação de produtos apícolas. As principais questões ligadas ao tema incluem a saúde das abelhas, a qualidade dos produtos e os impactos na cadeia alimentar. O interesse em pesquisas acadêmicas pelo assunto se deu pela preocupação "&amp;"com a morte massiva de abelhas no Brasil, Europa e Estados Unidos por conta da relevância desses insetos na polinização de plantações. A contaminação do mel e da cera podem prejudicar a saúde humana e comprometer a segurança alimentar, além de afetar a bi"&amp;"odiversidade e os ecossistemas.	""
####
Tarefa: Você é um assistente útil responsável pela análise de coerência semântica de textos. Sua tarefa é analisar um texto seguindo os passos abaixo:
Passo 1. Liste a ocorrência dos verbos apresentar, destacar, exp"&amp;"licar e informar.
Passo 2. Agora, atribua uma nota para os verbos listados no passo 1, considerando a coerência semântica das palavras entre si. Atribua uma nota de 1.0 a 10.0, sendo 1.0(um) para o verbo menos coerente e 10.0(dez) para o mais coerentes.
P"&amp;"asso 3. Considerando as notas dos verbos do passo 2, atribua uma nota ao texto, sendo 1.0 (um)  nota mais baixa e 10.0 (dez) a mais alta. 
Resposta:")</f>
        <v>#24
Considerar para a tarefa a seguir somente o texto que está entre #### e ####.
####
"No texto escrito por Liana Coll, "Agrotóxicos  são detectados em cera e mel de abelha", publicado no Jornal da UNICAMP, explana como o uso intensivo de agrotóxicos está relacionado à contaminação de produtos apícolas. As principais questões ligadas ao tema incluem a saúde das abelhas, a qualidade dos produtos e os impactos na cadeia alimentar. O interesse em pesquisas acadêmicas pelo assunto se deu pela preocupação com a morte massiva de abelhas no Brasil, Europa e Estados Unidos por conta da relevância desses insetos na polinização de plantações. A contaminação do mel e da cera podem prejudicar a saúde humana e comprometer a segurança alimentar, além de afetar a biodiversidade e os ecossistemas.	"
####
Tarefa: Você é um assistente útil responsável pela análise de coerência semântica de textos. Sua tarefa é analisar um texto seguindo os passos abaixo:
Passo 1. Liste a ocorrência dos verbos apresentar, destacar, explicar e informar.
Passo 2. Agora, atribua uma nota para os verbos listados no passo 1, considerando a coerência semântica das palavras entre si. Atribua uma nota de 1.0 a 10.0, sendo 1.0(um) para o verbo menos coerente e 10.0(dez) para o mais coerentes.
Passo 3. Considerando as notas dos verbos do passo 2, atribua uma nota ao texto, sendo 1.0 (um)  nota mais baixa e 10.0 (dez) a mais alta. 
Resposta:</v>
      </c>
      <c r="L106" s="64"/>
      <c r="M106" s="2" t="s">
        <v>16</v>
      </c>
    </row>
    <row r="107">
      <c r="A107" s="62"/>
      <c r="B107" s="62"/>
      <c r="C107" s="62"/>
      <c r="D107" s="62"/>
      <c r="E107" s="70"/>
      <c r="F107" s="64"/>
      <c r="G107" s="70"/>
      <c r="H107" s="64"/>
      <c r="I107" s="70"/>
      <c r="J107" s="64"/>
      <c r="K107" s="70"/>
      <c r="L107" s="64"/>
    </row>
    <row r="108">
      <c r="A108" s="62"/>
      <c r="B108" s="62"/>
      <c r="C108" s="62"/>
      <c r="D108" s="62"/>
      <c r="E108" s="70"/>
      <c r="F108" s="64"/>
      <c r="G108" s="70"/>
      <c r="H108" s="64"/>
      <c r="I108" s="70"/>
      <c r="J108" s="64"/>
      <c r="K108" s="70"/>
      <c r="L108" s="64"/>
    </row>
    <row r="109">
      <c r="A109" s="62"/>
      <c r="B109" s="62"/>
      <c r="C109" s="62"/>
      <c r="D109" s="62"/>
      <c r="E109" s="70"/>
      <c r="F109" s="64"/>
      <c r="G109" s="70"/>
      <c r="H109" s="64"/>
      <c r="I109" s="70"/>
      <c r="J109" s="64"/>
      <c r="K109" s="70"/>
      <c r="L109" s="64"/>
    </row>
    <row r="110">
      <c r="A110" s="62"/>
      <c r="B110" s="62"/>
      <c r="C110" s="62"/>
      <c r="D110" s="62"/>
      <c r="E110" s="70"/>
      <c r="F110" s="64"/>
      <c r="G110" s="70"/>
      <c r="H110" s="64"/>
      <c r="I110" s="70"/>
      <c r="J110" s="64"/>
      <c r="K110" s="70"/>
      <c r="L110" s="64"/>
    </row>
    <row r="111">
      <c r="A111" s="62"/>
      <c r="B111" s="62"/>
      <c r="C111" s="62"/>
      <c r="D111" s="62"/>
      <c r="E111" s="70"/>
      <c r="F111" s="64"/>
      <c r="G111" s="70"/>
      <c r="H111" s="64"/>
      <c r="I111" s="70"/>
      <c r="J111" s="64"/>
      <c r="K111" s="70"/>
      <c r="L111" s="64"/>
    </row>
    <row r="112">
      <c r="A112" s="62"/>
      <c r="B112" s="62"/>
      <c r="C112" s="62"/>
      <c r="D112" s="62"/>
      <c r="E112" s="70"/>
      <c r="F112" s="64"/>
      <c r="G112" s="70"/>
      <c r="H112" s="64"/>
      <c r="I112" s="70"/>
      <c r="J112" s="64"/>
      <c r="K112" s="70"/>
      <c r="L112" s="64"/>
    </row>
    <row r="113">
      <c r="A113" s="62"/>
      <c r="B113" s="62"/>
      <c r="C113" s="62"/>
      <c r="D113" s="62"/>
      <c r="E113" s="70"/>
      <c r="F113" s="64"/>
      <c r="G113" s="70"/>
      <c r="H113" s="64"/>
      <c r="I113" s="70"/>
      <c r="J113" s="64"/>
      <c r="K113" s="70"/>
      <c r="L113" s="64"/>
    </row>
    <row r="114">
      <c r="A114" s="62"/>
      <c r="B114" s="62"/>
      <c r="C114" s="62"/>
      <c r="D114" s="62"/>
      <c r="E114" s="70"/>
      <c r="F114" s="64"/>
      <c r="G114" s="70"/>
      <c r="H114" s="64"/>
      <c r="I114" s="70"/>
      <c r="J114" s="64"/>
      <c r="K114" s="70"/>
      <c r="L114" s="64"/>
    </row>
    <row r="115">
      <c r="A115" s="62"/>
      <c r="B115" s="62"/>
      <c r="C115" s="62"/>
      <c r="D115" s="62"/>
      <c r="E115" s="70"/>
      <c r="F115" s="64"/>
      <c r="G115" s="70"/>
      <c r="H115" s="64"/>
      <c r="I115" s="70"/>
      <c r="J115" s="64"/>
      <c r="K115" s="70"/>
      <c r="L115" s="64"/>
    </row>
    <row r="116">
      <c r="A116" s="62"/>
      <c r="B116" s="62"/>
      <c r="C116" s="62"/>
      <c r="D116" s="62"/>
      <c r="E116" s="70"/>
      <c r="F116" s="64"/>
      <c r="G116" s="70"/>
      <c r="H116" s="64"/>
      <c r="I116" s="70"/>
      <c r="J116" s="64"/>
      <c r="K116" s="70"/>
      <c r="L116" s="64"/>
    </row>
    <row r="117">
      <c r="A117" s="62"/>
      <c r="B117" s="62"/>
      <c r="C117" s="62"/>
      <c r="D117" s="62"/>
      <c r="E117" s="70"/>
      <c r="F117" s="64"/>
      <c r="G117" s="70"/>
      <c r="H117" s="64"/>
      <c r="I117" s="70"/>
      <c r="J117" s="64"/>
      <c r="K117" s="70"/>
      <c r="L117" s="64"/>
    </row>
    <row r="118">
      <c r="A118" s="62"/>
      <c r="B118" s="62"/>
      <c r="C118" s="62"/>
      <c r="D118" s="62"/>
      <c r="E118" s="70"/>
      <c r="F118" s="64"/>
      <c r="G118" s="70"/>
      <c r="H118" s="64"/>
      <c r="I118" s="70"/>
      <c r="J118" s="64"/>
      <c r="K118" s="70"/>
      <c r="L118" s="64"/>
    </row>
    <row r="119">
      <c r="E119" s="16"/>
      <c r="F119" s="17"/>
      <c r="G119" s="16"/>
      <c r="H119" s="17"/>
      <c r="I119" s="16"/>
      <c r="J119" s="17"/>
      <c r="K119" s="16"/>
      <c r="L119" s="17"/>
    </row>
    <row r="120">
      <c r="E120" s="16"/>
      <c r="F120" s="17"/>
      <c r="G120" s="16"/>
      <c r="H120" s="17"/>
      <c r="I120" s="16"/>
      <c r="J120" s="17"/>
      <c r="K120" s="16"/>
      <c r="L120" s="17"/>
    </row>
    <row r="121">
      <c r="E121" s="16"/>
      <c r="F121" s="17"/>
      <c r="G121" s="16"/>
      <c r="H121" s="17"/>
      <c r="I121" s="16"/>
      <c r="J121" s="17"/>
      <c r="K121" s="16"/>
      <c r="L121" s="17"/>
    </row>
    <row r="122">
      <c r="E122" s="16"/>
      <c r="F122" s="17"/>
      <c r="G122" s="16"/>
      <c r="H122" s="17"/>
      <c r="I122" s="16"/>
      <c r="J122" s="17"/>
      <c r="K122" s="16"/>
      <c r="L122" s="17"/>
    </row>
    <row r="123">
      <c r="E123" s="16"/>
      <c r="F123" s="17"/>
      <c r="G123" s="16"/>
      <c r="H123" s="17"/>
      <c r="I123" s="16"/>
      <c r="J123" s="17"/>
      <c r="K123" s="16"/>
      <c r="L123" s="17"/>
    </row>
    <row r="124">
      <c r="E124" s="16"/>
      <c r="F124" s="17"/>
      <c r="G124" s="16"/>
      <c r="H124" s="17"/>
      <c r="I124" s="16"/>
      <c r="J124" s="17"/>
      <c r="K124" s="16"/>
      <c r="L124" s="17"/>
    </row>
    <row r="125">
      <c r="E125" s="16"/>
      <c r="F125" s="17"/>
      <c r="G125" s="16"/>
      <c r="H125" s="17"/>
      <c r="I125" s="16"/>
      <c r="J125" s="17"/>
      <c r="K125" s="16"/>
      <c r="L125" s="17"/>
    </row>
    <row r="126">
      <c r="E126" s="16"/>
      <c r="F126" s="17"/>
      <c r="G126" s="16"/>
      <c r="H126" s="17"/>
      <c r="I126" s="16"/>
      <c r="J126" s="17"/>
      <c r="K126" s="16"/>
      <c r="L126" s="17"/>
    </row>
    <row r="127">
      <c r="E127" s="16"/>
      <c r="F127" s="17"/>
      <c r="G127" s="16"/>
      <c r="H127" s="17"/>
      <c r="I127" s="16"/>
      <c r="J127" s="17"/>
      <c r="K127" s="16"/>
      <c r="L127" s="17"/>
    </row>
    <row r="128">
      <c r="E128" s="16"/>
      <c r="F128" s="17"/>
      <c r="G128" s="16"/>
      <c r="H128" s="17"/>
      <c r="I128" s="16"/>
      <c r="J128" s="17"/>
      <c r="K128" s="16"/>
      <c r="L128" s="17"/>
    </row>
    <row r="129">
      <c r="E129" s="16"/>
      <c r="F129" s="17"/>
      <c r="G129" s="16"/>
      <c r="H129" s="17"/>
      <c r="I129" s="16"/>
      <c r="J129" s="17"/>
      <c r="K129" s="16"/>
      <c r="L129" s="17"/>
    </row>
    <row r="130">
      <c r="E130" s="16"/>
      <c r="F130" s="17"/>
      <c r="G130" s="16"/>
      <c r="H130" s="17"/>
      <c r="I130" s="16"/>
      <c r="J130" s="17"/>
      <c r="K130" s="16"/>
      <c r="L130" s="17"/>
    </row>
    <row r="131">
      <c r="E131" s="16"/>
      <c r="F131" s="17"/>
      <c r="G131" s="16"/>
      <c r="H131" s="17"/>
      <c r="I131" s="16"/>
      <c r="J131" s="17"/>
      <c r="K131" s="16"/>
      <c r="L131" s="17"/>
    </row>
    <row r="132">
      <c r="E132" s="16"/>
      <c r="F132" s="17"/>
      <c r="G132" s="16"/>
      <c r="H132" s="17"/>
      <c r="I132" s="16"/>
      <c r="J132" s="17"/>
      <c r="K132" s="16"/>
      <c r="L132" s="17"/>
    </row>
    <row r="133">
      <c r="E133" s="16"/>
      <c r="F133" s="17"/>
      <c r="G133" s="16"/>
      <c r="H133" s="17"/>
      <c r="I133" s="16"/>
      <c r="J133" s="17"/>
      <c r="K133" s="16"/>
      <c r="L133" s="17"/>
    </row>
    <row r="134">
      <c r="E134" s="16"/>
      <c r="F134" s="17"/>
      <c r="G134" s="16"/>
      <c r="H134" s="17"/>
      <c r="I134" s="16"/>
      <c r="J134" s="17"/>
      <c r="K134" s="16"/>
      <c r="L134" s="17"/>
    </row>
    <row r="135">
      <c r="E135" s="16"/>
      <c r="F135" s="17"/>
      <c r="G135" s="16"/>
      <c r="H135" s="17"/>
      <c r="I135" s="16"/>
      <c r="J135" s="17"/>
      <c r="K135" s="16"/>
      <c r="L135" s="17"/>
    </row>
    <row r="136">
      <c r="E136" s="16"/>
      <c r="F136" s="17"/>
      <c r="G136" s="16"/>
      <c r="H136" s="17"/>
      <c r="I136" s="16"/>
      <c r="J136" s="17"/>
      <c r="K136" s="16"/>
      <c r="L136" s="17"/>
    </row>
    <row r="137">
      <c r="E137" s="16"/>
      <c r="F137" s="17"/>
      <c r="G137" s="16"/>
      <c r="H137" s="17"/>
      <c r="I137" s="16"/>
      <c r="J137" s="17"/>
      <c r="K137" s="16"/>
      <c r="L137" s="17"/>
    </row>
    <row r="138">
      <c r="E138" s="16"/>
      <c r="F138" s="17"/>
      <c r="G138" s="16"/>
      <c r="H138" s="17"/>
      <c r="I138" s="16"/>
      <c r="J138" s="17"/>
      <c r="K138" s="16"/>
      <c r="L138" s="17"/>
    </row>
    <row r="139">
      <c r="E139" s="16"/>
      <c r="F139" s="17"/>
      <c r="G139" s="16"/>
      <c r="H139" s="17"/>
      <c r="I139" s="16"/>
      <c r="J139" s="17"/>
      <c r="K139" s="16"/>
      <c r="L139" s="17"/>
    </row>
    <row r="140">
      <c r="E140" s="16"/>
      <c r="F140" s="17"/>
      <c r="G140" s="16"/>
      <c r="H140" s="17"/>
      <c r="I140" s="16"/>
      <c r="J140" s="17"/>
      <c r="K140" s="16"/>
      <c r="L140" s="17"/>
    </row>
    <row r="141">
      <c r="E141" s="16"/>
      <c r="F141" s="17"/>
      <c r="G141" s="16"/>
      <c r="H141" s="17"/>
      <c r="I141" s="16"/>
      <c r="J141" s="17"/>
      <c r="K141" s="16"/>
      <c r="L141" s="17"/>
    </row>
    <row r="142">
      <c r="E142" s="16"/>
      <c r="F142" s="17"/>
      <c r="G142" s="16"/>
      <c r="H142" s="17"/>
      <c r="I142" s="16"/>
      <c r="J142" s="17"/>
      <c r="K142" s="16"/>
      <c r="L142" s="17"/>
    </row>
    <row r="143">
      <c r="E143" s="16"/>
      <c r="F143" s="17"/>
      <c r="G143" s="16"/>
      <c r="H143" s="17"/>
      <c r="I143" s="16"/>
      <c r="J143" s="17"/>
      <c r="K143" s="16"/>
      <c r="L143" s="17"/>
    </row>
    <row r="144">
      <c r="E144" s="16"/>
      <c r="F144" s="17"/>
      <c r="G144" s="16"/>
      <c r="H144" s="17"/>
      <c r="I144" s="16"/>
      <c r="J144" s="17"/>
      <c r="K144" s="16"/>
      <c r="L144" s="17"/>
    </row>
    <row r="145">
      <c r="E145" s="16"/>
      <c r="F145" s="17"/>
      <c r="G145" s="16"/>
      <c r="H145" s="17"/>
      <c r="I145" s="16"/>
      <c r="J145" s="17"/>
      <c r="K145" s="16"/>
      <c r="L145" s="17"/>
    </row>
    <row r="146">
      <c r="E146" s="16"/>
      <c r="F146" s="17"/>
      <c r="G146" s="16"/>
      <c r="H146" s="17"/>
      <c r="I146" s="16"/>
      <c r="J146" s="17"/>
      <c r="K146" s="16"/>
      <c r="L146" s="17"/>
    </row>
    <row r="147">
      <c r="E147" s="16"/>
      <c r="F147" s="17"/>
      <c r="G147" s="16"/>
      <c r="H147" s="17"/>
      <c r="I147" s="16"/>
      <c r="J147" s="17"/>
      <c r="K147" s="16"/>
      <c r="L147" s="17"/>
    </row>
    <row r="148">
      <c r="E148" s="16"/>
      <c r="F148" s="17"/>
      <c r="G148" s="16"/>
      <c r="H148" s="17"/>
      <c r="I148" s="16"/>
      <c r="J148" s="17"/>
      <c r="K148" s="16"/>
      <c r="L148" s="17"/>
    </row>
    <row r="149">
      <c r="E149" s="16"/>
      <c r="F149" s="17"/>
      <c r="G149" s="16"/>
      <c r="H149" s="17"/>
      <c r="I149" s="16"/>
      <c r="J149" s="17"/>
      <c r="K149" s="16"/>
      <c r="L149" s="17"/>
    </row>
    <row r="150">
      <c r="E150" s="16"/>
      <c r="F150" s="17"/>
      <c r="G150" s="16"/>
      <c r="H150" s="17"/>
      <c r="I150" s="16"/>
      <c r="J150" s="17"/>
      <c r="K150" s="16"/>
      <c r="L150" s="17"/>
    </row>
    <row r="151">
      <c r="E151" s="16"/>
      <c r="F151" s="17"/>
      <c r="G151" s="16"/>
      <c r="H151" s="17"/>
      <c r="I151" s="16"/>
      <c r="J151" s="17"/>
      <c r="K151" s="16"/>
      <c r="L151" s="17"/>
    </row>
    <row r="152">
      <c r="E152" s="16"/>
      <c r="F152" s="17"/>
      <c r="G152" s="16"/>
      <c r="H152" s="17"/>
      <c r="I152" s="16"/>
      <c r="J152" s="17"/>
      <c r="K152" s="16"/>
      <c r="L152" s="17"/>
    </row>
    <row r="153">
      <c r="E153" s="16"/>
      <c r="F153" s="17"/>
      <c r="G153" s="16"/>
      <c r="H153" s="17"/>
      <c r="I153" s="16"/>
      <c r="J153" s="17"/>
      <c r="K153" s="16"/>
      <c r="L153" s="17"/>
    </row>
    <row r="154">
      <c r="E154" s="16"/>
      <c r="F154" s="17"/>
      <c r="G154" s="16"/>
      <c r="H154" s="17"/>
      <c r="I154" s="16"/>
      <c r="J154" s="17"/>
      <c r="K154" s="16"/>
      <c r="L154" s="17"/>
    </row>
    <row r="155">
      <c r="E155" s="16"/>
      <c r="F155" s="17"/>
      <c r="G155" s="16"/>
      <c r="H155" s="17"/>
      <c r="I155" s="16"/>
      <c r="J155" s="17"/>
      <c r="K155" s="16"/>
      <c r="L155" s="17"/>
    </row>
    <row r="156">
      <c r="E156" s="16"/>
      <c r="F156" s="17"/>
      <c r="G156" s="16"/>
      <c r="H156" s="17"/>
      <c r="I156" s="16"/>
      <c r="J156" s="17"/>
      <c r="K156" s="16"/>
      <c r="L156" s="17"/>
    </row>
    <row r="157">
      <c r="E157" s="16"/>
      <c r="F157" s="17"/>
      <c r="G157" s="16"/>
      <c r="H157" s="17"/>
      <c r="I157" s="16"/>
      <c r="J157" s="17"/>
      <c r="K157" s="16"/>
      <c r="L157" s="17"/>
    </row>
    <row r="158">
      <c r="E158" s="16"/>
      <c r="F158" s="17"/>
      <c r="G158" s="16"/>
      <c r="H158" s="17"/>
      <c r="I158" s="16"/>
      <c r="J158" s="17"/>
      <c r="K158" s="16"/>
      <c r="L158" s="17"/>
    </row>
    <row r="159">
      <c r="E159" s="16"/>
      <c r="F159" s="17"/>
      <c r="G159" s="16"/>
      <c r="H159" s="17"/>
      <c r="I159" s="16"/>
      <c r="J159" s="17"/>
      <c r="K159" s="16"/>
      <c r="L159" s="17"/>
    </row>
    <row r="160">
      <c r="E160" s="16"/>
      <c r="F160" s="17"/>
      <c r="G160" s="16"/>
      <c r="H160" s="17"/>
      <c r="I160" s="16"/>
      <c r="J160" s="17"/>
      <c r="K160" s="16"/>
      <c r="L160" s="17"/>
    </row>
    <row r="161">
      <c r="E161" s="16"/>
      <c r="F161" s="17"/>
      <c r="G161" s="16"/>
      <c r="H161" s="17"/>
      <c r="I161" s="16"/>
      <c r="J161" s="17"/>
      <c r="K161" s="16"/>
      <c r="L161" s="17"/>
    </row>
    <row r="162">
      <c r="E162" s="16"/>
      <c r="F162" s="17"/>
      <c r="G162" s="16"/>
      <c r="H162" s="17"/>
      <c r="I162" s="16"/>
      <c r="J162" s="17"/>
      <c r="K162" s="16"/>
      <c r="L162" s="17"/>
    </row>
    <row r="163">
      <c r="E163" s="16"/>
      <c r="F163" s="17"/>
      <c r="G163" s="16"/>
      <c r="H163" s="17"/>
      <c r="I163" s="16"/>
      <c r="J163" s="17"/>
      <c r="K163" s="16"/>
      <c r="L163" s="17"/>
    </row>
    <row r="164">
      <c r="E164" s="16"/>
      <c r="F164" s="17"/>
      <c r="G164" s="16"/>
      <c r="H164" s="17"/>
      <c r="I164" s="16"/>
      <c r="J164" s="17"/>
      <c r="K164" s="16"/>
      <c r="L164" s="17"/>
    </row>
    <row r="165">
      <c r="E165" s="16"/>
      <c r="F165" s="17"/>
      <c r="G165" s="16"/>
      <c r="H165" s="17"/>
      <c r="I165" s="16"/>
      <c r="J165" s="17"/>
      <c r="K165" s="16"/>
      <c r="L165" s="17"/>
    </row>
    <row r="166">
      <c r="E166" s="16"/>
      <c r="F166" s="17"/>
      <c r="G166" s="16"/>
      <c r="H166" s="17"/>
      <c r="I166" s="16"/>
      <c r="J166" s="17"/>
      <c r="K166" s="16"/>
      <c r="L166" s="17"/>
    </row>
    <row r="167">
      <c r="E167" s="16"/>
      <c r="F167" s="17"/>
      <c r="G167" s="16"/>
      <c r="H167" s="17"/>
      <c r="I167" s="16"/>
      <c r="J167" s="17"/>
      <c r="K167" s="16"/>
      <c r="L167" s="17"/>
    </row>
    <row r="168">
      <c r="E168" s="16"/>
      <c r="F168" s="17"/>
      <c r="G168" s="16"/>
      <c r="H168" s="17"/>
      <c r="I168" s="16"/>
      <c r="J168" s="17"/>
      <c r="K168" s="16"/>
      <c r="L168" s="17"/>
    </row>
    <row r="169">
      <c r="E169" s="16"/>
      <c r="F169" s="17"/>
      <c r="G169" s="16"/>
      <c r="H169" s="17"/>
      <c r="I169" s="16"/>
      <c r="J169" s="17"/>
      <c r="K169" s="16"/>
      <c r="L169" s="17"/>
    </row>
    <row r="170">
      <c r="E170" s="16"/>
      <c r="F170" s="17"/>
      <c r="G170" s="16"/>
      <c r="H170" s="17"/>
      <c r="I170" s="16"/>
      <c r="J170" s="17"/>
      <c r="K170" s="16"/>
      <c r="L170" s="17"/>
    </row>
    <row r="171">
      <c r="E171" s="16"/>
      <c r="F171" s="17"/>
      <c r="G171" s="16"/>
      <c r="H171" s="17"/>
      <c r="I171" s="16"/>
      <c r="J171" s="17"/>
      <c r="K171" s="16"/>
      <c r="L171" s="17"/>
    </row>
    <row r="172">
      <c r="E172" s="16"/>
      <c r="F172" s="17"/>
      <c r="G172" s="16"/>
      <c r="H172" s="17"/>
      <c r="I172" s="16"/>
      <c r="J172" s="17"/>
      <c r="K172" s="16"/>
      <c r="L172" s="17"/>
    </row>
    <row r="173">
      <c r="E173" s="16"/>
      <c r="F173" s="17"/>
      <c r="G173" s="16"/>
      <c r="H173" s="17"/>
      <c r="I173" s="16"/>
      <c r="J173" s="17"/>
      <c r="K173" s="16"/>
      <c r="L173" s="17"/>
    </row>
    <row r="174">
      <c r="E174" s="16"/>
      <c r="F174" s="17"/>
      <c r="G174" s="16"/>
      <c r="H174" s="17"/>
      <c r="I174" s="16"/>
      <c r="J174" s="17"/>
      <c r="K174" s="16"/>
      <c r="L174" s="17"/>
    </row>
    <row r="175">
      <c r="E175" s="16"/>
      <c r="F175" s="17"/>
      <c r="G175" s="16"/>
      <c r="H175" s="17"/>
      <c r="I175" s="16"/>
      <c r="J175" s="17"/>
      <c r="K175" s="16"/>
      <c r="L175" s="17"/>
    </row>
    <row r="176">
      <c r="E176" s="16"/>
      <c r="F176" s="17"/>
      <c r="G176" s="16"/>
      <c r="H176" s="17"/>
      <c r="I176" s="16"/>
      <c r="J176" s="17"/>
      <c r="K176" s="16"/>
      <c r="L176" s="17"/>
    </row>
    <row r="177">
      <c r="E177" s="16"/>
      <c r="F177" s="17"/>
      <c r="G177" s="16"/>
      <c r="H177" s="17"/>
      <c r="I177" s="16"/>
      <c r="J177" s="17"/>
      <c r="K177" s="16"/>
      <c r="L177" s="17"/>
    </row>
    <row r="178">
      <c r="E178" s="16"/>
      <c r="F178" s="17"/>
      <c r="G178" s="16"/>
      <c r="H178" s="17"/>
      <c r="I178" s="16"/>
      <c r="J178" s="17"/>
      <c r="K178" s="16"/>
      <c r="L178" s="17"/>
    </row>
    <row r="179">
      <c r="E179" s="16"/>
      <c r="F179" s="17"/>
      <c r="G179" s="16"/>
      <c r="H179" s="17"/>
      <c r="I179" s="16"/>
      <c r="J179" s="17"/>
      <c r="K179" s="16"/>
      <c r="L179" s="17"/>
    </row>
    <row r="180">
      <c r="E180" s="16"/>
      <c r="F180" s="17"/>
      <c r="G180" s="16"/>
      <c r="H180" s="17"/>
      <c r="I180" s="16"/>
      <c r="J180" s="17"/>
      <c r="K180" s="16"/>
      <c r="L180" s="17"/>
    </row>
    <row r="181">
      <c r="E181" s="16"/>
      <c r="F181" s="17"/>
      <c r="G181" s="16"/>
      <c r="H181" s="17"/>
      <c r="I181" s="16"/>
      <c r="J181" s="17"/>
      <c r="K181" s="16"/>
      <c r="L181" s="17"/>
    </row>
    <row r="182">
      <c r="E182" s="16"/>
      <c r="F182" s="17"/>
      <c r="G182" s="16"/>
      <c r="H182" s="17"/>
      <c r="I182" s="16"/>
      <c r="J182" s="17"/>
      <c r="K182" s="16"/>
      <c r="L182" s="17"/>
    </row>
    <row r="183">
      <c r="E183" s="16"/>
      <c r="F183" s="17"/>
      <c r="G183" s="16"/>
      <c r="H183" s="17"/>
      <c r="I183" s="16"/>
      <c r="J183" s="17"/>
      <c r="K183" s="16"/>
      <c r="L183" s="17"/>
    </row>
    <row r="184">
      <c r="E184" s="16"/>
      <c r="F184" s="17"/>
      <c r="G184" s="16"/>
      <c r="H184" s="17"/>
      <c r="I184" s="16"/>
      <c r="J184" s="17"/>
      <c r="K184" s="16"/>
      <c r="L184" s="17"/>
    </row>
    <row r="185">
      <c r="E185" s="16"/>
      <c r="F185" s="17"/>
      <c r="G185" s="16"/>
      <c r="H185" s="17"/>
      <c r="I185" s="16"/>
      <c r="J185" s="17"/>
      <c r="K185" s="16"/>
      <c r="L185" s="17"/>
    </row>
    <row r="186">
      <c r="E186" s="16"/>
      <c r="F186" s="17"/>
      <c r="G186" s="16"/>
      <c r="H186" s="17"/>
      <c r="I186" s="16"/>
      <c r="J186" s="17"/>
      <c r="K186" s="16"/>
      <c r="L186" s="17"/>
    </row>
    <row r="187">
      <c r="E187" s="16"/>
      <c r="F187" s="17"/>
      <c r="G187" s="16"/>
      <c r="H187" s="17"/>
      <c r="I187" s="16"/>
      <c r="J187" s="17"/>
      <c r="K187" s="16"/>
      <c r="L187" s="17"/>
    </row>
    <row r="188">
      <c r="E188" s="16"/>
      <c r="F188" s="17"/>
      <c r="G188" s="16"/>
      <c r="H188" s="17"/>
      <c r="I188" s="16"/>
      <c r="J188" s="17"/>
      <c r="K188" s="16"/>
      <c r="L188" s="17"/>
    </row>
    <row r="189">
      <c r="E189" s="16"/>
      <c r="F189" s="17"/>
      <c r="G189" s="16"/>
      <c r="H189" s="17"/>
      <c r="I189" s="16"/>
      <c r="J189" s="17"/>
      <c r="K189" s="16"/>
      <c r="L189" s="17"/>
    </row>
    <row r="190">
      <c r="E190" s="16"/>
      <c r="F190" s="17"/>
      <c r="G190" s="16"/>
      <c r="H190" s="17"/>
      <c r="I190" s="16"/>
      <c r="J190" s="17"/>
      <c r="K190" s="16"/>
      <c r="L190" s="17"/>
    </row>
    <row r="191">
      <c r="E191" s="16"/>
      <c r="F191" s="17"/>
      <c r="G191" s="16"/>
      <c r="H191" s="17"/>
      <c r="I191" s="16"/>
      <c r="J191" s="17"/>
      <c r="K191" s="16"/>
      <c r="L191" s="17"/>
    </row>
    <row r="192">
      <c r="E192" s="16"/>
      <c r="F192" s="17"/>
      <c r="G192" s="16"/>
      <c r="H192" s="17"/>
      <c r="I192" s="16"/>
      <c r="J192" s="17"/>
      <c r="K192" s="16"/>
      <c r="L192" s="17"/>
    </row>
    <row r="193">
      <c r="E193" s="16"/>
      <c r="F193" s="17"/>
      <c r="G193" s="16"/>
      <c r="H193" s="17"/>
      <c r="I193" s="16"/>
      <c r="J193" s="17"/>
      <c r="K193" s="16"/>
      <c r="L193" s="17"/>
    </row>
    <row r="194">
      <c r="E194" s="16"/>
      <c r="F194" s="17"/>
      <c r="G194" s="16"/>
      <c r="H194" s="17"/>
      <c r="I194" s="16"/>
      <c r="J194" s="17"/>
      <c r="K194" s="16"/>
      <c r="L194" s="17"/>
    </row>
    <row r="195">
      <c r="E195" s="16"/>
      <c r="F195" s="17"/>
      <c r="G195" s="16"/>
      <c r="H195" s="17"/>
      <c r="I195" s="16"/>
      <c r="J195" s="17"/>
      <c r="K195" s="16"/>
      <c r="L195" s="17"/>
    </row>
    <row r="196">
      <c r="E196" s="16"/>
      <c r="F196" s="17"/>
      <c r="G196" s="16"/>
      <c r="H196" s="17"/>
      <c r="I196" s="16"/>
      <c r="J196" s="17"/>
      <c r="K196" s="16"/>
      <c r="L196" s="17"/>
    </row>
    <row r="197">
      <c r="E197" s="16"/>
      <c r="F197" s="17"/>
      <c r="G197" s="16"/>
      <c r="H197" s="17"/>
      <c r="I197" s="16"/>
      <c r="J197" s="17"/>
      <c r="K197" s="16"/>
      <c r="L197" s="17"/>
    </row>
    <row r="198">
      <c r="E198" s="16"/>
      <c r="F198" s="17"/>
      <c r="G198" s="16"/>
      <c r="H198" s="17"/>
      <c r="I198" s="16"/>
      <c r="J198" s="17"/>
      <c r="K198" s="16"/>
      <c r="L198" s="17"/>
    </row>
    <row r="199">
      <c r="E199" s="16"/>
      <c r="F199" s="17"/>
      <c r="G199" s="16"/>
      <c r="H199" s="17"/>
      <c r="I199" s="16"/>
      <c r="J199" s="17"/>
      <c r="K199" s="16"/>
      <c r="L199" s="17"/>
    </row>
    <row r="200">
      <c r="E200" s="16"/>
      <c r="F200" s="17"/>
      <c r="G200" s="16"/>
      <c r="H200" s="17"/>
      <c r="I200" s="16"/>
      <c r="J200" s="17"/>
      <c r="K200" s="16"/>
      <c r="L200" s="17"/>
    </row>
    <row r="201">
      <c r="E201" s="16"/>
      <c r="F201" s="17"/>
      <c r="G201" s="16"/>
      <c r="H201" s="17"/>
      <c r="I201" s="16"/>
      <c r="J201" s="17"/>
      <c r="K201" s="16"/>
      <c r="L201" s="17"/>
    </row>
    <row r="202">
      <c r="E202" s="16"/>
      <c r="F202" s="17"/>
      <c r="G202" s="16"/>
      <c r="H202" s="17"/>
      <c r="I202" s="16"/>
      <c r="J202" s="17"/>
      <c r="K202" s="16"/>
      <c r="L202" s="17"/>
    </row>
    <row r="203">
      <c r="E203" s="16"/>
      <c r="F203" s="17"/>
      <c r="G203" s="16"/>
      <c r="H203" s="17"/>
      <c r="I203" s="16"/>
      <c r="J203" s="17"/>
      <c r="K203" s="16"/>
      <c r="L203" s="17"/>
    </row>
    <row r="204">
      <c r="E204" s="16"/>
      <c r="F204" s="17"/>
      <c r="G204" s="16"/>
      <c r="H204" s="17"/>
      <c r="I204" s="16"/>
      <c r="J204" s="17"/>
      <c r="K204" s="16"/>
      <c r="L204" s="17"/>
    </row>
    <row r="205">
      <c r="E205" s="16"/>
      <c r="F205" s="17"/>
      <c r="G205" s="16"/>
      <c r="H205" s="17"/>
      <c r="I205" s="16"/>
      <c r="J205" s="17"/>
      <c r="K205" s="16"/>
      <c r="L205" s="17"/>
    </row>
    <row r="206">
      <c r="E206" s="16"/>
      <c r="F206" s="17"/>
      <c r="G206" s="16"/>
      <c r="H206" s="17"/>
      <c r="I206" s="16"/>
      <c r="J206" s="17"/>
      <c r="K206" s="16"/>
      <c r="L206" s="17"/>
    </row>
    <row r="207">
      <c r="E207" s="16"/>
      <c r="F207" s="17"/>
      <c r="G207" s="16"/>
      <c r="H207" s="17"/>
      <c r="I207" s="16"/>
      <c r="J207" s="17"/>
      <c r="K207" s="16"/>
      <c r="L207" s="17"/>
    </row>
    <row r="208">
      <c r="E208" s="16"/>
      <c r="F208" s="17"/>
      <c r="G208" s="16"/>
      <c r="H208" s="17"/>
      <c r="I208" s="16"/>
      <c r="J208" s="17"/>
      <c r="K208" s="16"/>
      <c r="L208" s="17"/>
    </row>
    <row r="209">
      <c r="E209" s="16"/>
      <c r="F209" s="17"/>
      <c r="G209" s="16"/>
      <c r="H209" s="17"/>
      <c r="I209" s="16"/>
      <c r="J209" s="17"/>
      <c r="K209" s="16"/>
      <c r="L209" s="17"/>
    </row>
    <row r="210">
      <c r="E210" s="16"/>
      <c r="F210" s="17"/>
      <c r="G210" s="16"/>
      <c r="H210" s="17"/>
      <c r="I210" s="16"/>
      <c r="J210" s="17"/>
      <c r="K210" s="16"/>
      <c r="L210" s="17"/>
    </row>
    <row r="211">
      <c r="E211" s="16"/>
      <c r="F211" s="17"/>
      <c r="G211" s="16"/>
      <c r="H211" s="17"/>
      <c r="I211" s="16"/>
      <c r="J211" s="17"/>
      <c r="K211" s="16"/>
      <c r="L211" s="17"/>
    </row>
    <row r="212">
      <c r="E212" s="16"/>
      <c r="F212" s="17"/>
      <c r="G212" s="16"/>
      <c r="H212" s="17"/>
      <c r="I212" s="16"/>
      <c r="J212" s="17"/>
      <c r="K212" s="16"/>
      <c r="L212" s="17"/>
    </row>
    <row r="213">
      <c r="E213" s="16"/>
      <c r="F213" s="17"/>
      <c r="G213" s="16"/>
      <c r="H213" s="17"/>
      <c r="I213" s="16"/>
      <c r="J213" s="17"/>
      <c r="K213" s="16"/>
      <c r="L213" s="17"/>
    </row>
    <row r="214">
      <c r="E214" s="16"/>
      <c r="F214" s="17"/>
      <c r="G214" s="16"/>
      <c r="H214" s="17"/>
      <c r="I214" s="16"/>
      <c r="J214" s="17"/>
      <c r="K214" s="16"/>
      <c r="L214" s="17"/>
    </row>
    <row r="215">
      <c r="E215" s="16"/>
      <c r="F215" s="17"/>
      <c r="G215" s="16"/>
      <c r="H215" s="17"/>
      <c r="I215" s="16"/>
      <c r="J215" s="17"/>
      <c r="K215" s="16"/>
      <c r="L215" s="17"/>
    </row>
    <row r="216">
      <c r="E216" s="16"/>
      <c r="F216" s="17"/>
      <c r="G216" s="16"/>
      <c r="H216" s="17"/>
      <c r="I216" s="16"/>
      <c r="J216" s="17"/>
      <c r="K216" s="16"/>
      <c r="L216" s="17"/>
    </row>
    <row r="217">
      <c r="E217" s="16"/>
      <c r="F217" s="17"/>
      <c r="G217" s="16"/>
      <c r="H217" s="17"/>
      <c r="I217" s="16"/>
      <c r="J217" s="17"/>
      <c r="K217" s="16"/>
      <c r="L217" s="17"/>
    </row>
    <row r="218">
      <c r="E218" s="16"/>
      <c r="F218" s="17"/>
      <c r="G218" s="16"/>
      <c r="H218" s="17"/>
      <c r="I218" s="16"/>
      <c r="J218" s="17"/>
      <c r="K218" s="16"/>
      <c r="L218" s="17"/>
    </row>
    <row r="219">
      <c r="E219" s="16"/>
      <c r="F219" s="17"/>
      <c r="G219" s="16"/>
      <c r="H219" s="17"/>
      <c r="I219" s="16"/>
      <c r="J219" s="17"/>
      <c r="K219" s="16"/>
      <c r="L219" s="17"/>
    </row>
    <row r="220">
      <c r="E220" s="16"/>
      <c r="F220" s="17"/>
      <c r="G220" s="16"/>
      <c r="H220" s="17"/>
      <c r="I220" s="16"/>
      <c r="J220" s="17"/>
      <c r="K220" s="16"/>
      <c r="L220" s="17"/>
    </row>
    <row r="221">
      <c r="E221" s="16"/>
      <c r="F221" s="17"/>
      <c r="G221" s="16"/>
      <c r="H221" s="17"/>
      <c r="I221" s="16"/>
      <c r="J221" s="17"/>
      <c r="K221" s="16"/>
      <c r="L221" s="17"/>
    </row>
    <row r="222">
      <c r="E222" s="16"/>
      <c r="F222" s="17"/>
      <c r="G222" s="16"/>
      <c r="H222" s="17"/>
      <c r="I222" s="16"/>
      <c r="J222" s="17"/>
      <c r="K222" s="16"/>
      <c r="L222" s="17"/>
    </row>
    <row r="223">
      <c r="E223" s="16"/>
      <c r="F223" s="17"/>
      <c r="G223" s="16"/>
      <c r="H223" s="17"/>
      <c r="I223" s="16"/>
      <c r="J223" s="17"/>
      <c r="K223" s="16"/>
      <c r="L223" s="17"/>
    </row>
    <row r="224">
      <c r="E224" s="16"/>
      <c r="F224" s="17"/>
      <c r="G224" s="16"/>
      <c r="H224" s="17"/>
      <c r="I224" s="16"/>
      <c r="J224" s="17"/>
      <c r="K224" s="16"/>
      <c r="L224" s="17"/>
    </row>
    <row r="225">
      <c r="E225" s="16"/>
      <c r="F225" s="17"/>
      <c r="G225" s="16"/>
      <c r="H225" s="17"/>
      <c r="I225" s="16"/>
      <c r="J225" s="17"/>
      <c r="K225" s="16"/>
      <c r="L225" s="17"/>
    </row>
    <row r="226">
      <c r="E226" s="16"/>
      <c r="F226" s="17"/>
      <c r="G226" s="16"/>
      <c r="H226" s="17"/>
      <c r="I226" s="16"/>
      <c r="J226" s="17"/>
      <c r="K226" s="16"/>
      <c r="L226" s="17"/>
    </row>
    <row r="227">
      <c r="E227" s="16"/>
      <c r="F227" s="17"/>
      <c r="G227" s="16"/>
      <c r="H227" s="17"/>
      <c r="I227" s="16"/>
      <c r="J227" s="17"/>
      <c r="K227" s="16"/>
      <c r="L227" s="17"/>
    </row>
    <row r="228">
      <c r="E228" s="16"/>
      <c r="F228" s="17"/>
      <c r="G228" s="16"/>
      <c r="H228" s="17"/>
      <c r="I228" s="16"/>
      <c r="J228" s="17"/>
      <c r="K228" s="16"/>
      <c r="L228" s="17"/>
    </row>
    <row r="229">
      <c r="E229" s="16"/>
      <c r="F229" s="17"/>
      <c r="G229" s="16"/>
      <c r="H229" s="17"/>
      <c r="I229" s="16"/>
      <c r="J229" s="17"/>
      <c r="K229" s="16"/>
      <c r="L229" s="17"/>
    </row>
    <row r="230">
      <c r="E230" s="16"/>
      <c r="F230" s="17"/>
      <c r="G230" s="16"/>
      <c r="H230" s="17"/>
      <c r="I230" s="16"/>
      <c r="J230" s="17"/>
      <c r="K230" s="16"/>
      <c r="L230" s="17"/>
    </row>
    <row r="231">
      <c r="E231" s="16"/>
      <c r="F231" s="17"/>
      <c r="G231" s="16"/>
      <c r="H231" s="17"/>
      <c r="I231" s="16"/>
      <c r="J231" s="17"/>
      <c r="K231" s="16"/>
      <c r="L231" s="17"/>
    </row>
    <row r="232">
      <c r="E232" s="16"/>
      <c r="F232" s="17"/>
      <c r="G232" s="16"/>
      <c r="H232" s="17"/>
      <c r="I232" s="16"/>
      <c r="J232" s="17"/>
      <c r="K232" s="16"/>
      <c r="L232" s="17"/>
    </row>
    <row r="233">
      <c r="E233" s="16"/>
      <c r="F233" s="17"/>
      <c r="G233" s="16"/>
      <c r="H233" s="17"/>
      <c r="I233" s="16"/>
      <c r="J233" s="17"/>
      <c r="K233" s="16"/>
      <c r="L233" s="17"/>
    </row>
    <row r="234">
      <c r="E234" s="16"/>
      <c r="F234" s="17"/>
      <c r="G234" s="16"/>
      <c r="H234" s="17"/>
      <c r="I234" s="16"/>
      <c r="J234" s="17"/>
      <c r="K234" s="16"/>
      <c r="L234" s="17"/>
    </row>
    <row r="235">
      <c r="E235" s="16"/>
      <c r="F235" s="17"/>
      <c r="G235" s="16"/>
      <c r="H235" s="17"/>
      <c r="I235" s="16"/>
      <c r="J235" s="17"/>
      <c r="K235" s="16"/>
      <c r="L235" s="17"/>
    </row>
    <row r="236">
      <c r="E236" s="16"/>
      <c r="F236" s="17"/>
      <c r="G236" s="16"/>
      <c r="H236" s="17"/>
      <c r="I236" s="16"/>
      <c r="J236" s="17"/>
      <c r="K236" s="16"/>
      <c r="L236" s="17"/>
    </row>
    <row r="237">
      <c r="E237" s="16"/>
      <c r="F237" s="17"/>
      <c r="G237" s="16"/>
      <c r="H237" s="17"/>
      <c r="I237" s="16"/>
      <c r="J237" s="17"/>
      <c r="K237" s="16"/>
      <c r="L237" s="17"/>
    </row>
    <row r="238">
      <c r="E238" s="16"/>
      <c r="F238" s="17"/>
      <c r="G238" s="16"/>
      <c r="H238" s="17"/>
      <c r="I238" s="16"/>
      <c r="J238" s="17"/>
      <c r="K238" s="16"/>
      <c r="L238" s="17"/>
    </row>
    <row r="239">
      <c r="E239" s="16"/>
      <c r="F239" s="17"/>
      <c r="G239" s="16"/>
      <c r="H239" s="17"/>
      <c r="I239" s="16"/>
      <c r="J239" s="17"/>
      <c r="K239" s="16"/>
      <c r="L239" s="17"/>
    </row>
    <row r="240">
      <c r="E240" s="16"/>
      <c r="F240" s="17"/>
      <c r="G240" s="16"/>
      <c r="H240" s="17"/>
      <c r="I240" s="16"/>
      <c r="J240" s="17"/>
      <c r="K240" s="16"/>
      <c r="L240" s="17"/>
    </row>
    <row r="241">
      <c r="E241" s="16"/>
      <c r="F241" s="17"/>
      <c r="G241" s="16"/>
      <c r="H241" s="17"/>
      <c r="I241" s="16"/>
      <c r="J241" s="17"/>
      <c r="K241" s="16"/>
      <c r="L241" s="17"/>
    </row>
    <row r="242">
      <c r="E242" s="16"/>
      <c r="F242" s="17"/>
      <c r="G242" s="16"/>
      <c r="H242" s="17"/>
      <c r="I242" s="16"/>
      <c r="J242" s="17"/>
      <c r="K242" s="16"/>
      <c r="L242" s="17"/>
    </row>
    <row r="243">
      <c r="E243" s="16"/>
      <c r="F243" s="17"/>
      <c r="G243" s="16"/>
      <c r="H243" s="17"/>
      <c r="I243" s="16"/>
      <c r="J243" s="17"/>
      <c r="K243" s="16"/>
      <c r="L243" s="17"/>
    </row>
    <row r="244">
      <c r="E244" s="16"/>
      <c r="F244" s="17"/>
      <c r="G244" s="16"/>
      <c r="H244" s="17"/>
      <c r="I244" s="16"/>
      <c r="J244" s="17"/>
      <c r="K244" s="16"/>
      <c r="L244" s="17"/>
    </row>
    <row r="245">
      <c r="E245" s="16"/>
      <c r="F245" s="17"/>
      <c r="G245" s="16"/>
      <c r="H245" s="17"/>
      <c r="I245" s="16"/>
      <c r="J245" s="17"/>
      <c r="K245" s="16"/>
      <c r="L245" s="17"/>
    </row>
    <row r="246">
      <c r="E246" s="16"/>
      <c r="F246" s="17"/>
      <c r="G246" s="16"/>
      <c r="H246" s="17"/>
      <c r="I246" s="16"/>
      <c r="J246" s="17"/>
      <c r="K246" s="16"/>
      <c r="L246" s="17"/>
    </row>
    <row r="247">
      <c r="E247" s="16"/>
      <c r="F247" s="17"/>
      <c r="G247" s="16"/>
      <c r="H247" s="17"/>
      <c r="I247" s="16"/>
      <c r="J247" s="17"/>
      <c r="K247" s="16"/>
      <c r="L247" s="17"/>
    </row>
    <row r="248">
      <c r="E248" s="16"/>
      <c r="F248" s="17"/>
      <c r="G248" s="16"/>
      <c r="H248" s="17"/>
      <c r="I248" s="16"/>
      <c r="J248" s="17"/>
      <c r="K248" s="16"/>
      <c r="L248" s="17"/>
    </row>
    <row r="249">
      <c r="E249" s="16"/>
      <c r="F249" s="17"/>
      <c r="G249" s="16"/>
      <c r="H249" s="17"/>
      <c r="I249" s="16"/>
      <c r="J249" s="17"/>
      <c r="K249" s="16"/>
      <c r="L249" s="17"/>
    </row>
    <row r="250">
      <c r="E250" s="16"/>
      <c r="F250" s="17"/>
      <c r="G250" s="16"/>
      <c r="H250" s="17"/>
      <c r="I250" s="16"/>
      <c r="J250" s="17"/>
      <c r="K250" s="16"/>
      <c r="L250" s="17"/>
    </row>
    <row r="251">
      <c r="E251" s="16"/>
      <c r="F251" s="17"/>
      <c r="G251" s="16"/>
      <c r="H251" s="17"/>
      <c r="I251" s="16"/>
      <c r="J251" s="17"/>
      <c r="K251" s="16"/>
      <c r="L251" s="17"/>
    </row>
    <row r="252">
      <c r="E252" s="16"/>
      <c r="F252" s="17"/>
      <c r="G252" s="16"/>
      <c r="H252" s="17"/>
      <c r="I252" s="16"/>
      <c r="J252" s="17"/>
      <c r="K252" s="16"/>
      <c r="L252" s="17"/>
    </row>
    <row r="253">
      <c r="E253" s="16"/>
      <c r="F253" s="17"/>
      <c r="G253" s="16"/>
      <c r="H253" s="17"/>
      <c r="I253" s="16"/>
      <c r="J253" s="17"/>
      <c r="K253" s="16"/>
      <c r="L253" s="17"/>
    </row>
    <row r="254">
      <c r="E254" s="16"/>
      <c r="F254" s="17"/>
      <c r="G254" s="16"/>
      <c r="H254" s="17"/>
      <c r="I254" s="16"/>
      <c r="J254" s="17"/>
      <c r="K254" s="16"/>
      <c r="L254" s="17"/>
    </row>
    <row r="255">
      <c r="E255" s="16"/>
      <c r="F255" s="17"/>
      <c r="G255" s="16"/>
      <c r="H255" s="17"/>
      <c r="I255" s="16"/>
      <c r="J255" s="17"/>
      <c r="K255" s="16"/>
      <c r="L255" s="17"/>
    </row>
    <row r="256">
      <c r="E256" s="16"/>
      <c r="F256" s="17"/>
      <c r="G256" s="16"/>
      <c r="H256" s="17"/>
      <c r="I256" s="16"/>
      <c r="J256" s="17"/>
      <c r="K256" s="16"/>
      <c r="L256" s="17"/>
    </row>
    <row r="257">
      <c r="E257" s="16"/>
      <c r="F257" s="17"/>
      <c r="G257" s="16"/>
      <c r="H257" s="17"/>
      <c r="I257" s="16"/>
      <c r="J257" s="17"/>
      <c r="K257" s="16"/>
      <c r="L257" s="17"/>
    </row>
    <row r="258">
      <c r="E258" s="16"/>
      <c r="F258" s="17"/>
      <c r="G258" s="16"/>
      <c r="H258" s="17"/>
      <c r="I258" s="16"/>
      <c r="J258" s="17"/>
      <c r="K258" s="16"/>
      <c r="L258" s="17"/>
    </row>
    <row r="259">
      <c r="E259" s="16"/>
      <c r="F259" s="17"/>
      <c r="G259" s="16"/>
      <c r="H259" s="17"/>
      <c r="I259" s="16"/>
      <c r="J259" s="17"/>
      <c r="K259" s="16"/>
      <c r="L259" s="17"/>
    </row>
    <row r="260">
      <c r="E260" s="16"/>
      <c r="F260" s="17"/>
      <c r="G260" s="16"/>
      <c r="H260" s="17"/>
      <c r="I260" s="16"/>
      <c r="J260" s="17"/>
      <c r="K260" s="16"/>
      <c r="L260" s="17"/>
    </row>
    <row r="261">
      <c r="E261" s="16"/>
      <c r="F261" s="17"/>
      <c r="G261" s="16"/>
      <c r="H261" s="17"/>
      <c r="I261" s="16"/>
      <c r="J261" s="17"/>
      <c r="K261" s="16"/>
      <c r="L261" s="17"/>
    </row>
    <row r="262">
      <c r="E262" s="16"/>
      <c r="F262" s="17"/>
      <c r="G262" s="16"/>
      <c r="H262" s="17"/>
      <c r="I262" s="16"/>
      <c r="J262" s="17"/>
      <c r="K262" s="16"/>
      <c r="L262" s="17"/>
    </row>
    <row r="263">
      <c r="E263" s="16"/>
      <c r="F263" s="17"/>
      <c r="G263" s="16"/>
      <c r="H263" s="17"/>
      <c r="I263" s="16"/>
      <c r="J263" s="17"/>
      <c r="K263" s="16"/>
      <c r="L263" s="17"/>
    </row>
    <row r="264">
      <c r="E264" s="16"/>
      <c r="F264" s="17"/>
      <c r="G264" s="16"/>
      <c r="H264" s="17"/>
      <c r="I264" s="16"/>
      <c r="J264" s="17"/>
      <c r="K264" s="16"/>
      <c r="L264" s="17"/>
    </row>
    <row r="265">
      <c r="E265" s="16"/>
      <c r="F265" s="17"/>
      <c r="G265" s="16"/>
      <c r="H265" s="17"/>
      <c r="I265" s="16"/>
      <c r="J265" s="17"/>
      <c r="K265" s="16"/>
      <c r="L265" s="17"/>
    </row>
    <row r="266">
      <c r="E266" s="16"/>
      <c r="F266" s="17"/>
      <c r="G266" s="16"/>
      <c r="H266" s="17"/>
      <c r="I266" s="16"/>
      <c r="J266" s="17"/>
      <c r="K266" s="16"/>
      <c r="L266" s="17"/>
    </row>
    <row r="267">
      <c r="E267" s="16"/>
      <c r="F267" s="17"/>
      <c r="G267" s="16"/>
      <c r="H267" s="17"/>
      <c r="I267" s="16"/>
      <c r="J267" s="17"/>
      <c r="K267" s="16"/>
      <c r="L267" s="17"/>
    </row>
    <row r="268">
      <c r="E268" s="16"/>
      <c r="F268" s="17"/>
      <c r="G268" s="16"/>
      <c r="H268" s="17"/>
      <c r="I268" s="16"/>
      <c r="J268" s="17"/>
      <c r="K268" s="16"/>
      <c r="L268" s="17"/>
    </row>
    <row r="269">
      <c r="E269" s="16"/>
      <c r="F269" s="17"/>
      <c r="G269" s="16"/>
      <c r="H269" s="17"/>
      <c r="I269" s="16"/>
      <c r="J269" s="17"/>
      <c r="K269" s="16"/>
      <c r="L269" s="17"/>
    </row>
    <row r="270">
      <c r="E270" s="16"/>
      <c r="F270" s="17"/>
      <c r="G270" s="16"/>
      <c r="H270" s="17"/>
      <c r="I270" s="16"/>
      <c r="J270" s="17"/>
      <c r="K270" s="16"/>
      <c r="L270" s="17"/>
    </row>
    <row r="271">
      <c r="E271" s="16"/>
      <c r="F271" s="17"/>
      <c r="G271" s="16"/>
      <c r="H271" s="17"/>
      <c r="I271" s="16"/>
      <c r="J271" s="17"/>
      <c r="K271" s="16"/>
      <c r="L271" s="17"/>
    </row>
    <row r="272">
      <c r="E272" s="16"/>
      <c r="F272" s="17"/>
      <c r="G272" s="16"/>
      <c r="H272" s="17"/>
      <c r="I272" s="16"/>
      <c r="J272" s="17"/>
      <c r="K272" s="16"/>
      <c r="L272" s="17"/>
    </row>
    <row r="273">
      <c r="E273" s="16"/>
      <c r="F273" s="17"/>
      <c r="G273" s="16"/>
      <c r="H273" s="17"/>
      <c r="I273" s="16"/>
      <c r="J273" s="17"/>
      <c r="K273" s="16"/>
      <c r="L273" s="17"/>
    </row>
    <row r="274">
      <c r="E274" s="16"/>
      <c r="F274" s="17"/>
      <c r="G274" s="16"/>
      <c r="H274" s="17"/>
      <c r="I274" s="16"/>
      <c r="J274" s="17"/>
      <c r="K274" s="16"/>
      <c r="L274" s="17"/>
    </row>
    <row r="275">
      <c r="E275" s="16"/>
      <c r="F275" s="17"/>
      <c r="G275" s="16"/>
      <c r="H275" s="17"/>
      <c r="I275" s="16"/>
      <c r="J275" s="17"/>
      <c r="K275" s="16"/>
      <c r="L275" s="17"/>
    </row>
    <row r="276">
      <c r="E276" s="16"/>
      <c r="F276" s="17"/>
      <c r="G276" s="16"/>
      <c r="H276" s="17"/>
      <c r="I276" s="16"/>
      <c r="J276" s="17"/>
      <c r="K276" s="16"/>
      <c r="L276" s="17"/>
    </row>
    <row r="277">
      <c r="E277" s="16"/>
      <c r="F277" s="17"/>
      <c r="G277" s="16"/>
      <c r="H277" s="17"/>
      <c r="I277" s="16"/>
      <c r="J277" s="17"/>
      <c r="K277" s="16"/>
      <c r="L277" s="17"/>
    </row>
    <row r="278">
      <c r="E278" s="16"/>
      <c r="F278" s="17"/>
      <c r="G278" s="16"/>
      <c r="H278" s="17"/>
      <c r="I278" s="16"/>
      <c r="J278" s="17"/>
      <c r="K278" s="16"/>
      <c r="L278" s="17"/>
    </row>
    <row r="279">
      <c r="E279" s="16"/>
      <c r="F279" s="17"/>
      <c r="G279" s="16"/>
      <c r="H279" s="17"/>
      <c r="I279" s="16"/>
      <c r="J279" s="17"/>
      <c r="K279" s="16"/>
      <c r="L279" s="17"/>
    </row>
    <row r="280">
      <c r="E280" s="16"/>
      <c r="F280" s="17"/>
      <c r="G280" s="16"/>
      <c r="H280" s="17"/>
      <c r="I280" s="16"/>
      <c r="J280" s="17"/>
      <c r="K280" s="16"/>
      <c r="L280" s="17"/>
    </row>
    <row r="281">
      <c r="E281" s="16"/>
      <c r="F281" s="17"/>
      <c r="G281" s="16"/>
      <c r="H281" s="17"/>
      <c r="I281" s="16"/>
      <c r="J281" s="17"/>
      <c r="K281" s="16"/>
      <c r="L281" s="17"/>
    </row>
    <row r="282">
      <c r="E282" s="16"/>
      <c r="F282" s="17"/>
      <c r="G282" s="16"/>
      <c r="H282" s="17"/>
      <c r="I282" s="16"/>
      <c r="J282" s="17"/>
      <c r="K282" s="16"/>
      <c r="L282" s="17"/>
    </row>
    <row r="283">
      <c r="E283" s="16"/>
      <c r="F283" s="17"/>
      <c r="G283" s="16"/>
      <c r="H283" s="17"/>
      <c r="I283" s="16"/>
      <c r="J283" s="17"/>
      <c r="K283" s="16"/>
      <c r="L283" s="17"/>
    </row>
    <row r="284">
      <c r="E284" s="16"/>
      <c r="F284" s="17"/>
      <c r="G284" s="16"/>
      <c r="H284" s="17"/>
      <c r="I284" s="16"/>
      <c r="J284" s="17"/>
      <c r="K284" s="16"/>
      <c r="L284" s="17"/>
    </row>
    <row r="285">
      <c r="E285" s="16"/>
      <c r="F285" s="17"/>
      <c r="G285" s="16"/>
      <c r="H285" s="17"/>
      <c r="I285" s="16"/>
      <c r="J285" s="17"/>
      <c r="K285" s="16"/>
      <c r="L285" s="17"/>
    </row>
    <row r="286">
      <c r="E286" s="16"/>
      <c r="F286" s="17"/>
      <c r="G286" s="16"/>
      <c r="H286" s="17"/>
      <c r="I286" s="16"/>
      <c r="J286" s="17"/>
      <c r="K286" s="16"/>
      <c r="L286" s="17"/>
    </row>
    <row r="287">
      <c r="E287" s="16"/>
      <c r="F287" s="17"/>
      <c r="G287" s="16"/>
      <c r="H287" s="17"/>
      <c r="I287" s="16"/>
      <c r="J287" s="17"/>
      <c r="K287" s="16"/>
      <c r="L287" s="17"/>
    </row>
    <row r="288">
      <c r="E288" s="16"/>
      <c r="F288" s="17"/>
      <c r="G288" s="16"/>
      <c r="H288" s="17"/>
      <c r="I288" s="16"/>
      <c r="J288" s="17"/>
      <c r="K288" s="16"/>
      <c r="L288" s="17"/>
    </row>
    <row r="289">
      <c r="E289" s="16"/>
      <c r="F289" s="17"/>
      <c r="G289" s="16"/>
      <c r="H289" s="17"/>
      <c r="I289" s="16"/>
      <c r="J289" s="17"/>
      <c r="K289" s="16"/>
      <c r="L289" s="17"/>
    </row>
    <row r="290">
      <c r="E290" s="16"/>
      <c r="F290" s="17"/>
      <c r="G290" s="16"/>
      <c r="H290" s="17"/>
      <c r="I290" s="16"/>
      <c r="J290" s="17"/>
      <c r="K290" s="16"/>
      <c r="L290" s="17"/>
    </row>
    <row r="291">
      <c r="E291" s="16"/>
      <c r="F291" s="17"/>
      <c r="G291" s="16"/>
      <c r="H291" s="17"/>
      <c r="I291" s="16"/>
      <c r="J291" s="17"/>
      <c r="K291" s="16"/>
      <c r="L291" s="17"/>
    </row>
    <row r="292">
      <c r="E292" s="16"/>
      <c r="F292" s="17"/>
      <c r="G292" s="16"/>
      <c r="H292" s="17"/>
      <c r="I292" s="16"/>
      <c r="J292" s="17"/>
      <c r="K292" s="16"/>
      <c r="L292" s="17"/>
    </row>
    <row r="293">
      <c r="E293" s="16"/>
      <c r="F293" s="17"/>
      <c r="G293" s="16"/>
      <c r="H293" s="17"/>
      <c r="I293" s="16"/>
      <c r="J293" s="17"/>
      <c r="K293" s="16"/>
      <c r="L293" s="17"/>
    </row>
    <row r="294">
      <c r="E294" s="16"/>
      <c r="F294" s="17"/>
      <c r="G294" s="16"/>
      <c r="H294" s="17"/>
      <c r="I294" s="16"/>
      <c r="J294" s="17"/>
      <c r="K294" s="16"/>
      <c r="L294" s="17"/>
    </row>
    <row r="295">
      <c r="E295" s="16"/>
      <c r="F295" s="17"/>
      <c r="G295" s="16"/>
      <c r="H295" s="17"/>
      <c r="I295" s="16"/>
      <c r="J295" s="17"/>
      <c r="K295" s="16"/>
      <c r="L295" s="17"/>
    </row>
    <row r="296">
      <c r="E296" s="16"/>
      <c r="F296" s="17"/>
      <c r="G296" s="16"/>
      <c r="H296" s="17"/>
      <c r="I296" s="16"/>
      <c r="J296" s="17"/>
      <c r="K296" s="16"/>
      <c r="L296" s="17"/>
    </row>
    <row r="297">
      <c r="E297" s="16"/>
      <c r="F297" s="17"/>
      <c r="G297" s="16"/>
      <c r="H297" s="17"/>
      <c r="I297" s="16"/>
      <c r="J297" s="17"/>
      <c r="K297" s="16"/>
      <c r="L297" s="17"/>
    </row>
    <row r="298">
      <c r="E298" s="16"/>
      <c r="F298" s="17"/>
      <c r="G298" s="16"/>
      <c r="H298" s="17"/>
      <c r="I298" s="16"/>
      <c r="J298" s="17"/>
      <c r="K298" s="16"/>
      <c r="L298" s="17"/>
    </row>
    <row r="299">
      <c r="E299" s="16"/>
      <c r="F299" s="17"/>
      <c r="G299" s="16"/>
      <c r="H299" s="17"/>
      <c r="I299" s="16"/>
      <c r="J299" s="17"/>
      <c r="K299" s="16"/>
      <c r="L299" s="17"/>
    </row>
    <row r="300">
      <c r="E300" s="16"/>
      <c r="F300" s="17"/>
      <c r="G300" s="16"/>
      <c r="H300" s="17"/>
      <c r="I300" s="16"/>
      <c r="J300" s="17"/>
      <c r="K300" s="16"/>
      <c r="L300" s="17"/>
    </row>
    <row r="301">
      <c r="E301" s="16"/>
      <c r="F301" s="17"/>
      <c r="G301" s="16"/>
      <c r="H301" s="17"/>
      <c r="I301" s="16"/>
      <c r="J301" s="17"/>
      <c r="K301" s="16"/>
      <c r="L301" s="17"/>
    </row>
    <row r="302">
      <c r="E302" s="16"/>
      <c r="F302" s="17"/>
      <c r="G302" s="16"/>
      <c r="H302" s="17"/>
      <c r="I302" s="16"/>
      <c r="J302" s="17"/>
      <c r="K302" s="16"/>
      <c r="L302" s="17"/>
    </row>
    <row r="303">
      <c r="E303" s="16"/>
      <c r="F303" s="17"/>
      <c r="G303" s="16"/>
      <c r="H303" s="17"/>
      <c r="I303" s="16"/>
      <c r="J303" s="17"/>
      <c r="K303" s="16"/>
      <c r="L303" s="17"/>
    </row>
    <row r="304">
      <c r="E304" s="16"/>
      <c r="F304" s="17"/>
      <c r="G304" s="16"/>
      <c r="H304" s="17"/>
      <c r="I304" s="16"/>
      <c r="J304" s="17"/>
      <c r="K304" s="16"/>
      <c r="L304" s="17"/>
    </row>
    <row r="305">
      <c r="E305" s="16"/>
      <c r="F305" s="17"/>
      <c r="G305" s="16"/>
      <c r="H305" s="17"/>
      <c r="I305" s="16"/>
      <c r="J305" s="17"/>
      <c r="K305" s="16"/>
      <c r="L305" s="17"/>
    </row>
    <row r="306">
      <c r="E306" s="16"/>
      <c r="F306" s="17"/>
      <c r="G306" s="16"/>
      <c r="H306" s="17"/>
      <c r="I306" s="16"/>
      <c r="J306" s="17"/>
      <c r="K306" s="16"/>
      <c r="L306" s="17"/>
    </row>
    <row r="307">
      <c r="E307" s="16"/>
      <c r="F307" s="17"/>
      <c r="G307" s="16"/>
      <c r="H307" s="17"/>
      <c r="I307" s="16"/>
      <c r="J307" s="17"/>
      <c r="K307" s="16"/>
      <c r="L307" s="17"/>
    </row>
    <row r="308">
      <c r="E308" s="16"/>
      <c r="F308" s="17"/>
      <c r="G308" s="16"/>
      <c r="H308" s="17"/>
      <c r="I308" s="16"/>
      <c r="J308" s="17"/>
      <c r="K308" s="16"/>
      <c r="L308" s="17"/>
    </row>
    <row r="309">
      <c r="E309" s="16"/>
      <c r="F309" s="17"/>
      <c r="G309" s="16"/>
      <c r="H309" s="17"/>
      <c r="I309" s="16"/>
      <c r="J309" s="17"/>
      <c r="K309" s="16"/>
      <c r="L309" s="17"/>
    </row>
    <row r="310">
      <c r="E310" s="16"/>
      <c r="F310" s="17"/>
      <c r="G310" s="16"/>
      <c r="H310" s="17"/>
      <c r="I310" s="16"/>
      <c r="J310" s="17"/>
      <c r="K310" s="16"/>
      <c r="L310" s="17"/>
    </row>
    <row r="311">
      <c r="E311" s="16"/>
      <c r="F311" s="17"/>
      <c r="G311" s="16"/>
      <c r="H311" s="17"/>
      <c r="I311" s="16"/>
      <c r="J311" s="17"/>
      <c r="K311" s="16"/>
      <c r="L311" s="17"/>
    </row>
    <row r="312">
      <c r="E312" s="16"/>
      <c r="F312" s="17"/>
      <c r="G312" s="16"/>
      <c r="H312" s="17"/>
      <c r="I312" s="16"/>
      <c r="J312" s="17"/>
      <c r="K312" s="16"/>
      <c r="L312" s="17"/>
    </row>
    <row r="313">
      <c r="E313" s="16"/>
      <c r="F313" s="17"/>
      <c r="G313" s="16"/>
      <c r="H313" s="17"/>
      <c r="I313" s="16"/>
      <c r="J313" s="17"/>
      <c r="K313" s="16"/>
      <c r="L313" s="17"/>
    </row>
    <row r="314">
      <c r="E314" s="16"/>
      <c r="F314" s="17"/>
      <c r="G314" s="16"/>
      <c r="H314" s="17"/>
      <c r="I314" s="16"/>
      <c r="J314" s="17"/>
      <c r="K314" s="16"/>
      <c r="L314" s="17"/>
    </row>
    <row r="315">
      <c r="E315" s="16"/>
      <c r="F315" s="17"/>
      <c r="G315" s="16"/>
      <c r="H315" s="17"/>
      <c r="I315" s="16"/>
      <c r="J315" s="17"/>
      <c r="K315" s="16"/>
      <c r="L315" s="17"/>
    </row>
    <row r="316">
      <c r="E316" s="16"/>
      <c r="F316" s="17"/>
      <c r="G316" s="16"/>
      <c r="H316" s="17"/>
      <c r="I316" s="16"/>
      <c r="J316" s="17"/>
      <c r="K316" s="16"/>
      <c r="L316" s="17"/>
    </row>
    <row r="317">
      <c r="E317" s="16"/>
      <c r="F317" s="17"/>
      <c r="G317" s="16"/>
      <c r="H317" s="17"/>
      <c r="I317" s="16"/>
      <c r="J317" s="17"/>
      <c r="K317" s="16"/>
      <c r="L317" s="17"/>
    </row>
    <row r="318">
      <c r="E318" s="16"/>
      <c r="F318" s="17"/>
      <c r="G318" s="16"/>
      <c r="H318" s="17"/>
      <c r="I318" s="16"/>
      <c r="J318" s="17"/>
      <c r="K318" s="16"/>
      <c r="L318" s="17"/>
    </row>
    <row r="319">
      <c r="E319" s="16"/>
      <c r="F319" s="17"/>
      <c r="G319" s="16"/>
      <c r="H319" s="17"/>
      <c r="I319" s="16"/>
      <c r="J319" s="17"/>
      <c r="K319" s="16"/>
      <c r="L319" s="17"/>
    </row>
    <row r="320">
      <c r="E320" s="16"/>
      <c r="F320" s="17"/>
      <c r="G320" s="16"/>
      <c r="H320" s="17"/>
      <c r="I320" s="16"/>
      <c r="J320" s="17"/>
      <c r="K320" s="16"/>
      <c r="L320" s="17"/>
    </row>
    <row r="321">
      <c r="E321" s="16"/>
      <c r="F321" s="17"/>
      <c r="G321" s="16"/>
      <c r="H321" s="17"/>
      <c r="I321" s="16"/>
      <c r="J321" s="17"/>
      <c r="K321" s="16"/>
      <c r="L321" s="17"/>
    </row>
    <row r="322">
      <c r="E322" s="16"/>
      <c r="F322" s="17"/>
      <c r="G322" s="16"/>
      <c r="H322" s="17"/>
      <c r="I322" s="16"/>
      <c r="J322" s="17"/>
      <c r="K322" s="16"/>
      <c r="L322" s="17"/>
    </row>
    <row r="323">
      <c r="E323" s="16"/>
      <c r="F323" s="17"/>
      <c r="G323" s="16"/>
      <c r="H323" s="17"/>
      <c r="I323" s="16"/>
      <c r="J323" s="17"/>
      <c r="K323" s="16"/>
      <c r="L323" s="17"/>
    </row>
    <row r="324">
      <c r="E324" s="16"/>
      <c r="F324" s="17"/>
      <c r="G324" s="16"/>
      <c r="H324" s="17"/>
      <c r="I324" s="16"/>
      <c r="J324" s="17"/>
      <c r="K324" s="16"/>
      <c r="L324" s="17"/>
    </row>
    <row r="325">
      <c r="E325" s="16"/>
      <c r="F325" s="17"/>
      <c r="G325" s="16"/>
      <c r="H325" s="17"/>
      <c r="I325" s="16"/>
      <c r="J325" s="17"/>
      <c r="K325" s="16"/>
      <c r="L325" s="17"/>
    </row>
    <row r="326">
      <c r="E326" s="16"/>
      <c r="F326" s="17"/>
      <c r="G326" s="16"/>
      <c r="H326" s="17"/>
      <c r="I326" s="16"/>
      <c r="J326" s="17"/>
      <c r="K326" s="16"/>
      <c r="L326" s="17"/>
    </row>
    <row r="327">
      <c r="E327" s="16"/>
      <c r="F327" s="17"/>
      <c r="G327" s="16"/>
      <c r="H327" s="17"/>
      <c r="I327" s="16"/>
      <c r="J327" s="17"/>
      <c r="K327" s="16"/>
      <c r="L327" s="17"/>
    </row>
    <row r="328">
      <c r="E328" s="16"/>
      <c r="F328" s="17"/>
      <c r="G328" s="16"/>
      <c r="H328" s="17"/>
      <c r="I328" s="16"/>
      <c r="J328" s="17"/>
      <c r="K328" s="16"/>
      <c r="L328" s="17"/>
    </row>
    <row r="329">
      <c r="E329" s="16"/>
      <c r="F329" s="17"/>
      <c r="G329" s="16"/>
      <c r="H329" s="17"/>
      <c r="I329" s="16"/>
      <c r="J329" s="17"/>
      <c r="K329" s="16"/>
      <c r="L329" s="17"/>
    </row>
    <row r="330">
      <c r="E330" s="16"/>
      <c r="F330" s="17"/>
      <c r="G330" s="16"/>
      <c r="H330" s="17"/>
      <c r="I330" s="16"/>
      <c r="J330" s="17"/>
      <c r="K330" s="16"/>
      <c r="L330" s="17"/>
    </row>
    <row r="331">
      <c r="E331" s="16"/>
      <c r="F331" s="17"/>
      <c r="G331" s="16"/>
      <c r="H331" s="17"/>
      <c r="I331" s="16"/>
      <c r="J331" s="17"/>
      <c r="K331" s="16"/>
      <c r="L331" s="17"/>
    </row>
    <row r="332">
      <c r="E332" s="16"/>
      <c r="F332" s="17"/>
      <c r="G332" s="16"/>
      <c r="H332" s="17"/>
      <c r="I332" s="16"/>
      <c r="J332" s="17"/>
      <c r="K332" s="16"/>
      <c r="L332" s="17"/>
    </row>
    <row r="333">
      <c r="E333" s="16"/>
      <c r="F333" s="17"/>
      <c r="G333" s="16"/>
      <c r="H333" s="17"/>
      <c r="I333" s="16"/>
      <c r="J333" s="17"/>
      <c r="K333" s="16"/>
      <c r="L333" s="17"/>
    </row>
    <row r="334">
      <c r="E334" s="16"/>
      <c r="F334" s="17"/>
      <c r="G334" s="16"/>
      <c r="H334" s="17"/>
      <c r="I334" s="16"/>
      <c r="J334" s="17"/>
      <c r="K334" s="16"/>
      <c r="L334" s="17"/>
    </row>
    <row r="335">
      <c r="E335" s="16"/>
      <c r="F335" s="17"/>
      <c r="G335" s="16"/>
      <c r="H335" s="17"/>
      <c r="I335" s="16"/>
      <c r="J335" s="17"/>
      <c r="K335" s="16"/>
      <c r="L335" s="17"/>
    </row>
    <row r="336">
      <c r="E336" s="16"/>
      <c r="F336" s="17"/>
      <c r="G336" s="16"/>
      <c r="H336" s="17"/>
      <c r="I336" s="16"/>
      <c r="J336" s="17"/>
      <c r="K336" s="16"/>
      <c r="L336" s="17"/>
    </row>
    <row r="337">
      <c r="E337" s="16"/>
      <c r="F337" s="17"/>
      <c r="G337" s="16"/>
      <c r="H337" s="17"/>
      <c r="I337" s="16"/>
      <c r="J337" s="17"/>
      <c r="K337" s="16"/>
      <c r="L337" s="17"/>
    </row>
    <row r="338">
      <c r="E338" s="16"/>
      <c r="F338" s="17"/>
      <c r="G338" s="16"/>
      <c r="H338" s="17"/>
      <c r="I338" s="16"/>
      <c r="J338" s="17"/>
      <c r="K338" s="16"/>
      <c r="L338" s="17"/>
    </row>
    <row r="339">
      <c r="E339" s="16"/>
      <c r="F339" s="17"/>
      <c r="G339" s="16"/>
      <c r="H339" s="17"/>
      <c r="I339" s="16"/>
      <c r="J339" s="17"/>
      <c r="K339" s="16"/>
      <c r="L339" s="17"/>
    </row>
    <row r="340">
      <c r="E340" s="16"/>
      <c r="F340" s="17"/>
      <c r="G340" s="16"/>
      <c r="H340" s="17"/>
      <c r="I340" s="16"/>
      <c r="J340" s="17"/>
      <c r="K340" s="16"/>
      <c r="L340" s="17"/>
    </row>
    <row r="341">
      <c r="E341" s="16"/>
      <c r="F341" s="17"/>
      <c r="G341" s="16"/>
      <c r="H341" s="17"/>
      <c r="I341" s="16"/>
      <c r="J341" s="17"/>
      <c r="K341" s="16"/>
      <c r="L341" s="17"/>
    </row>
    <row r="342">
      <c r="E342" s="16"/>
      <c r="F342" s="17"/>
      <c r="G342" s="16"/>
      <c r="H342" s="17"/>
      <c r="I342" s="16"/>
      <c r="J342" s="17"/>
      <c r="K342" s="16"/>
      <c r="L342" s="17"/>
    </row>
    <row r="343">
      <c r="E343" s="16"/>
      <c r="F343" s="17"/>
      <c r="G343" s="16"/>
      <c r="H343" s="17"/>
      <c r="I343" s="16"/>
      <c r="J343" s="17"/>
      <c r="K343" s="16"/>
      <c r="L343" s="17"/>
    </row>
    <row r="344">
      <c r="E344" s="16"/>
      <c r="F344" s="17"/>
      <c r="G344" s="16"/>
      <c r="H344" s="17"/>
      <c r="I344" s="16"/>
      <c r="J344" s="17"/>
      <c r="K344" s="16"/>
      <c r="L344" s="17"/>
    </row>
    <row r="345">
      <c r="E345" s="16"/>
      <c r="F345" s="17"/>
      <c r="G345" s="16"/>
      <c r="H345" s="17"/>
      <c r="I345" s="16"/>
      <c r="J345" s="17"/>
      <c r="K345" s="16"/>
      <c r="L345" s="17"/>
    </row>
    <row r="346">
      <c r="E346" s="16"/>
      <c r="F346" s="17"/>
      <c r="G346" s="16"/>
      <c r="H346" s="17"/>
      <c r="I346" s="16"/>
      <c r="J346" s="17"/>
      <c r="K346" s="16"/>
      <c r="L346" s="17"/>
    </row>
    <row r="347">
      <c r="E347" s="16"/>
      <c r="F347" s="17"/>
      <c r="G347" s="16"/>
      <c r="H347" s="17"/>
      <c r="I347" s="16"/>
      <c r="J347" s="17"/>
      <c r="K347" s="16"/>
      <c r="L347" s="17"/>
    </row>
    <row r="348">
      <c r="E348" s="16"/>
      <c r="F348" s="17"/>
      <c r="G348" s="16"/>
      <c r="H348" s="17"/>
      <c r="I348" s="16"/>
      <c r="J348" s="17"/>
      <c r="K348" s="16"/>
      <c r="L348" s="17"/>
    </row>
    <row r="349">
      <c r="E349" s="16"/>
      <c r="F349" s="17"/>
      <c r="G349" s="16"/>
      <c r="H349" s="17"/>
      <c r="I349" s="16"/>
      <c r="J349" s="17"/>
      <c r="K349" s="16"/>
      <c r="L349" s="17"/>
    </row>
    <row r="350">
      <c r="E350" s="16"/>
      <c r="F350" s="17"/>
      <c r="G350" s="16"/>
      <c r="H350" s="17"/>
      <c r="I350" s="16"/>
      <c r="J350" s="17"/>
      <c r="K350" s="16"/>
      <c r="L350" s="17"/>
    </row>
    <row r="351">
      <c r="E351" s="16"/>
      <c r="F351" s="17"/>
      <c r="G351" s="16"/>
      <c r="H351" s="17"/>
      <c r="I351" s="16"/>
      <c r="J351" s="17"/>
      <c r="K351" s="16"/>
      <c r="L351" s="17"/>
    </row>
    <row r="352">
      <c r="E352" s="16"/>
      <c r="F352" s="17"/>
      <c r="G352" s="16"/>
      <c r="H352" s="17"/>
      <c r="I352" s="16"/>
      <c r="J352" s="17"/>
      <c r="K352" s="16"/>
      <c r="L352" s="17"/>
    </row>
    <row r="353">
      <c r="E353" s="16"/>
      <c r="F353" s="17"/>
      <c r="G353" s="16"/>
      <c r="H353" s="17"/>
      <c r="I353" s="16"/>
      <c r="J353" s="17"/>
      <c r="K353" s="16"/>
      <c r="L353" s="17"/>
    </row>
    <row r="354">
      <c r="E354" s="16"/>
      <c r="F354" s="17"/>
      <c r="G354" s="16"/>
      <c r="H354" s="17"/>
      <c r="I354" s="16"/>
      <c r="J354" s="17"/>
      <c r="K354" s="16"/>
      <c r="L354" s="17"/>
    </row>
    <row r="355">
      <c r="E355" s="16"/>
      <c r="F355" s="17"/>
      <c r="G355" s="16"/>
      <c r="H355" s="17"/>
      <c r="I355" s="16"/>
      <c r="J355" s="17"/>
      <c r="K355" s="16"/>
      <c r="L355" s="17"/>
    </row>
    <row r="356">
      <c r="E356" s="16"/>
      <c r="F356" s="17"/>
      <c r="G356" s="16"/>
      <c r="H356" s="17"/>
      <c r="I356" s="16"/>
      <c r="J356" s="17"/>
      <c r="K356" s="16"/>
      <c r="L356" s="17"/>
    </row>
    <row r="357">
      <c r="E357" s="16"/>
      <c r="F357" s="17"/>
      <c r="G357" s="16"/>
      <c r="H357" s="17"/>
      <c r="I357" s="16"/>
      <c r="J357" s="17"/>
      <c r="K357" s="16"/>
      <c r="L357" s="17"/>
    </row>
    <row r="358">
      <c r="E358" s="16"/>
      <c r="F358" s="17"/>
      <c r="G358" s="16"/>
      <c r="H358" s="17"/>
      <c r="I358" s="16"/>
      <c r="J358" s="17"/>
      <c r="K358" s="16"/>
      <c r="L358" s="17"/>
    </row>
    <row r="359">
      <c r="E359" s="16"/>
      <c r="F359" s="17"/>
      <c r="G359" s="16"/>
      <c r="H359" s="17"/>
      <c r="I359" s="16"/>
      <c r="J359" s="17"/>
      <c r="K359" s="16"/>
      <c r="L359" s="17"/>
    </row>
    <row r="360">
      <c r="E360" s="16"/>
      <c r="F360" s="17"/>
      <c r="G360" s="16"/>
      <c r="H360" s="17"/>
      <c r="I360" s="16"/>
      <c r="J360" s="17"/>
      <c r="K360" s="16"/>
      <c r="L360" s="17"/>
    </row>
    <row r="361">
      <c r="E361" s="16"/>
      <c r="F361" s="17"/>
      <c r="G361" s="16"/>
      <c r="H361" s="17"/>
      <c r="I361" s="16"/>
      <c r="J361" s="17"/>
      <c r="K361" s="16"/>
      <c r="L361" s="17"/>
    </row>
    <row r="362">
      <c r="E362" s="16"/>
      <c r="F362" s="17"/>
      <c r="G362" s="16"/>
      <c r="H362" s="17"/>
      <c r="I362" s="16"/>
      <c r="J362" s="17"/>
      <c r="K362" s="16"/>
      <c r="L362" s="17"/>
    </row>
    <row r="363">
      <c r="E363" s="16"/>
      <c r="F363" s="17"/>
      <c r="G363" s="16"/>
      <c r="H363" s="17"/>
      <c r="I363" s="16"/>
      <c r="J363" s="17"/>
      <c r="K363" s="16"/>
      <c r="L363" s="17"/>
    </row>
    <row r="364">
      <c r="E364" s="16"/>
      <c r="F364" s="17"/>
      <c r="G364" s="16"/>
      <c r="H364" s="17"/>
      <c r="I364" s="16"/>
      <c r="J364" s="17"/>
      <c r="K364" s="16"/>
      <c r="L364" s="17"/>
    </row>
    <row r="365">
      <c r="E365" s="16"/>
      <c r="F365" s="17"/>
      <c r="G365" s="16"/>
      <c r="H365" s="17"/>
      <c r="I365" s="16"/>
      <c r="J365" s="17"/>
      <c r="K365" s="16"/>
      <c r="L365" s="17"/>
    </row>
    <row r="366">
      <c r="E366" s="16"/>
      <c r="F366" s="17"/>
      <c r="G366" s="16"/>
      <c r="H366" s="17"/>
      <c r="I366" s="16"/>
      <c r="J366" s="17"/>
      <c r="K366" s="16"/>
      <c r="L366" s="17"/>
    </row>
    <row r="367">
      <c r="E367" s="16"/>
      <c r="F367" s="17"/>
      <c r="G367" s="16"/>
      <c r="H367" s="17"/>
      <c r="I367" s="16"/>
      <c r="J367" s="17"/>
      <c r="K367" s="16"/>
      <c r="L367" s="17"/>
    </row>
    <row r="368">
      <c r="E368" s="16"/>
      <c r="F368" s="17"/>
      <c r="G368" s="16"/>
      <c r="H368" s="17"/>
      <c r="I368" s="16"/>
      <c r="J368" s="17"/>
      <c r="K368" s="16"/>
      <c r="L368" s="17"/>
    </row>
    <row r="369">
      <c r="E369" s="16"/>
      <c r="F369" s="17"/>
      <c r="G369" s="16"/>
      <c r="H369" s="17"/>
      <c r="I369" s="16"/>
      <c r="J369" s="17"/>
      <c r="K369" s="16"/>
      <c r="L369" s="17"/>
    </row>
    <row r="370">
      <c r="E370" s="16"/>
      <c r="F370" s="17"/>
      <c r="G370" s="16"/>
      <c r="H370" s="17"/>
      <c r="I370" s="16"/>
      <c r="J370" s="17"/>
      <c r="K370" s="16"/>
      <c r="L370" s="17"/>
    </row>
    <row r="371">
      <c r="E371" s="16"/>
      <c r="F371" s="17"/>
      <c r="G371" s="16"/>
      <c r="H371" s="17"/>
      <c r="I371" s="16"/>
      <c r="J371" s="17"/>
      <c r="K371" s="16"/>
      <c r="L371" s="17"/>
    </row>
    <row r="372">
      <c r="E372" s="16"/>
      <c r="F372" s="17"/>
      <c r="G372" s="16"/>
      <c r="H372" s="17"/>
      <c r="I372" s="16"/>
      <c r="J372" s="17"/>
      <c r="K372" s="16"/>
      <c r="L372" s="17"/>
    </row>
    <row r="373">
      <c r="E373" s="16"/>
      <c r="F373" s="17"/>
      <c r="G373" s="16"/>
      <c r="H373" s="17"/>
      <c r="I373" s="16"/>
      <c r="J373" s="17"/>
      <c r="K373" s="16"/>
      <c r="L373" s="17"/>
    </row>
    <row r="374">
      <c r="E374" s="16"/>
      <c r="F374" s="17"/>
      <c r="G374" s="16"/>
      <c r="H374" s="17"/>
      <c r="I374" s="16"/>
      <c r="J374" s="17"/>
      <c r="K374" s="16"/>
      <c r="L374" s="17"/>
    </row>
    <row r="375">
      <c r="E375" s="16"/>
      <c r="F375" s="17"/>
      <c r="G375" s="16"/>
      <c r="H375" s="17"/>
      <c r="I375" s="16"/>
      <c r="J375" s="17"/>
      <c r="K375" s="16"/>
      <c r="L375" s="17"/>
    </row>
    <row r="376">
      <c r="E376" s="16"/>
      <c r="F376" s="17"/>
      <c r="G376" s="16"/>
      <c r="H376" s="17"/>
      <c r="I376" s="16"/>
      <c r="J376" s="17"/>
      <c r="K376" s="16"/>
      <c r="L376" s="17"/>
    </row>
    <row r="377">
      <c r="E377" s="16"/>
      <c r="F377" s="17"/>
      <c r="G377" s="16"/>
      <c r="H377" s="17"/>
      <c r="I377" s="16"/>
      <c r="J377" s="17"/>
      <c r="K377" s="16"/>
      <c r="L377" s="17"/>
    </row>
    <row r="378">
      <c r="E378" s="16"/>
      <c r="F378" s="17"/>
      <c r="G378" s="16"/>
      <c r="H378" s="17"/>
      <c r="I378" s="16"/>
      <c r="J378" s="17"/>
      <c r="K378" s="16"/>
      <c r="L378" s="17"/>
    </row>
    <row r="379">
      <c r="E379" s="16"/>
      <c r="F379" s="17"/>
      <c r="G379" s="16"/>
      <c r="H379" s="17"/>
      <c r="I379" s="16"/>
      <c r="J379" s="17"/>
      <c r="K379" s="16"/>
      <c r="L379" s="17"/>
    </row>
    <row r="380">
      <c r="E380" s="16"/>
      <c r="F380" s="17"/>
      <c r="G380" s="16"/>
      <c r="H380" s="17"/>
      <c r="I380" s="16"/>
      <c r="J380" s="17"/>
      <c r="K380" s="16"/>
      <c r="L380" s="17"/>
    </row>
    <row r="381">
      <c r="E381" s="16"/>
      <c r="F381" s="17"/>
      <c r="G381" s="16"/>
      <c r="H381" s="17"/>
      <c r="I381" s="16"/>
      <c r="J381" s="17"/>
      <c r="K381" s="16"/>
      <c r="L381" s="17"/>
    </row>
    <row r="382">
      <c r="E382" s="16"/>
      <c r="F382" s="17"/>
      <c r="G382" s="16"/>
      <c r="H382" s="17"/>
      <c r="I382" s="16"/>
      <c r="J382" s="17"/>
      <c r="K382" s="16"/>
      <c r="L382" s="17"/>
    </row>
    <row r="383">
      <c r="E383" s="16"/>
      <c r="F383" s="17"/>
      <c r="G383" s="16"/>
      <c r="H383" s="17"/>
      <c r="I383" s="16"/>
      <c r="J383" s="17"/>
      <c r="K383" s="16"/>
      <c r="L383" s="17"/>
    </row>
    <row r="384">
      <c r="E384" s="16"/>
      <c r="F384" s="17"/>
      <c r="G384" s="16"/>
      <c r="H384" s="17"/>
      <c r="I384" s="16"/>
      <c r="J384" s="17"/>
      <c r="K384" s="16"/>
      <c r="L384" s="17"/>
    </row>
    <row r="385">
      <c r="E385" s="16"/>
      <c r="F385" s="17"/>
      <c r="G385" s="16"/>
      <c r="H385" s="17"/>
      <c r="I385" s="16"/>
      <c r="J385" s="17"/>
      <c r="K385" s="16"/>
      <c r="L385" s="17"/>
    </row>
    <row r="386">
      <c r="E386" s="16"/>
      <c r="F386" s="17"/>
      <c r="G386" s="16"/>
      <c r="H386" s="17"/>
      <c r="I386" s="16"/>
      <c r="J386" s="17"/>
      <c r="K386" s="16"/>
      <c r="L386" s="17"/>
    </row>
    <row r="387">
      <c r="E387" s="16"/>
      <c r="F387" s="17"/>
      <c r="G387" s="16"/>
      <c r="H387" s="17"/>
      <c r="I387" s="16"/>
      <c r="J387" s="17"/>
      <c r="K387" s="16"/>
      <c r="L387" s="17"/>
    </row>
    <row r="388">
      <c r="E388" s="16"/>
      <c r="F388" s="17"/>
      <c r="G388" s="16"/>
      <c r="H388" s="17"/>
      <c r="I388" s="16"/>
      <c r="J388" s="17"/>
      <c r="K388" s="16"/>
      <c r="L388" s="17"/>
    </row>
    <row r="389">
      <c r="E389" s="16"/>
      <c r="F389" s="17"/>
      <c r="G389" s="16"/>
      <c r="H389" s="17"/>
      <c r="I389" s="16"/>
      <c r="J389" s="17"/>
      <c r="K389" s="16"/>
      <c r="L389" s="17"/>
    </row>
    <row r="390">
      <c r="E390" s="16"/>
      <c r="F390" s="17"/>
      <c r="G390" s="16"/>
      <c r="H390" s="17"/>
      <c r="I390" s="16"/>
      <c r="J390" s="17"/>
      <c r="K390" s="16"/>
      <c r="L390" s="17"/>
    </row>
    <row r="391">
      <c r="E391" s="16"/>
      <c r="F391" s="17"/>
      <c r="G391" s="16"/>
      <c r="H391" s="17"/>
      <c r="I391" s="16"/>
      <c r="J391" s="17"/>
      <c r="K391" s="16"/>
      <c r="L391" s="17"/>
    </row>
    <row r="392">
      <c r="E392" s="16"/>
      <c r="F392" s="17"/>
      <c r="G392" s="16"/>
      <c r="H392" s="17"/>
      <c r="I392" s="16"/>
      <c r="J392" s="17"/>
      <c r="K392" s="16"/>
      <c r="L392" s="17"/>
    </row>
    <row r="393">
      <c r="E393" s="16"/>
      <c r="F393" s="17"/>
      <c r="G393" s="16"/>
      <c r="H393" s="17"/>
      <c r="I393" s="16"/>
      <c r="J393" s="17"/>
      <c r="K393" s="16"/>
      <c r="L393" s="17"/>
    </row>
    <row r="394">
      <c r="E394" s="16"/>
      <c r="F394" s="17"/>
      <c r="G394" s="16"/>
      <c r="H394" s="17"/>
      <c r="I394" s="16"/>
      <c r="J394" s="17"/>
      <c r="K394" s="16"/>
      <c r="L394" s="17"/>
    </row>
    <row r="395">
      <c r="E395" s="16"/>
      <c r="F395" s="17"/>
      <c r="G395" s="16"/>
      <c r="H395" s="17"/>
      <c r="I395" s="16"/>
      <c r="J395" s="17"/>
      <c r="K395" s="16"/>
      <c r="L395" s="17"/>
    </row>
    <row r="396">
      <c r="E396" s="16"/>
      <c r="F396" s="17"/>
      <c r="G396" s="16"/>
      <c r="H396" s="17"/>
      <c r="I396" s="16"/>
      <c r="J396" s="17"/>
      <c r="K396" s="16"/>
      <c r="L396" s="17"/>
    </row>
    <row r="397">
      <c r="E397" s="16"/>
      <c r="F397" s="17"/>
      <c r="G397" s="16"/>
      <c r="H397" s="17"/>
      <c r="I397" s="16"/>
      <c r="J397" s="17"/>
      <c r="K397" s="16"/>
      <c r="L397" s="17"/>
    </row>
    <row r="398">
      <c r="E398" s="16"/>
      <c r="F398" s="17"/>
      <c r="G398" s="16"/>
      <c r="H398" s="17"/>
      <c r="I398" s="16"/>
      <c r="J398" s="17"/>
      <c r="K398" s="16"/>
      <c r="L398" s="17"/>
    </row>
    <row r="399">
      <c r="E399" s="16"/>
      <c r="F399" s="17"/>
      <c r="G399" s="16"/>
      <c r="H399" s="17"/>
      <c r="I399" s="16"/>
      <c r="J399" s="17"/>
      <c r="K399" s="16"/>
      <c r="L399" s="17"/>
    </row>
    <row r="400">
      <c r="E400" s="16"/>
      <c r="F400" s="17"/>
      <c r="G400" s="16"/>
      <c r="H400" s="17"/>
      <c r="I400" s="16"/>
      <c r="J400" s="17"/>
      <c r="K400" s="16"/>
      <c r="L400" s="17"/>
    </row>
    <row r="401">
      <c r="E401" s="16"/>
      <c r="F401" s="17"/>
      <c r="G401" s="16"/>
      <c r="H401" s="17"/>
      <c r="I401" s="16"/>
      <c r="J401" s="17"/>
      <c r="K401" s="16"/>
      <c r="L401" s="17"/>
    </row>
    <row r="402">
      <c r="E402" s="16"/>
      <c r="F402" s="17"/>
      <c r="G402" s="16"/>
      <c r="H402" s="17"/>
      <c r="I402" s="16"/>
      <c r="J402" s="17"/>
      <c r="K402" s="16"/>
      <c r="L402" s="17"/>
    </row>
    <row r="403">
      <c r="E403" s="16"/>
      <c r="F403" s="17"/>
      <c r="G403" s="16"/>
      <c r="H403" s="17"/>
      <c r="I403" s="16"/>
      <c r="J403" s="17"/>
      <c r="K403" s="16"/>
      <c r="L403" s="17"/>
    </row>
    <row r="404">
      <c r="E404" s="16"/>
      <c r="F404" s="17"/>
      <c r="G404" s="16"/>
      <c r="H404" s="17"/>
      <c r="I404" s="16"/>
      <c r="J404" s="17"/>
      <c r="K404" s="16"/>
      <c r="L404" s="17"/>
    </row>
    <row r="405">
      <c r="E405" s="16"/>
      <c r="F405" s="17"/>
      <c r="G405" s="16"/>
      <c r="H405" s="17"/>
      <c r="I405" s="16"/>
      <c r="J405" s="17"/>
      <c r="K405" s="16"/>
      <c r="L405" s="17"/>
    </row>
    <row r="406">
      <c r="E406" s="16"/>
      <c r="F406" s="17"/>
      <c r="G406" s="16"/>
      <c r="H406" s="17"/>
      <c r="I406" s="16"/>
      <c r="J406" s="17"/>
      <c r="K406" s="16"/>
      <c r="L406" s="17"/>
    </row>
    <row r="407">
      <c r="E407" s="16"/>
      <c r="F407" s="17"/>
      <c r="G407" s="16"/>
      <c r="H407" s="17"/>
      <c r="I407" s="16"/>
      <c r="J407" s="17"/>
      <c r="K407" s="16"/>
      <c r="L407" s="17"/>
    </row>
    <row r="408">
      <c r="E408" s="16"/>
      <c r="F408" s="17"/>
      <c r="G408" s="16"/>
      <c r="H408" s="17"/>
      <c r="I408" s="16"/>
      <c r="J408" s="17"/>
      <c r="K408" s="16"/>
      <c r="L408" s="17"/>
    </row>
    <row r="409">
      <c r="E409" s="16"/>
      <c r="F409" s="17"/>
      <c r="G409" s="16"/>
      <c r="H409" s="17"/>
      <c r="I409" s="16"/>
      <c r="J409" s="17"/>
      <c r="K409" s="16"/>
      <c r="L409" s="17"/>
    </row>
    <row r="410">
      <c r="E410" s="16"/>
      <c r="F410" s="17"/>
      <c r="G410" s="16"/>
      <c r="H410" s="17"/>
      <c r="I410" s="16"/>
      <c r="J410" s="17"/>
      <c r="K410" s="16"/>
      <c r="L410" s="17"/>
    </row>
    <row r="411">
      <c r="E411" s="16"/>
      <c r="F411" s="17"/>
      <c r="G411" s="16"/>
      <c r="H411" s="17"/>
      <c r="I411" s="16"/>
      <c r="J411" s="17"/>
      <c r="K411" s="16"/>
      <c r="L411" s="17"/>
    </row>
    <row r="412">
      <c r="E412" s="16"/>
      <c r="F412" s="17"/>
      <c r="G412" s="16"/>
      <c r="H412" s="17"/>
      <c r="I412" s="16"/>
      <c r="J412" s="17"/>
      <c r="K412" s="16"/>
      <c r="L412" s="17"/>
    </row>
    <row r="413">
      <c r="E413" s="16"/>
      <c r="F413" s="17"/>
      <c r="G413" s="16"/>
      <c r="H413" s="17"/>
      <c r="I413" s="16"/>
      <c r="J413" s="17"/>
      <c r="K413" s="16"/>
      <c r="L413" s="17"/>
    </row>
    <row r="414">
      <c r="E414" s="16"/>
      <c r="F414" s="17"/>
      <c r="G414" s="16"/>
      <c r="H414" s="17"/>
      <c r="I414" s="16"/>
      <c r="J414" s="17"/>
      <c r="K414" s="16"/>
      <c r="L414" s="17"/>
    </row>
    <row r="415">
      <c r="E415" s="16"/>
      <c r="F415" s="17"/>
      <c r="G415" s="16"/>
      <c r="H415" s="17"/>
      <c r="I415" s="16"/>
      <c r="J415" s="17"/>
      <c r="K415" s="16"/>
      <c r="L415" s="17"/>
    </row>
    <row r="416">
      <c r="E416" s="16"/>
      <c r="F416" s="17"/>
      <c r="G416" s="16"/>
      <c r="H416" s="17"/>
      <c r="I416" s="16"/>
      <c r="J416" s="17"/>
      <c r="K416" s="16"/>
      <c r="L416" s="17"/>
    </row>
    <row r="417">
      <c r="E417" s="16"/>
      <c r="F417" s="17"/>
      <c r="G417" s="16"/>
      <c r="H417" s="17"/>
      <c r="I417" s="16"/>
      <c r="J417" s="17"/>
      <c r="K417" s="16"/>
      <c r="L417" s="17"/>
    </row>
    <row r="418">
      <c r="E418" s="16"/>
      <c r="F418" s="17"/>
      <c r="G418" s="16"/>
      <c r="H418" s="17"/>
      <c r="I418" s="16"/>
      <c r="J418" s="17"/>
      <c r="K418" s="16"/>
      <c r="L418" s="17"/>
    </row>
    <row r="419">
      <c r="E419" s="16"/>
      <c r="F419" s="17"/>
      <c r="G419" s="16"/>
      <c r="H419" s="17"/>
      <c r="I419" s="16"/>
      <c r="J419" s="17"/>
      <c r="K419" s="16"/>
      <c r="L419" s="17"/>
    </row>
    <row r="420">
      <c r="E420" s="16"/>
      <c r="F420" s="17"/>
      <c r="G420" s="16"/>
      <c r="H420" s="17"/>
      <c r="I420" s="16"/>
      <c r="J420" s="17"/>
      <c r="K420" s="16"/>
      <c r="L420" s="17"/>
    </row>
    <row r="421">
      <c r="E421" s="16"/>
      <c r="F421" s="17"/>
      <c r="G421" s="16"/>
      <c r="H421" s="17"/>
      <c r="I421" s="16"/>
      <c r="J421" s="17"/>
      <c r="K421" s="16"/>
      <c r="L421" s="17"/>
    </row>
    <row r="422">
      <c r="E422" s="16"/>
      <c r="F422" s="17"/>
      <c r="G422" s="16"/>
      <c r="H422" s="17"/>
      <c r="I422" s="16"/>
      <c r="J422" s="17"/>
      <c r="K422" s="16"/>
      <c r="L422" s="17"/>
    </row>
    <row r="423">
      <c r="E423" s="16"/>
      <c r="F423" s="17"/>
      <c r="G423" s="16"/>
      <c r="H423" s="17"/>
      <c r="I423" s="16"/>
      <c r="J423" s="17"/>
      <c r="K423" s="16"/>
      <c r="L423" s="17"/>
    </row>
    <row r="424">
      <c r="E424" s="16"/>
      <c r="F424" s="17"/>
      <c r="G424" s="16"/>
      <c r="H424" s="17"/>
      <c r="I424" s="16"/>
      <c r="J424" s="17"/>
      <c r="K424" s="16"/>
      <c r="L424" s="17"/>
    </row>
    <row r="425">
      <c r="E425" s="16"/>
      <c r="F425" s="17"/>
      <c r="G425" s="16"/>
      <c r="H425" s="17"/>
      <c r="I425" s="16"/>
      <c r="J425" s="17"/>
      <c r="K425" s="16"/>
      <c r="L425" s="17"/>
    </row>
    <row r="426">
      <c r="E426" s="16"/>
      <c r="F426" s="17"/>
      <c r="G426" s="16"/>
      <c r="H426" s="17"/>
      <c r="I426" s="16"/>
      <c r="J426" s="17"/>
      <c r="K426" s="16"/>
      <c r="L426" s="17"/>
    </row>
    <row r="427">
      <c r="E427" s="16"/>
      <c r="F427" s="17"/>
      <c r="G427" s="16"/>
      <c r="H427" s="17"/>
      <c r="I427" s="16"/>
      <c r="J427" s="17"/>
      <c r="K427" s="16"/>
      <c r="L427" s="17"/>
    </row>
    <row r="428">
      <c r="E428" s="16"/>
      <c r="F428" s="17"/>
      <c r="G428" s="16"/>
      <c r="H428" s="17"/>
      <c r="I428" s="16"/>
      <c r="J428" s="17"/>
      <c r="K428" s="16"/>
      <c r="L428" s="17"/>
    </row>
    <row r="429">
      <c r="E429" s="16"/>
      <c r="F429" s="17"/>
      <c r="G429" s="16"/>
      <c r="H429" s="17"/>
      <c r="I429" s="16"/>
      <c r="J429" s="17"/>
      <c r="K429" s="16"/>
      <c r="L429" s="17"/>
    </row>
    <row r="430">
      <c r="E430" s="16"/>
      <c r="F430" s="17"/>
      <c r="G430" s="16"/>
      <c r="H430" s="17"/>
      <c r="I430" s="16"/>
      <c r="J430" s="17"/>
      <c r="K430" s="16"/>
      <c r="L430" s="17"/>
    </row>
    <row r="431">
      <c r="E431" s="16"/>
      <c r="F431" s="17"/>
      <c r="G431" s="16"/>
      <c r="H431" s="17"/>
      <c r="I431" s="16"/>
      <c r="J431" s="17"/>
      <c r="K431" s="16"/>
      <c r="L431" s="17"/>
    </row>
    <row r="432">
      <c r="E432" s="16"/>
      <c r="F432" s="17"/>
      <c r="G432" s="16"/>
      <c r="H432" s="17"/>
      <c r="I432" s="16"/>
      <c r="J432" s="17"/>
      <c r="K432" s="16"/>
      <c r="L432" s="17"/>
    </row>
    <row r="433">
      <c r="E433" s="16"/>
      <c r="F433" s="17"/>
      <c r="G433" s="16"/>
      <c r="H433" s="17"/>
      <c r="I433" s="16"/>
      <c r="J433" s="17"/>
      <c r="K433" s="16"/>
      <c r="L433" s="17"/>
    </row>
    <row r="434">
      <c r="E434" s="16"/>
      <c r="F434" s="17"/>
      <c r="G434" s="16"/>
      <c r="H434" s="17"/>
      <c r="I434" s="16"/>
      <c r="J434" s="17"/>
      <c r="K434" s="16"/>
      <c r="L434" s="17"/>
    </row>
    <row r="435">
      <c r="E435" s="16"/>
      <c r="F435" s="17"/>
      <c r="G435" s="16"/>
      <c r="H435" s="17"/>
      <c r="I435" s="16"/>
      <c r="J435" s="17"/>
      <c r="K435" s="16"/>
      <c r="L435" s="17"/>
    </row>
    <row r="436">
      <c r="E436" s="16"/>
      <c r="F436" s="17"/>
      <c r="G436" s="16"/>
      <c r="H436" s="17"/>
      <c r="I436" s="16"/>
      <c r="J436" s="17"/>
      <c r="K436" s="16"/>
      <c r="L436" s="17"/>
    </row>
    <row r="437">
      <c r="E437" s="16"/>
      <c r="F437" s="17"/>
      <c r="G437" s="16"/>
      <c r="H437" s="17"/>
      <c r="I437" s="16"/>
      <c r="J437" s="17"/>
      <c r="K437" s="16"/>
      <c r="L437" s="17"/>
    </row>
    <row r="438">
      <c r="E438" s="16"/>
      <c r="F438" s="17"/>
      <c r="G438" s="16"/>
      <c r="H438" s="17"/>
      <c r="I438" s="16"/>
      <c r="J438" s="17"/>
      <c r="K438" s="16"/>
      <c r="L438" s="17"/>
    </row>
    <row r="439">
      <c r="E439" s="16"/>
      <c r="F439" s="17"/>
      <c r="G439" s="16"/>
      <c r="H439" s="17"/>
      <c r="I439" s="16"/>
      <c r="J439" s="17"/>
      <c r="K439" s="16"/>
      <c r="L439" s="17"/>
    </row>
    <row r="440">
      <c r="E440" s="16"/>
      <c r="F440" s="17"/>
      <c r="G440" s="16"/>
      <c r="H440" s="17"/>
      <c r="I440" s="16"/>
      <c r="J440" s="17"/>
      <c r="K440" s="16"/>
      <c r="L440" s="17"/>
    </row>
    <row r="441">
      <c r="E441" s="16"/>
      <c r="F441" s="17"/>
      <c r="G441" s="16"/>
      <c r="H441" s="17"/>
      <c r="I441" s="16"/>
      <c r="J441" s="17"/>
      <c r="K441" s="16"/>
      <c r="L441" s="17"/>
    </row>
    <row r="442">
      <c r="E442" s="16"/>
      <c r="F442" s="17"/>
      <c r="G442" s="16"/>
      <c r="H442" s="17"/>
      <c r="I442" s="16"/>
      <c r="J442" s="17"/>
      <c r="K442" s="16"/>
      <c r="L442" s="17"/>
    </row>
    <row r="443">
      <c r="E443" s="16"/>
      <c r="F443" s="17"/>
      <c r="G443" s="16"/>
      <c r="H443" s="17"/>
      <c r="I443" s="16"/>
      <c r="J443" s="17"/>
      <c r="K443" s="16"/>
      <c r="L443" s="17"/>
    </row>
    <row r="444">
      <c r="E444" s="16"/>
      <c r="F444" s="17"/>
      <c r="G444" s="16"/>
      <c r="H444" s="17"/>
      <c r="I444" s="16"/>
      <c r="J444" s="17"/>
      <c r="K444" s="16"/>
      <c r="L444" s="17"/>
    </row>
    <row r="445">
      <c r="E445" s="16"/>
      <c r="F445" s="17"/>
      <c r="G445" s="16"/>
      <c r="H445" s="17"/>
      <c r="I445" s="16"/>
      <c r="J445" s="17"/>
      <c r="K445" s="16"/>
      <c r="L445" s="17"/>
    </row>
    <row r="446">
      <c r="E446" s="16"/>
      <c r="F446" s="17"/>
      <c r="G446" s="16"/>
      <c r="H446" s="17"/>
      <c r="I446" s="16"/>
      <c r="J446" s="17"/>
      <c r="K446" s="16"/>
      <c r="L446" s="17"/>
    </row>
    <row r="447">
      <c r="E447" s="16"/>
      <c r="F447" s="17"/>
      <c r="G447" s="16"/>
      <c r="H447" s="17"/>
      <c r="I447" s="16"/>
      <c r="J447" s="17"/>
      <c r="K447" s="16"/>
      <c r="L447" s="17"/>
    </row>
    <row r="448">
      <c r="E448" s="16"/>
      <c r="F448" s="17"/>
      <c r="G448" s="16"/>
      <c r="H448" s="17"/>
      <c r="I448" s="16"/>
      <c r="J448" s="17"/>
      <c r="K448" s="16"/>
      <c r="L448" s="17"/>
    </row>
    <row r="449">
      <c r="E449" s="16"/>
      <c r="F449" s="17"/>
      <c r="G449" s="16"/>
      <c r="H449" s="17"/>
      <c r="I449" s="16"/>
      <c r="J449" s="17"/>
      <c r="K449" s="16"/>
      <c r="L449" s="17"/>
    </row>
    <row r="450">
      <c r="E450" s="16"/>
      <c r="F450" s="17"/>
      <c r="G450" s="16"/>
      <c r="H450" s="17"/>
      <c r="I450" s="16"/>
      <c r="J450" s="17"/>
      <c r="K450" s="16"/>
      <c r="L450" s="17"/>
    </row>
    <row r="451">
      <c r="E451" s="16"/>
      <c r="F451" s="17"/>
      <c r="G451" s="16"/>
      <c r="H451" s="17"/>
      <c r="I451" s="16"/>
      <c r="J451" s="17"/>
      <c r="K451" s="16"/>
      <c r="L451" s="17"/>
    </row>
    <row r="452">
      <c r="E452" s="16"/>
      <c r="F452" s="17"/>
      <c r="G452" s="16"/>
      <c r="H452" s="17"/>
      <c r="I452" s="16"/>
      <c r="J452" s="17"/>
      <c r="K452" s="16"/>
      <c r="L452" s="17"/>
    </row>
    <row r="453">
      <c r="E453" s="16"/>
      <c r="F453" s="17"/>
      <c r="G453" s="16"/>
      <c r="H453" s="17"/>
      <c r="I453" s="16"/>
      <c r="J453" s="17"/>
      <c r="K453" s="16"/>
      <c r="L453" s="17"/>
    </row>
    <row r="454">
      <c r="E454" s="16"/>
      <c r="F454" s="17"/>
      <c r="G454" s="16"/>
      <c r="H454" s="17"/>
      <c r="I454" s="16"/>
      <c r="J454" s="17"/>
      <c r="K454" s="16"/>
      <c r="L454" s="17"/>
    </row>
    <row r="455">
      <c r="E455" s="16"/>
      <c r="F455" s="17"/>
      <c r="G455" s="16"/>
      <c r="H455" s="17"/>
      <c r="I455" s="16"/>
      <c r="J455" s="17"/>
      <c r="K455" s="16"/>
      <c r="L455" s="17"/>
    </row>
    <row r="456">
      <c r="E456" s="16"/>
      <c r="F456" s="17"/>
      <c r="G456" s="16"/>
      <c r="H456" s="17"/>
      <c r="I456" s="16"/>
      <c r="J456" s="17"/>
      <c r="K456" s="16"/>
      <c r="L456" s="17"/>
    </row>
    <row r="457">
      <c r="E457" s="16"/>
      <c r="F457" s="17"/>
      <c r="G457" s="16"/>
      <c r="H457" s="17"/>
      <c r="I457" s="16"/>
      <c r="J457" s="17"/>
      <c r="K457" s="16"/>
      <c r="L457" s="17"/>
    </row>
    <row r="458">
      <c r="E458" s="16"/>
      <c r="F458" s="17"/>
      <c r="G458" s="16"/>
      <c r="H458" s="17"/>
      <c r="I458" s="16"/>
      <c r="J458" s="17"/>
      <c r="K458" s="16"/>
      <c r="L458" s="17"/>
    </row>
    <row r="459">
      <c r="E459" s="16"/>
      <c r="F459" s="17"/>
      <c r="G459" s="16"/>
      <c r="H459" s="17"/>
      <c r="I459" s="16"/>
      <c r="J459" s="17"/>
      <c r="K459" s="16"/>
      <c r="L459" s="17"/>
    </row>
    <row r="460">
      <c r="E460" s="16"/>
      <c r="F460" s="17"/>
      <c r="G460" s="16"/>
      <c r="H460" s="17"/>
      <c r="I460" s="16"/>
      <c r="J460" s="17"/>
      <c r="K460" s="16"/>
      <c r="L460" s="17"/>
    </row>
    <row r="461">
      <c r="E461" s="16"/>
      <c r="F461" s="17"/>
      <c r="G461" s="16"/>
      <c r="H461" s="17"/>
      <c r="I461" s="16"/>
      <c r="J461" s="17"/>
      <c r="K461" s="16"/>
      <c r="L461" s="17"/>
    </row>
    <row r="462">
      <c r="E462" s="16"/>
      <c r="F462" s="17"/>
      <c r="G462" s="16"/>
      <c r="H462" s="17"/>
      <c r="I462" s="16"/>
      <c r="J462" s="17"/>
      <c r="K462" s="16"/>
      <c r="L462" s="17"/>
    </row>
    <row r="463">
      <c r="E463" s="16"/>
      <c r="F463" s="17"/>
      <c r="G463" s="16"/>
      <c r="H463" s="17"/>
      <c r="I463" s="16"/>
      <c r="J463" s="17"/>
      <c r="K463" s="16"/>
      <c r="L463" s="17"/>
    </row>
    <row r="464">
      <c r="E464" s="16"/>
      <c r="F464" s="17"/>
      <c r="G464" s="16"/>
      <c r="H464" s="17"/>
      <c r="I464" s="16"/>
      <c r="J464" s="17"/>
      <c r="K464" s="16"/>
      <c r="L464" s="17"/>
    </row>
    <row r="465">
      <c r="E465" s="16"/>
      <c r="F465" s="17"/>
      <c r="G465" s="16"/>
      <c r="H465" s="17"/>
      <c r="I465" s="16"/>
      <c r="J465" s="17"/>
      <c r="K465" s="16"/>
      <c r="L465" s="17"/>
    </row>
    <row r="466">
      <c r="E466" s="16"/>
      <c r="F466" s="17"/>
      <c r="G466" s="16"/>
      <c r="H466" s="17"/>
      <c r="I466" s="16"/>
      <c r="J466" s="17"/>
      <c r="K466" s="16"/>
      <c r="L466" s="17"/>
    </row>
    <row r="467">
      <c r="E467" s="16"/>
      <c r="F467" s="17"/>
      <c r="G467" s="16"/>
      <c r="H467" s="17"/>
      <c r="I467" s="16"/>
      <c r="J467" s="17"/>
      <c r="K467" s="16"/>
      <c r="L467" s="17"/>
    </row>
    <row r="468">
      <c r="E468" s="16"/>
      <c r="F468" s="17"/>
      <c r="G468" s="16"/>
      <c r="H468" s="17"/>
      <c r="I468" s="16"/>
      <c r="J468" s="17"/>
      <c r="K468" s="16"/>
      <c r="L468" s="17"/>
    </row>
    <row r="469">
      <c r="E469" s="16"/>
      <c r="F469" s="17"/>
      <c r="G469" s="16"/>
      <c r="H469" s="17"/>
      <c r="I469" s="16"/>
      <c r="J469" s="17"/>
      <c r="K469" s="16"/>
      <c r="L469" s="17"/>
    </row>
    <row r="470">
      <c r="E470" s="16"/>
      <c r="F470" s="17"/>
      <c r="G470" s="16"/>
      <c r="H470" s="17"/>
      <c r="I470" s="16"/>
      <c r="J470" s="17"/>
      <c r="K470" s="16"/>
      <c r="L470" s="17"/>
    </row>
    <row r="471">
      <c r="E471" s="16"/>
      <c r="F471" s="17"/>
      <c r="G471" s="16"/>
      <c r="H471" s="17"/>
      <c r="I471" s="16"/>
      <c r="J471" s="17"/>
      <c r="K471" s="16"/>
      <c r="L471" s="17"/>
    </row>
    <row r="472">
      <c r="E472" s="16"/>
      <c r="F472" s="17"/>
      <c r="G472" s="16"/>
      <c r="H472" s="17"/>
      <c r="I472" s="16"/>
      <c r="J472" s="17"/>
      <c r="K472" s="16"/>
      <c r="L472" s="17"/>
    </row>
    <row r="473">
      <c r="E473" s="16"/>
      <c r="F473" s="17"/>
      <c r="G473" s="16"/>
      <c r="H473" s="17"/>
      <c r="I473" s="16"/>
      <c r="J473" s="17"/>
      <c r="K473" s="16"/>
      <c r="L473" s="17"/>
    </row>
    <row r="474">
      <c r="E474" s="16"/>
      <c r="F474" s="17"/>
      <c r="G474" s="16"/>
      <c r="H474" s="17"/>
      <c r="I474" s="16"/>
      <c r="J474" s="17"/>
      <c r="K474" s="16"/>
      <c r="L474" s="17"/>
    </row>
    <row r="475">
      <c r="E475" s="16"/>
      <c r="F475" s="17"/>
      <c r="G475" s="16"/>
      <c r="H475" s="17"/>
      <c r="I475" s="16"/>
      <c r="J475" s="17"/>
      <c r="K475" s="16"/>
      <c r="L475" s="17"/>
    </row>
    <row r="476">
      <c r="E476" s="16"/>
      <c r="F476" s="17"/>
      <c r="G476" s="16"/>
      <c r="H476" s="17"/>
      <c r="I476" s="16"/>
      <c r="J476" s="17"/>
      <c r="K476" s="16"/>
      <c r="L476" s="17"/>
    </row>
    <row r="477">
      <c r="E477" s="16"/>
      <c r="F477" s="17"/>
      <c r="G477" s="16"/>
      <c r="H477" s="17"/>
      <c r="I477" s="16"/>
      <c r="J477" s="17"/>
      <c r="K477" s="16"/>
      <c r="L477" s="17"/>
    </row>
    <row r="478">
      <c r="E478" s="16"/>
      <c r="F478" s="17"/>
      <c r="G478" s="16"/>
      <c r="H478" s="17"/>
      <c r="I478" s="16"/>
      <c r="J478" s="17"/>
      <c r="K478" s="16"/>
      <c r="L478" s="17"/>
    </row>
    <row r="479">
      <c r="E479" s="16"/>
      <c r="F479" s="17"/>
      <c r="G479" s="16"/>
      <c r="H479" s="17"/>
      <c r="I479" s="16"/>
      <c r="J479" s="17"/>
      <c r="K479" s="16"/>
      <c r="L479" s="17"/>
    </row>
    <row r="480">
      <c r="E480" s="16"/>
      <c r="F480" s="17"/>
      <c r="G480" s="16"/>
      <c r="H480" s="17"/>
      <c r="I480" s="16"/>
      <c r="J480" s="17"/>
      <c r="K480" s="16"/>
      <c r="L480" s="17"/>
    </row>
    <row r="481">
      <c r="E481" s="16"/>
      <c r="F481" s="17"/>
      <c r="G481" s="16"/>
      <c r="H481" s="17"/>
      <c r="I481" s="16"/>
      <c r="J481" s="17"/>
      <c r="K481" s="16"/>
      <c r="L481" s="17"/>
    </row>
    <row r="482">
      <c r="E482" s="16"/>
      <c r="F482" s="17"/>
      <c r="G482" s="16"/>
      <c r="H482" s="17"/>
      <c r="I482" s="16"/>
      <c r="J482" s="17"/>
      <c r="K482" s="16"/>
      <c r="L482" s="17"/>
    </row>
    <row r="483">
      <c r="E483" s="16"/>
      <c r="F483" s="17"/>
      <c r="G483" s="16"/>
      <c r="H483" s="17"/>
      <c r="I483" s="16"/>
      <c r="J483" s="17"/>
      <c r="K483" s="16"/>
      <c r="L483" s="17"/>
    </row>
    <row r="484">
      <c r="E484" s="16"/>
      <c r="F484" s="17"/>
      <c r="G484" s="16"/>
      <c r="H484" s="17"/>
      <c r="I484" s="16"/>
      <c r="J484" s="17"/>
      <c r="K484" s="16"/>
      <c r="L484" s="17"/>
    </row>
    <row r="485">
      <c r="E485" s="16"/>
      <c r="F485" s="17"/>
      <c r="G485" s="16"/>
      <c r="H485" s="17"/>
      <c r="I485" s="16"/>
      <c r="J485" s="17"/>
      <c r="K485" s="16"/>
      <c r="L485" s="17"/>
    </row>
    <row r="486">
      <c r="E486" s="16"/>
      <c r="F486" s="17"/>
      <c r="G486" s="16"/>
      <c r="H486" s="17"/>
      <c r="I486" s="16"/>
      <c r="J486" s="17"/>
      <c r="K486" s="16"/>
      <c r="L486" s="17"/>
    </row>
    <row r="487">
      <c r="E487" s="16"/>
      <c r="F487" s="17"/>
      <c r="G487" s="16"/>
      <c r="H487" s="17"/>
      <c r="I487" s="16"/>
      <c r="J487" s="17"/>
      <c r="K487" s="16"/>
      <c r="L487" s="17"/>
    </row>
    <row r="488">
      <c r="E488" s="16"/>
      <c r="F488" s="17"/>
      <c r="G488" s="16"/>
      <c r="H488" s="17"/>
      <c r="I488" s="16"/>
      <c r="J488" s="17"/>
      <c r="K488" s="16"/>
      <c r="L488" s="17"/>
    </row>
    <row r="489">
      <c r="E489" s="16"/>
      <c r="F489" s="17"/>
      <c r="G489" s="16"/>
      <c r="H489" s="17"/>
      <c r="I489" s="16"/>
      <c r="J489" s="17"/>
      <c r="K489" s="16"/>
      <c r="L489" s="17"/>
    </row>
    <row r="490">
      <c r="E490" s="16"/>
      <c r="F490" s="17"/>
      <c r="G490" s="16"/>
      <c r="H490" s="17"/>
      <c r="I490" s="16"/>
      <c r="J490" s="17"/>
      <c r="K490" s="16"/>
      <c r="L490" s="17"/>
    </row>
    <row r="491">
      <c r="E491" s="16"/>
      <c r="F491" s="17"/>
      <c r="G491" s="16"/>
      <c r="H491" s="17"/>
      <c r="I491" s="16"/>
      <c r="J491" s="17"/>
      <c r="K491" s="16"/>
      <c r="L491" s="17"/>
    </row>
    <row r="492">
      <c r="E492" s="16"/>
      <c r="F492" s="17"/>
      <c r="G492" s="16"/>
      <c r="H492" s="17"/>
      <c r="I492" s="16"/>
      <c r="J492" s="17"/>
      <c r="K492" s="16"/>
      <c r="L492" s="17"/>
    </row>
    <row r="493">
      <c r="E493" s="16"/>
      <c r="F493" s="17"/>
      <c r="G493" s="16"/>
      <c r="H493" s="17"/>
      <c r="I493" s="16"/>
      <c r="J493" s="17"/>
      <c r="K493" s="16"/>
      <c r="L493" s="17"/>
    </row>
    <row r="494">
      <c r="E494" s="16"/>
      <c r="F494" s="17"/>
      <c r="G494" s="16"/>
      <c r="H494" s="17"/>
      <c r="I494" s="16"/>
      <c r="J494" s="17"/>
      <c r="K494" s="16"/>
      <c r="L494" s="17"/>
    </row>
    <row r="495">
      <c r="E495" s="16"/>
      <c r="F495" s="17"/>
      <c r="G495" s="16"/>
      <c r="H495" s="17"/>
      <c r="I495" s="16"/>
      <c r="J495" s="17"/>
      <c r="K495" s="16"/>
      <c r="L495" s="17"/>
    </row>
    <row r="496">
      <c r="E496" s="16"/>
      <c r="F496" s="17"/>
      <c r="G496" s="16"/>
      <c r="H496" s="17"/>
      <c r="I496" s="16"/>
      <c r="J496" s="17"/>
      <c r="K496" s="16"/>
      <c r="L496" s="17"/>
    </row>
    <row r="497">
      <c r="E497" s="16"/>
      <c r="F497" s="17"/>
      <c r="G497" s="16"/>
      <c r="H497" s="17"/>
      <c r="I497" s="16"/>
      <c r="J497" s="17"/>
      <c r="K497" s="16"/>
      <c r="L497" s="17"/>
    </row>
    <row r="498">
      <c r="E498" s="16"/>
      <c r="F498" s="17"/>
      <c r="G498" s="16"/>
      <c r="H498" s="17"/>
      <c r="I498" s="16"/>
      <c r="J498" s="17"/>
      <c r="K498" s="16"/>
      <c r="L498" s="17"/>
    </row>
    <row r="499">
      <c r="E499" s="16"/>
      <c r="F499" s="17"/>
      <c r="G499" s="16"/>
      <c r="H499" s="17"/>
      <c r="I499" s="16"/>
      <c r="J499" s="17"/>
      <c r="K499" s="16"/>
      <c r="L499" s="17"/>
    </row>
    <row r="500">
      <c r="E500" s="16"/>
      <c r="F500" s="17"/>
      <c r="G500" s="16"/>
      <c r="H500" s="17"/>
      <c r="I500" s="16"/>
      <c r="J500" s="17"/>
      <c r="K500" s="16"/>
      <c r="L500" s="17"/>
    </row>
    <row r="501">
      <c r="E501" s="16"/>
      <c r="F501" s="17"/>
      <c r="G501" s="16"/>
      <c r="H501" s="17"/>
      <c r="I501" s="16"/>
      <c r="J501" s="17"/>
      <c r="K501" s="16"/>
      <c r="L501" s="17"/>
    </row>
    <row r="502">
      <c r="E502" s="16"/>
      <c r="F502" s="17"/>
      <c r="G502" s="16"/>
      <c r="H502" s="17"/>
      <c r="I502" s="16"/>
      <c r="J502" s="17"/>
      <c r="K502" s="16"/>
      <c r="L502" s="17"/>
    </row>
    <row r="503">
      <c r="E503" s="16"/>
      <c r="F503" s="17"/>
      <c r="G503" s="16"/>
      <c r="H503" s="17"/>
      <c r="I503" s="16"/>
      <c r="J503" s="17"/>
      <c r="K503" s="16"/>
      <c r="L503" s="17"/>
    </row>
    <row r="504">
      <c r="E504" s="16"/>
      <c r="F504" s="17"/>
      <c r="G504" s="16"/>
      <c r="H504" s="17"/>
      <c r="I504" s="16"/>
      <c r="J504" s="17"/>
      <c r="K504" s="16"/>
      <c r="L504" s="17"/>
    </row>
    <row r="505">
      <c r="E505" s="16"/>
      <c r="F505" s="17"/>
      <c r="G505" s="16"/>
      <c r="H505" s="17"/>
      <c r="I505" s="16"/>
      <c r="J505" s="17"/>
      <c r="K505" s="16"/>
      <c r="L505" s="17"/>
    </row>
    <row r="506">
      <c r="E506" s="16"/>
      <c r="F506" s="17"/>
      <c r="G506" s="16"/>
      <c r="H506" s="17"/>
      <c r="I506" s="16"/>
      <c r="J506" s="17"/>
      <c r="K506" s="16"/>
      <c r="L506" s="17"/>
    </row>
    <row r="507">
      <c r="E507" s="16"/>
      <c r="F507" s="17"/>
      <c r="G507" s="16"/>
      <c r="H507" s="17"/>
      <c r="I507" s="16"/>
      <c r="J507" s="17"/>
      <c r="K507" s="16"/>
      <c r="L507" s="17"/>
    </row>
    <row r="508">
      <c r="E508" s="16"/>
      <c r="F508" s="17"/>
      <c r="G508" s="16"/>
      <c r="H508" s="17"/>
      <c r="I508" s="16"/>
      <c r="J508" s="17"/>
      <c r="K508" s="16"/>
      <c r="L508" s="17"/>
    </row>
    <row r="509">
      <c r="E509" s="16"/>
      <c r="F509" s="17"/>
      <c r="G509" s="16"/>
      <c r="H509" s="17"/>
      <c r="I509" s="16"/>
      <c r="J509" s="17"/>
      <c r="K509" s="16"/>
      <c r="L509" s="17"/>
    </row>
    <row r="510">
      <c r="E510" s="16"/>
      <c r="F510" s="17"/>
      <c r="G510" s="16"/>
      <c r="H510" s="17"/>
      <c r="I510" s="16"/>
      <c r="J510" s="17"/>
      <c r="K510" s="16"/>
      <c r="L510" s="17"/>
    </row>
    <row r="511">
      <c r="E511" s="16"/>
      <c r="F511" s="17"/>
      <c r="G511" s="16"/>
      <c r="H511" s="17"/>
      <c r="I511" s="16"/>
      <c r="J511" s="17"/>
      <c r="K511" s="16"/>
      <c r="L511" s="17"/>
    </row>
    <row r="512">
      <c r="E512" s="16"/>
      <c r="F512" s="17"/>
      <c r="G512" s="16"/>
      <c r="H512" s="17"/>
      <c r="I512" s="16"/>
      <c r="J512" s="17"/>
      <c r="K512" s="16"/>
      <c r="L512" s="17"/>
    </row>
    <row r="513">
      <c r="E513" s="16"/>
      <c r="F513" s="17"/>
      <c r="G513" s="16"/>
      <c r="H513" s="17"/>
      <c r="I513" s="16"/>
      <c r="J513" s="17"/>
      <c r="K513" s="16"/>
      <c r="L513" s="17"/>
    </row>
    <row r="514">
      <c r="E514" s="16"/>
      <c r="F514" s="17"/>
      <c r="G514" s="16"/>
      <c r="H514" s="17"/>
      <c r="I514" s="16"/>
      <c r="J514" s="17"/>
      <c r="K514" s="16"/>
      <c r="L514" s="17"/>
    </row>
    <row r="515">
      <c r="E515" s="16"/>
      <c r="F515" s="17"/>
      <c r="G515" s="16"/>
      <c r="H515" s="17"/>
      <c r="I515" s="16"/>
      <c r="J515" s="17"/>
      <c r="K515" s="16"/>
      <c r="L515" s="17"/>
    </row>
    <row r="516">
      <c r="E516" s="16"/>
      <c r="F516" s="17"/>
      <c r="G516" s="16"/>
      <c r="H516" s="17"/>
      <c r="I516" s="16"/>
      <c r="J516" s="17"/>
      <c r="K516" s="16"/>
      <c r="L516" s="17"/>
    </row>
    <row r="517">
      <c r="E517" s="16"/>
      <c r="F517" s="17"/>
      <c r="G517" s="16"/>
      <c r="H517" s="17"/>
      <c r="I517" s="16"/>
      <c r="J517" s="17"/>
      <c r="K517" s="16"/>
      <c r="L517" s="17"/>
    </row>
    <row r="518">
      <c r="E518" s="16"/>
      <c r="F518" s="17"/>
      <c r="G518" s="16"/>
      <c r="H518" s="17"/>
      <c r="I518" s="16"/>
      <c r="J518" s="17"/>
      <c r="K518" s="16"/>
      <c r="L518" s="17"/>
    </row>
    <row r="519">
      <c r="E519" s="16"/>
      <c r="F519" s="17"/>
      <c r="G519" s="16"/>
      <c r="H519" s="17"/>
      <c r="I519" s="16"/>
      <c r="J519" s="17"/>
      <c r="K519" s="16"/>
      <c r="L519" s="17"/>
    </row>
    <row r="520">
      <c r="E520" s="16"/>
      <c r="F520" s="17"/>
      <c r="G520" s="16"/>
      <c r="H520" s="17"/>
      <c r="I520" s="16"/>
      <c r="J520" s="17"/>
      <c r="K520" s="16"/>
      <c r="L520" s="17"/>
    </row>
    <row r="521">
      <c r="E521" s="16"/>
      <c r="F521" s="17"/>
      <c r="G521" s="16"/>
      <c r="H521" s="17"/>
      <c r="I521" s="16"/>
      <c r="J521" s="17"/>
      <c r="K521" s="16"/>
      <c r="L521" s="17"/>
    </row>
    <row r="522">
      <c r="E522" s="16"/>
      <c r="F522" s="17"/>
      <c r="G522" s="16"/>
      <c r="H522" s="17"/>
      <c r="I522" s="16"/>
      <c r="J522" s="17"/>
      <c r="K522" s="16"/>
      <c r="L522" s="17"/>
    </row>
    <row r="523">
      <c r="E523" s="16"/>
      <c r="F523" s="17"/>
      <c r="G523" s="16"/>
      <c r="H523" s="17"/>
      <c r="I523" s="16"/>
      <c r="J523" s="17"/>
      <c r="K523" s="16"/>
      <c r="L523" s="17"/>
    </row>
    <row r="524">
      <c r="E524" s="16"/>
      <c r="F524" s="17"/>
      <c r="G524" s="16"/>
      <c r="H524" s="17"/>
      <c r="I524" s="16"/>
      <c r="J524" s="17"/>
      <c r="K524" s="16"/>
      <c r="L524" s="17"/>
    </row>
    <row r="525">
      <c r="E525" s="16"/>
      <c r="F525" s="17"/>
      <c r="G525" s="16"/>
      <c r="H525" s="17"/>
      <c r="I525" s="16"/>
      <c r="J525" s="17"/>
      <c r="K525" s="16"/>
      <c r="L525" s="17"/>
    </row>
    <row r="526">
      <c r="E526" s="16"/>
      <c r="F526" s="17"/>
      <c r="G526" s="16"/>
      <c r="H526" s="17"/>
      <c r="I526" s="16"/>
      <c r="J526" s="17"/>
      <c r="K526" s="16"/>
      <c r="L526" s="17"/>
    </row>
    <row r="527">
      <c r="E527" s="16"/>
      <c r="F527" s="17"/>
      <c r="G527" s="16"/>
      <c r="H527" s="17"/>
      <c r="I527" s="16"/>
      <c r="J527" s="17"/>
      <c r="K527" s="16"/>
      <c r="L527" s="17"/>
    </row>
    <row r="528">
      <c r="E528" s="16"/>
      <c r="F528" s="17"/>
      <c r="G528" s="16"/>
      <c r="H528" s="17"/>
      <c r="I528" s="16"/>
      <c r="J528" s="17"/>
      <c r="K528" s="16"/>
      <c r="L528" s="17"/>
    </row>
    <row r="529">
      <c r="E529" s="16"/>
      <c r="F529" s="17"/>
      <c r="G529" s="16"/>
      <c r="H529" s="17"/>
      <c r="I529" s="16"/>
      <c r="J529" s="17"/>
      <c r="K529" s="16"/>
      <c r="L529" s="17"/>
    </row>
    <row r="530">
      <c r="E530" s="16"/>
      <c r="F530" s="17"/>
      <c r="G530" s="16"/>
      <c r="H530" s="17"/>
      <c r="I530" s="16"/>
      <c r="J530" s="17"/>
      <c r="K530" s="16"/>
      <c r="L530" s="17"/>
    </row>
    <row r="531">
      <c r="E531" s="16"/>
      <c r="F531" s="17"/>
      <c r="G531" s="16"/>
      <c r="H531" s="17"/>
      <c r="I531" s="16"/>
      <c r="J531" s="17"/>
      <c r="K531" s="16"/>
      <c r="L531" s="17"/>
    </row>
    <row r="532">
      <c r="E532" s="16"/>
      <c r="F532" s="17"/>
      <c r="G532" s="16"/>
      <c r="H532" s="17"/>
      <c r="I532" s="16"/>
      <c r="J532" s="17"/>
      <c r="K532" s="16"/>
      <c r="L532" s="17"/>
    </row>
    <row r="533">
      <c r="E533" s="16"/>
      <c r="F533" s="17"/>
      <c r="G533" s="16"/>
      <c r="H533" s="17"/>
      <c r="I533" s="16"/>
      <c r="J533" s="17"/>
      <c r="K533" s="16"/>
      <c r="L533" s="17"/>
    </row>
    <row r="534">
      <c r="E534" s="16"/>
      <c r="F534" s="17"/>
      <c r="G534" s="16"/>
      <c r="H534" s="17"/>
      <c r="I534" s="16"/>
      <c r="J534" s="17"/>
      <c r="K534" s="16"/>
      <c r="L534" s="17"/>
    </row>
    <row r="535">
      <c r="E535" s="16"/>
      <c r="F535" s="17"/>
      <c r="G535" s="16"/>
      <c r="H535" s="17"/>
      <c r="I535" s="16"/>
      <c r="J535" s="17"/>
      <c r="K535" s="16"/>
      <c r="L535" s="17"/>
    </row>
    <row r="536">
      <c r="E536" s="16"/>
      <c r="F536" s="17"/>
      <c r="G536" s="16"/>
      <c r="H536" s="17"/>
      <c r="I536" s="16"/>
      <c r="J536" s="17"/>
      <c r="K536" s="16"/>
      <c r="L536" s="17"/>
    </row>
    <row r="537">
      <c r="E537" s="16"/>
      <c r="F537" s="17"/>
      <c r="G537" s="16"/>
      <c r="H537" s="17"/>
      <c r="I537" s="16"/>
      <c r="J537" s="17"/>
      <c r="K537" s="16"/>
      <c r="L537" s="17"/>
    </row>
    <row r="538">
      <c r="E538" s="16"/>
      <c r="F538" s="17"/>
      <c r="G538" s="16"/>
      <c r="H538" s="17"/>
      <c r="I538" s="16"/>
      <c r="J538" s="17"/>
      <c r="K538" s="16"/>
      <c r="L538" s="17"/>
    </row>
    <row r="539">
      <c r="E539" s="16"/>
      <c r="F539" s="17"/>
      <c r="G539" s="16"/>
      <c r="H539" s="17"/>
      <c r="I539" s="16"/>
      <c r="J539" s="17"/>
      <c r="K539" s="16"/>
      <c r="L539" s="17"/>
    </row>
    <row r="540">
      <c r="E540" s="16"/>
      <c r="F540" s="17"/>
      <c r="G540" s="16"/>
      <c r="H540" s="17"/>
      <c r="I540" s="16"/>
      <c r="J540" s="17"/>
      <c r="K540" s="16"/>
      <c r="L540" s="17"/>
    </row>
    <row r="541">
      <c r="E541" s="16"/>
      <c r="F541" s="17"/>
      <c r="G541" s="16"/>
      <c r="H541" s="17"/>
      <c r="I541" s="16"/>
      <c r="J541" s="17"/>
      <c r="K541" s="16"/>
      <c r="L541" s="17"/>
    </row>
    <row r="542">
      <c r="E542" s="16"/>
      <c r="F542" s="17"/>
      <c r="G542" s="16"/>
      <c r="H542" s="17"/>
      <c r="I542" s="16"/>
      <c r="J542" s="17"/>
      <c r="K542" s="16"/>
      <c r="L542" s="17"/>
    </row>
    <row r="543">
      <c r="E543" s="16"/>
      <c r="F543" s="17"/>
      <c r="G543" s="16"/>
      <c r="H543" s="17"/>
      <c r="I543" s="16"/>
      <c r="J543" s="17"/>
      <c r="K543" s="16"/>
      <c r="L543" s="17"/>
    </row>
    <row r="544">
      <c r="E544" s="16"/>
      <c r="F544" s="17"/>
      <c r="G544" s="16"/>
      <c r="H544" s="17"/>
      <c r="I544" s="16"/>
      <c r="J544" s="17"/>
      <c r="K544" s="16"/>
      <c r="L544" s="17"/>
    </row>
    <row r="545">
      <c r="E545" s="16"/>
      <c r="F545" s="17"/>
      <c r="G545" s="16"/>
      <c r="H545" s="17"/>
      <c r="I545" s="16"/>
      <c r="J545" s="17"/>
      <c r="K545" s="16"/>
      <c r="L545" s="17"/>
    </row>
    <row r="546">
      <c r="E546" s="16"/>
      <c r="F546" s="17"/>
      <c r="G546" s="16"/>
      <c r="H546" s="17"/>
      <c r="I546" s="16"/>
      <c r="J546" s="17"/>
      <c r="K546" s="16"/>
      <c r="L546" s="17"/>
    </row>
    <row r="547">
      <c r="E547" s="16"/>
      <c r="F547" s="17"/>
      <c r="G547" s="16"/>
      <c r="H547" s="17"/>
      <c r="I547" s="16"/>
      <c r="J547" s="17"/>
      <c r="K547" s="16"/>
      <c r="L547" s="17"/>
    </row>
    <row r="548">
      <c r="E548" s="16"/>
      <c r="F548" s="17"/>
      <c r="G548" s="16"/>
      <c r="H548" s="17"/>
      <c r="I548" s="16"/>
      <c r="J548" s="17"/>
      <c r="K548" s="16"/>
      <c r="L548" s="17"/>
    </row>
    <row r="549">
      <c r="E549" s="16"/>
      <c r="F549" s="17"/>
      <c r="G549" s="16"/>
      <c r="H549" s="17"/>
      <c r="I549" s="16"/>
      <c r="J549" s="17"/>
      <c r="K549" s="16"/>
      <c r="L549" s="17"/>
    </row>
    <row r="550">
      <c r="E550" s="16"/>
      <c r="F550" s="17"/>
      <c r="G550" s="16"/>
      <c r="H550" s="17"/>
      <c r="I550" s="16"/>
      <c r="J550" s="17"/>
      <c r="K550" s="16"/>
      <c r="L550" s="17"/>
    </row>
    <row r="551">
      <c r="E551" s="16"/>
      <c r="F551" s="17"/>
      <c r="G551" s="16"/>
      <c r="H551" s="17"/>
      <c r="I551" s="16"/>
      <c r="J551" s="17"/>
      <c r="K551" s="16"/>
      <c r="L551" s="17"/>
    </row>
    <row r="552">
      <c r="E552" s="16"/>
      <c r="F552" s="17"/>
      <c r="G552" s="16"/>
      <c r="H552" s="17"/>
      <c r="I552" s="16"/>
      <c r="J552" s="17"/>
      <c r="K552" s="16"/>
      <c r="L552" s="17"/>
    </row>
    <row r="553">
      <c r="E553" s="16"/>
      <c r="F553" s="17"/>
      <c r="G553" s="16"/>
      <c r="H553" s="17"/>
      <c r="I553" s="16"/>
      <c r="J553" s="17"/>
      <c r="K553" s="16"/>
      <c r="L553" s="17"/>
    </row>
    <row r="554">
      <c r="E554" s="16"/>
      <c r="F554" s="17"/>
      <c r="G554" s="16"/>
      <c r="H554" s="17"/>
      <c r="I554" s="16"/>
      <c r="J554" s="17"/>
      <c r="K554" s="16"/>
      <c r="L554" s="17"/>
    </row>
    <row r="555">
      <c r="E555" s="16"/>
      <c r="F555" s="17"/>
      <c r="G555" s="16"/>
      <c r="H555" s="17"/>
      <c r="I555" s="16"/>
      <c r="J555" s="17"/>
      <c r="K555" s="16"/>
      <c r="L555" s="17"/>
    </row>
    <row r="556">
      <c r="E556" s="16"/>
      <c r="F556" s="17"/>
      <c r="G556" s="16"/>
      <c r="H556" s="17"/>
      <c r="I556" s="16"/>
      <c r="J556" s="17"/>
      <c r="K556" s="16"/>
      <c r="L556" s="17"/>
    </row>
    <row r="557">
      <c r="E557" s="16"/>
      <c r="F557" s="17"/>
      <c r="G557" s="16"/>
      <c r="H557" s="17"/>
      <c r="I557" s="16"/>
      <c r="J557" s="17"/>
      <c r="K557" s="16"/>
      <c r="L557" s="17"/>
    </row>
    <row r="558">
      <c r="E558" s="16"/>
      <c r="F558" s="17"/>
      <c r="G558" s="16"/>
      <c r="H558" s="17"/>
      <c r="I558" s="16"/>
      <c r="J558" s="17"/>
      <c r="K558" s="16"/>
      <c r="L558" s="17"/>
    </row>
    <row r="559">
      <c r="E559" s="16"/>
      <c r="F559" s="17"/>
      <c r="G559" s="16"/>
      <c r="H559" s="17"/>
      <c r="I559" s="16"/>
      <c r="J559" s="17"/>
      <c r="K559" s="16"/>
      <c r="L559" s="17"/>
    </row>
    <row r="560">
      <c r="E560" s="16"/>
      <c r="F560" s="17"/>
      <c r="G560" s="16"/>
      <c r="H560" s="17"/>
      <c r="I560" s="16"/>
      <c r="J560" s="17"/>
      <c r="K560" s="16"/>
      <c r="L560" s="17"/>
    </row>
    <row r="561">
      <c r="E561" s="16"/>
      <c r="F561" s="17"/>
      <c r="G561" s="16"/>
      <c r="H561" s="17"/>
      <c r="I561" s="16"/>
      <c r="J561" s="17"/>
      <c r="K561" s="16"/>
      <c r="L561" s="17"/>
    </row>
    <row r="562">
      <c r="E562" s="16"/>
      <c r="F562" s="17"/>
      <c r="G562" s="16"/>
      <c r="H562" s="17"/>
      <c r="I562" s="16"/>
      <c r="J562" s="17"/>
      <c r="K562" s="16"/>
      <c r="L562" s="17"/>
    </row>
    <row r="563">
      <c r="E563" s="16"/>
      <c r="F563" s="17"/>
      <c r="G563" s="16"/>
      <c r="H563" s="17"/>
      <c r="I563" s="16"/>
      <c r="J563" s="17"/>
      <c r="K563" s="16"/>
      <c r="L563" s="17"/>
    </row>
    <row r="564">
      <c r="E564" s="16"/>
      <c r="F564" s="17"/>
      <c r="G564" s="16"/>
      <c r="H564" s="17"/>
      <c r="I564" s="16"/>
      <c r="J564" s="17"/>
      <c r="K564" s="16"/>
      <c r="L564" s="17"/>
    </row>
    <row r="565">
      <c r="E565" s="16"/>
      <c r="F565" s="17"/>
      <c r="G565" s="16"/>
      <c r="H565" s="17"/>
      <c r="I565" s="16"/>
      <c r="J565" s="17"/>
      <c r="K565" s="16"/>
      <c r="L565" s="17"/>
    </row>
    <row r="566">
      <c r="E566" s="16"/>
      <c r="F566" s="17"/>
      <c r="G566" s="16"/>
      <c r="H566" s="17"/>
      <c r="I566" s="16"/>
      <c r="J566" s="17"/>
      <c r="K566" s="16"/>
      <c r="L566" s="17"/>
    </row>
    <row r="567">
      <c r="E567" s="16"/>
      <c r="F567" s="17"/>
      <c r="G567" s="16"/>
      <c r="H567" s="17"/>
      <c r="I567" s="16"/>
      <c r="J567" s="17"/>
      <c r="K567" s="16"/>
      <c r="L567" s="17"/>
    </row>
    <row r="568">
      <c r="E568" s="16"/>
      <c r="F568" s="17"/>
      <c r="G568" s="16"/>
      <c r="H568" s="17"/>
      <c r="I568" s="16"/>
      <c r="J568" s="17"/>
      <c r="K568" s="16"/>
      <c r="L568" s="17"/>
    </row>
    <row r="569">
      <c r="E569" s="16"/>
      <c r="F569" s="17"/>
      <c r="G569" s="16"/>
      <c r="H569" s="17"/>
      <c r="I569" s="16"/>
      <c r="J569" s="17"/>
      <c r="K569" s="16"/>
      <c r="L569" s="17"/>
    </row>
    <row r="570">
      <c r="E570" s="16"/>
      <c r="F570" s="17"/>
      <c r="G570" s="16"/>
      <c r="H570" s="17"/>
      <c r="I570" s="16"/>
      <c r="J570" s="17"/>
      <c r="K570" s="16"/>
      <c r="L570" s="17"/>
    </row>
    <row r="571">
      <c r="E571" s="16"/>
      <c r="F571" s="17"/>
      <c r="G571" s="16"/>
      <c r="H571" s="17"/>
      <c r="I571" s="16"/>
      <c r="J571" s="17"/>
      <c r="K571" s="16"/>
      <c r="L571" s="17"/>
    </row>
    <row r="572">
      <c r="E572" s="16"/>
      <c r="F572" s="17"/>
      <c r="G572" s="16"/>
      <c r="H572" s="17"/>
      <c r="I572" s="16"/>
      <c r="J572" s="17"/>
      <c r="K572" s="16"/>
      <c r="L572" s="17"/>
    </row>
    <row r="573">
      <c r="E573" s="16"/>
      <c r="F573" s="17"/>
      <c r="G573" s="16"/>
      <c r="H573" s="17"/>
      <c r="I573" s="16"/>
      <c r="J573" s="17"/>
      <c r="K573" s="16"/>
      <c r="L573" s="17"/>
    </row>
    <row r="574">
      <c r="E574" s="16"/>
      <c r="F574" s="17"/>
      <c r="G574" s="16"/>
      <c r="H574" s="17"/>
      <c r="I574" s="16"/>
      <c r="J574" s="17"/>
      <c r="K574" s="16"/>
      <c r="L574" s="17"/>
    </row>
    <row r="575">
      <c r="E575" s="16"/>
      <c r="F575" s="17"/>
      <c r="G575" s="16"/>
      <c r="H575" s="17"/>
      <c r="I575" s="16"/>
      <c r="J575" s="17"/>
      <c r="K575" s="16"/>
      <c r="L575" s="17"/>
    </row>
    <row r="576">
      <c r="E576" s="16"/>
      <c r="F576" s="17"/>
      <c r="G576" s="16"/>
      <c r="H576" s="17"/>
      <c r="I576" s="16"/>
      <c r="J576" s="17"/>
      <c r="K576" s="16"/>
      <c r="L576" s="17"/>
    </row>
    <row r="577">
      <c r="E577" s="16"/>
      <c r="F577" s="17"/>
      <c r="G577" s="16"/>
      <c r="H577" s="17"/>
      <c r="I577" s="16"/>
      <c r="J577" s="17"/>
      <c r="K577" s="16"/>
      <c r="L577" s="17"/>
    </row>
    <row r="578">
      <c r="E578" s="16"/>
      <c r="F578" s="17"/>
      <c r="G578" s="16"/>
      <c r="H578" s="17"/>
      <c r="I578" s="16"/>
      <c r="J578" s="17"/>
      <c r="K578" s="16"/>
      <c r="L578" s="17"/>
    </row>
    <row r="579">
      <c r="E579" s="16"/>
      <c r="F579" s="17"/>
      <c r="G579" s="16"/>
      <c r="H579" s="17"/>
      <c r="I579" s="16"/>
      <c r="J579" s="17"/>
      <c r="K579" s="16"/>
      <c r="L579" s="17"/>
    </row>
    <row r="580">
      <c r="E580" s="16"/>
      <c r="F580" s="17"/>
      <c r="G580" s="16"/>
      <c r="H580" s="17"/>
      <c r="I580" s="16"/>
      <c r="J580" s="17"/>
      <c r="K580" s="16"/>
      <c r="L580" s="17"/>
    </row>
    <row r="581">
      <c r="E581" s="16"/>
      <c r="F581" s="17"/>
      <c r="G581" s="16"/>
      <c r="H581" s="17"/>
      <c r="I581" s="16"/>
      <c r="J581" s="17"/>
      <c r="K581" s="16"/>
      <c r="L581" s="17"/>
    </row>
    <row r="582">
      <c r="E582" s="16"/>
      <c r="F582" s="17"/>
      <c r="G582" s="16"/>
      <c r="H582" s="17"/>
      <c r="I582" s="16"/>
      <c r="J582" s="17"/>
      <c r="K582" s="16"/>
      <c r="L582" s="17"/>
    </row>
    <row r="583">
      <c r="E583" s="16"/>
      <c r="F583" s="17"/>
      <c r="G583" s="16"/>
      <c r="H583" s="17"/>
      <c r="I583" s="16"/>
      <c r="J583" s="17"/>
      <c r="K583" s="16"/>
      <c r="L583" s="17"/>
    </row>
    <row r="584">
      <c r="E584" s="16"/>
      <c r="F584" s="17"/>
      <c r="G584" s="16"/>
      <c r="H584" s="17"/>
      <c r="I584" s="16"/>
      <c r="J584" s="17"/>
      <c r="K584" s="16"/>
      <c r="L584" s="17"/>
    </row>
    <row r="585">
      <c r="E585" s="16"/>
      <c r="F585" s="17"/>
      <c r="G585" s="16"/>
      <c r="H585" s="17"/>
      <c r="I585" s="16"/>
      <c r="J585" s="17"/>
      <c r="K585" s="16"/>
      <c r="L585" s="17"/>
    </row>
    <row r="586">
      <c r="E586" s="16"/>
      <c r="F586" s="17"/>
      <c r="G586" s="16"/>
      <c r="H586" s="17"/>
      <c r="I586" s="16"/>
      <c r="J586" s="17"/>
      <c r="K586" s="16"/>
      <c r="L586" s="17"/>
    </row>
    <row r="587">
      <c r="E587" s="16"/>
      <c r="F587" s="17"/>
      <c r="G587" s="16"/>
      <c r="H587" s="17"/>
      <c r="I587" s="16"/>
      <c r="J587" s="17"/>
      <c r="K587" s="16"/>
      <c r="L587" s="17"/>
    </row>
    <row r="588">
      <c r="E588" s="16"/>
      <c r="F588" s="17"/>
      <c r="G588" s="16"/>
      <c r="H588" s="17"/>
      <c r="I588" s="16"/>
      <c r="J588" s="17"/>
      <c r="K588" s="16"/>
      <c r="L588" s="17"/>
    </row>
    <row r="589">
      <c r="E589" s="16"/>
      <c r="F589" s="17"/>
      <c r="G589" s="16"/>
      <c r="H589" s="17"/>
      <c r="I589" s="16"/>
      <c r="J589" s="17"/>
      <c r="K589" s="16"/>
      <c r="L589" s="17"/>
    </row>
    <row r="590">
      <c r="E590" s="16"/>
      <c r="F590" s="17"/>
      <c r="G590" s="16"/>
      <c r="H590" s="17"/>
      <c r="I590" s="16"/>
      <c r="J590" s="17"/>
      <c r="K590" s="16"/>
      <c r="L590" s="17"/>
    </row>
    <row r="591">
      <c r="E591" s="16"/>
      <c r="F591" s="17"/>
      <c r="G591" s="16"/>
      <c r="H591" s="17"/>
      <c r="I591" s="16"/>
      <c r="J591" s="17"/>
      <c r="K591" s="16"/>
      <c r="L591" s="17"/>
    </row>
    <row r="592">
      <c r="E592" s="16"/>
      <c r="F592" s="17"/>
      <c r="G592" s="16"/>
      <c r="H592" s="17"/>
      <c r="I592" s="16"/>
      <c r="J592" s="17"/>
      <c r="K592" s="16"/>
      <c r="L592" s="17"/>
    </row>
    <row r="593">
      <c r="E593" s="16"/>
      <c r="F593" s="17"/>
      <c r="G593" s="16"/>
      <c r="H593" s="17"/>
      <c r="I593" s="16"/>
      <c r="J593" s="17"/>
      <c r="K593" s="16"/>
      <c r="L593" s="17"/>
    </row>
    <row r="594">
      <c r="E594" s="16"/>
      <c r="F594" s="17"/>
      <c r="G594" s="16"/>
      <c r="H594" s="17"/>
      <c r="I594" s="16"/>
      <c r="J594" s="17"/>
      <c r="K594" s="16"/>
      <c r="L594" s="17"/>
    </row>
    <row r="595">
      <c r="E595" s="16"/>
      <c r="F595" s="17"/>
      <c r="G595" s="16"/>
      <c r="H595" s="17"/>
      <c r="I595" s="16"/>
      <c r="J595" s="17"/>
      <c r="K595" s="16"/>
      <c r="L595" s="17"/>
    </row>
    <row r="596">
      <c r="E596" s="16"/>
      <c r="F596" s="17"/>
      <c r="G596" s="16"/>
      <c r="H596" s="17"/>
      <c r="I596" s="16"/>
      <c r="J596" s="17"/>
      <c r="K596" s="16"/>
      <c r="L596" s="17"/>
    </row>
    <row r="597">
      <c r="E597" s="16"/>
      <c r="F597" s="17"/>
      <c r="G597" s="16"/>
      <c r="H597" s="17"/>
      <c r="I597" s="16"/>
      <c r="J597" s="17"/>
      <c r="K597" s="16"/>
      <c r="L597" s="17"/>
    </row>
    <row r="598">
      <c r="E598" s="16"/>
      <c r="F598" s="17"/>
      <c r="G598" s="16"/>
      <c r="H598" s="17"/>
      <c r="I598" s="16"/>
      <c r="J598" s="17"/>
      <c r="K598" s="16"/>
      <c r="L598" s="17"/>
    </row>
    <row r="599">
      <c r="E599" s="16"/>
      <c r="F599" s="17"/>
      <c r="G599" s="16"/>
      <c r="H599" s="17"/>
      <c r="I599" s="16"/>
      <c r="J599" s="17"/>
      <c r="K599" s="16"/>
      <c r="L599" s="17"/>
    </row>
    <row r="600">
      <c r="E600" s="16"/>
      <c r="F600" s="17"/>
      <c r="G600" s="16"/>
      <c r="H600" s="17"/>
      <c r="I600" s="16"/>
      <c r="J600" s="17"/>
      <c r="K600" s="16"/>
      <c r="L600" s="17"/>
    </row>
    <row r="601">
      <c r="E601" s="16"/>
      <c r="F601" s="17"/>
      <c r="G601" s="16"/>
      <c r="H601" s="17"/>
      <c r="I601" s="16"/>
      <c r="J601" s="17"/>
      <c r="K601" s="16"/>
      <c r="L601" s="17"/>
    </row>
    <row r="602">
      <c r="E602" s="16"/>
      <c r="F602" s="17"/>
      <c r="G602" s="16"/>
      <c r="H602" s="17"/>
      <c r="I602" s="16"/>
      <c r="J602" s="17"/>
      <c r="K602" s="16"/>
      <c r="L602" s="17"/>
    </row>
    <row r="603">
      <c r="E603" s="16"/>
      <c r="F603" s="17"/>
      <c r="G603" s="16"/>
      <c r="H603" s="17"/>
      <c r="I603" s="16"/>
      <c r="J603" s="17"/>
      <c r="K603" s="16"/>
      <c r="L603" s="17"/>
    </row>
    <row r="604">
      <c r="E604" s="16"/>
      <c r="F604" s="17"/>
      <c r="G604" s="16"/>
      <c r="H604" s="17"/>
      <c r="I604" s="16"/>
      <c r="J604" s="17"/>
      <c r="K604" s="16"/>
      <c r="L604" s="17"/>
    </row>
    <row r="605">
      <c r="E605" s="16"/>
      <c r="F605" s="17"/>
      <c r="G605" s="16"/>
      <c r="H605" s="17"/>
      <c r="I605" s="16"/>
      <c r="J605" s="17"/>
      <c r="K605" s="16"/>
      <c r="L605" s="17"/>
    </row>
    <row r="606">
      <c r="E606" s="16"/>
      <c r="F606" s="17"/>
      <c r="G606" s="16"/>
      <c r="H606" s="17"/>
      <c r="I606" s="16"/>
      <c r="J606" s="17"/>
      <c r="K606" s="16"/>
      <c r="L606" s="17"/>
    </row>
    <row r="607">
      <c r="E607" s="16"/>
      <c r="F607" s="17"/>
      <c r="G607" s="16"/>
      <c r="H607" s="17"/>
      <c r="I607" s="16"/>
      <c r="J607" s="17"/>
      <c r="K607" s="16"/>
      <c r="L607" s="17"/>
    </row>
    <row r="608">
      <c r="E608" s="16"/>
      <c r="F608" s="17"/>
      <c r="G608" s="16"/>
      <c r="H608" s="17"/>
      <c r="I608" s="16"/>
      <c r="J608" s="17"/>
      <c r="K608" s="16"/>
      <c r="L608" s="17"/>
    </row>
    <row r="609">
      <c r="E609" s="16"/>
      <c r="F609" s="17"/>
      <c r="G609" s="16"/>
      <c r="H609" s="17"/>
      <c r="I609" s="16"/>
      <c r="J609" s="17"/>
      <c r="K609" s="16"/>
      <c r="L609" s="17"/>
    </row>
    <row r="610">
      <c r="E610" s="16"/>
      <c r="F610" s="17"/>
      <c r="G610" s="16"/>
      <c r="H610" s="17"/>
      <c r="I610" s="16"/>
      <c r="J610" s="17"/>
      <c r="K610" s="16"/>
      <c r="L610" s="17"/>
    </row>
    <row r="611">
      <c r="E611" s="16"/>
      <c r="F611" s="17"/>
      <c r="G611" s="16"/>
      <c r="H611" s="17"/>
      <c r="I611" s="16"/>
      <c r="J611" s="17"/>
      <c r="K611" s="16"/>
      <c r="L611" s="17"/>
    </row>
    <row r="612">
      <c r="E612" s="16"/>
      <c r="F612" s="17"/>
      <c r="G612" s="16"/>
      <c r="H612" s="17"/>
      <c r="I612" s="16"/>
      <c r="J612" s="17"/>
      <c r="K612" s="16"/>
      <c r="L612" s="17"/>
    </row>
    <row r="613">
      <c r="E613" s="16"/>
      <c r="F613" s="17"/>
      <c r="G613" s="16"/>
      <c r="H613" s="17"/>
      <c r="I613" s="16"/>
      <c r="J613" s="17"/>
      <c r="K613" s="16"/>
      <c r="L613" s="17"/>
    </row>
    <row r="614">
      <c r="E614" s="16"/>
      <c r="F614" s="17"/>
      <c r="G614" s="16"/>
      <c r="H614" s="17"/>
      <c r="I614" s="16"/>
      <c r="J614" s="17"/>
      <c r="K614" s="16"/>
      <c r="L614" s="17"/>
    </row>
    <row r="615">
      <c r="E615" s="16"/>
      <c r="F615" s="17"/>
      <c r="G615" s="16"/>
      <c r="H615" s="17"/>
      <c r="I615" s="16"/>
      <c r="J615" s="17"/>
      <c r="K615" s="16"/>
      <c r="L615" s="17"/>
    </row>
    <row r="616">
      <c r="E616" s="16"/>
      <c r="F616" s="17"/>
      <c r="G616" s="16"/>
      <c r="H616" s="17"/>
      <c r="I616" s="16"/>
      <c r="J616" s="17"/>
      <c r="K616" s="16"/>
      <c r="L616" s="17"/>
    </row>
    <row r="617">
      <c r="E617" s="16"/>
      <c r="F617" s="17"/>
      <c r="G617" s="16"/>
      <c r="H617" s="17"/>
      <c r="I617" s="16"/>
      <c r="J617" s="17"/>
      <c r="K617" s="16"/>
      <c r="L617" s="17"/>
    </row>
    <row r="618">
      <c r="E618" s="16"/>
      <c r="F618" s="17"/>
      <c r="G618" s="16"/>
      <c r="H618" s="17"/>
      <c r="I618" s="16"/>
      <c r="J618" s="17"/>
      <c r="K618" s="16"/>
      <c r="L618" s="17"/>
    </row>
    <row r="619">
      <c r="E619" s="16"/>
      <c r="F619" s="17"/>
      <c r="G619" s="16"/>
      <c r="H619" s="17"/>
      <c r="I619" s="16"/>
      <c r="J619" s="17"/>
      <c r="K619" s="16"/>
      <c r="L619" s="17"/>
    </row>
    <row r="620">
      <c r="E620" s="16"/>
      <c r="F620" s="17"/>
      <c r="G620" s="16"/>
      <c r="H620" s="17"/>
      <c r="I620" s="16"/>
      <c r="J620" s="17"/>
      <c r="K620" s="16"/>
      <c r="L620" s="17"/>
    </row>
    <row r="621">
      <c r="E621" s="16"/>
      <c r="F621" s="17"/>
      <c r="G621" s="16"/>
      <c r="H621" s="17"/>
      <c r="I621" s="16"/>
      <c r="J621" s="17"/>
      <c r="K621" s="16"/>
      <c r="L621" s="17"/>
    </row>
    <row r="622">
      <c r="E622" s="16"/>
      <c r="F622" s="17"/>
      <c r="G622" s="16"/>
      <c r="H622" s="17"/>
      <c r="I622" s="16"/>
      <c r="J622" s="17"/>
      <c r="K622" s="16"/>
      <c r="L622" s="17"/>
    </row>
    <row r="623">
      <c r="E623" s="16"/>
      <c r="F623" s="17"/>
      <c r="G623" s="16"/>
      <c r="H623" s="17"/>
      <c r="I623" s="16"/>
      <c r="J623" s="17"/>
      <c r="K623" s="16"/>
      <c r="L623" s="17"/>
    </row>
    <row r="624">
      <c r="E624" s="16"/>
      <c r="F624" s="17"/>
      <c r="G624" s="16"/>
      <c r="H624" s="17"/>
      <c r="I624" s="16"/>
      <c r="J624" s="17"/>
      <c r="K624" s="16"/>
      <c r="L624" s="17"/>
    </row>
    <row r="625">
      <c r="E625" s="16"/>
      <c r="F625" s="17"/>
      <c r="G625" s="16"/>
      <c r="H625" s="17"/>
      <c r="I625" s="16"/>
      <c r="J625" s="17"/>
      <c r="K625" s="16"/>
      <c r="L625" s="17"/>
    </row>
    <row r="626">
      <c r="E626" s="16"/>
      <c r="F626" s="17"/>
      <c r="G626" s="16"/>
      <c r="H626" s="17"/>
      <c r="I626" s="16"/>
      <c r="J626" s="17"/>
      <c r="K626" s="16"/>
      <c r="L626" s="17"/>
    </row>
    <row r="627">
      <c r="E627" s="16"/>
      <c r="F627" s="17"/>
      <c r="G627" s="16"/>
      <c r="H627" s="17"/>
      <c r="I627" s="16"/>
      <c r="J627" s="17"/>
      <c r="K627" s="16"/>
      <c r="L627" s="17"/>
    </row>
    <row r="628">
      <c r="E628" s="16"/>
      <c r="F628" s="17"/>
      <c r="G628" s="16"/>
      <c r="H628" s="17"/>
      <c r="I628" s="16"/>
      <c r="J628" s="17"/>
      <c r="K628" s="16"/>
      <c r="L628" s="17"/>
    </row>
    <row r="629">
      <c r="E629" s="16"/>
      <c r="F629" s="17"/>
      <c r="G629" s="16"/>
      <c r="H629" s="17"/>
      <c r="I629" s="16"/>
      <c r="J629" s="17"/>
      <c r="K629" s="16"/>
      <c r="L629" s="17"/>
    </row>
    <row r="630">
      <c r="E630" s="16"/>
      <c r="F630" s="17"/>
      <c r="G630" s="16"/>
      <c r="H630" s="17"/>
      <c r="I630" s="16"/>
      <c r="J630" s="17"/>
      <c r="K630" s="16"/>
      <c r="L630" s="17"/>
    </row>
    <row r="631">
      <c r="E631" s="16"/>
      <c r="F631" s="17"/>
      <c r="G631" s="16"/>
      <c r="H631" s="17"/>
      <c r="I631" s="16"/>
      <c r="J631" s="17"/>
      <c r="K631" s="16"/>
      <c r="L631" s="17"/>
    </row>
    <row r="632">
      <c r="E632" s="16"/>
      <c r="F632" s="17"/>
      <c r="G632" s="16"/>
      <c r="H632" s="17"/>
      <c r="I632" s="16"/>
      <c r="J632" s="17"/>
      <c r="K632" s="16"/>
      <c r="L632" s="17"/>
    </row>
    <row r="633">
      <c r="E633" s="16"/>
      <c r="F633" s="17"/>
      <c r="G633" s="16"/>
      <c r="H633" s="17"/>
      <c r="I633" s="16"/>
      <c r="J633" s="17"/>
      <c r="K633" s="16"/>
      <c r="L633" s="17"/>
    </row>
    <row r="634">
      <c r="E634" s="16"/>
      <c r="F634" s="17"/>
      <c r="G634" s="16"/>
      <c r="H634" s="17"/>
      <c r="I634" s="16"/>
      <c r="J634" s="17"/>
      <c r="K634" s="16"/>
      <c r="L634" s="17"/>
    </row>
    <row r="635">
      <c r="E635" s="16"/>
      <c r="F635" s="17"/>
      <c r="G635" s="16"/>
      <c r="H635" s="17"/>
      <c r="I635" s="16"/>
      <c r="J635" s="17"/>
      <c r="K635" s="16"/>
      <c r="L635" s="17"/>
    </row>
    <row r="636">
      <c r="E636" s="16"/>
      <c r="F636" s="17"/>
      <c r="G636" s="16"/>
      <c r="H636" s="17"/>
      <c r="I636" s="16"/>
      <c r="J636" s="17"/>
      <c r="K636" s="16"/>
      <c r="L636" s="17"/>
    </row>
    <row r="637">
      <c r="E637" s="16"/>
      <c r="F637" s="17"/>
      <c r="G637" s="16"/>
      <c r="H637" s="17"/>
      <c r="I637" s="16"/>
      <c r="J637" s="17"/>
      <c r="K637" s="16"/>
      <c r="L637" s="17"/>
    </row>
    <row r="638">
      <c r="E638" s="16"/>
      <c r="F638" s="17"/>
      <c r="G638" s="16"/>
      <c r="H638" s="17"/>
      <c r="I638" s="16"/>
      <c r="J638" s="17"/>
      <c r="K638" s="16"/>
      <c r="L638" s="17"/>
    </row>
    <row r="639">
      <c r="E639" s="16"/>
      <c r="F639" s="17"/>
      <c r="G639" s="16"/>
      <c r="H639" s="17"/>
      <c r="I639" s="16"/>
      <c r="J639" s="17"/>
      <c r="K639" s="16"/>
      <c r="L639" s="17"/>
    </row>
    <row r="640">
      <c r="E640" s="16"/>
      <c r="F640" s="17"/>
      <c r="G640" s="16"/>
      <c r="H640" s="17"/>
      <c r="I640" s="16"/>
      <c r="J640" s="17"/>
      <c r="K640" s="16"/>
      <c r="L640" s="17"/>
    </row>
    <row r="641">
      <c r="E641" s="16"/>
      <c r="F641" s="17"/>
      <c r="G641" s="16"/>
      <c r="H641" s="17"/>
      <c r="I641" s="16"/>
      <c r="J641" s="17"/>
      <c r="K641" s="16"/>
      <c r="L641" s="17"/>
    </row>
    <row r="642">
      <c r="E642" s="16"/>
      <c r="F642" s="17"/>
      <c r="G642" s="16"/>
      <c r="H642" s="17"/>
      <c r="I642" s="16"/>
      <c r="J642" s="17"/>
      <c r="K642" s="16"/>
      <c r="L642" s="17"/>
    </row>
    <row r="643">
      <c r="E643" s="16"/>
      <c r="F643" s="17"/>
      <c r="G643" s="16"/>
      <c r="H643" s="17"/>
      <c r="I643" s="16"/>
      <c r="J643" s="17"/>
      <c r="K643" s="16"/>
      <c r="L643" s="17"/>
    </row>
    <row r="644">
      <c r="E644" s="16"/>
      <c r="F644" s="17"/>
      <c r="G644" s="16"/>
      <c r="H644" s="17"/>
      <c r="I644" s="16"/>
      <c r="J644" s="17"/>
      <c r="K644" s="16"/>
      <c r="L644" s="17"/>
    </row>
    <row r="645">
      <c r="E645" s="16"/>
      <c r="F645" s="17"/>
      <c r="G645" s="16"/>
      <c r="H645" s="17"/>
      <c r="I645" s="16"/>
      <c r="J645" s="17"/>
      <c r="K645" s="16"/>
      <c r="L645" s="17"/>
    </row>
    <row r="646">
      <c r="E646" s="16"/>
      <c r="F646" s="17"/>
      <c r="G646" s="16"/>
      <c r="H646" s="17"/>
      <c r="I646" s="16"/>
      <c r="J646" s="17"/>
      <c r="K646" s="16"/>
      <c r="L646" s="17"/>
    </row>
    <row r="647">
      <c r="E647" s="16"/>
      <c r="F647" s="17"/>
      <c r="G647" s="16"/>
      <c r="H647" s="17"/>
      <c r="I647" s="16"/>
      <c r="J647" s="17"/>
      <c r="K647" s="16"/>
      <c r="L647" s="17"/>
    </row>
    <row r="648">
      <c r="E648" s="16"/>
      <c r="F648" s="17"/>
      <c r="G648" s="16"/>
      <c r="H648" s="17"/>
      <c r="I648" s="16"/>
      <c r="J648" s="17"/>
      <c r="K648" s="16"/>
      <c r="L648" s="17"/>
    </row>
    <row r="649">
      <c r="E649" s="16"/>
      <c r="F649" s="17"/>
      <c r="G649" s="16"/>
      <c r="H649" s="17"/>
      <c r="I649" s="16"/>
      <c r="J649" s="17"/>
      <c r="K649" s="16"/>
      <c r="L649" s="17"/>
    </row>
    <row r="650">
      <c r="E650" s="16"/>
      <c r="F650" s="17"/>
      <c r="G650" s="16"/>
      <c r="H650" s="17"/>
      <c r="I650" s="16"/>
      <c r="J650" s="17"/>
      <c r="K650" s="16"/>
      <c r="L650" s="17"/>
    </row>
    <row r="651">
      <c r="E651" s="16"/>
      <c r="F651" s="17"/>
      <c r="G651" s="16"/>
      <c r="H651" s="17"/>
      <c r="I651" s="16"/>
      <c r="J651" s="17"/>
      <c r="K651" s="16"/>
      <c r="L651" s="17"/>
    </row>
    <row r="652">
      <c r="E652" s="16"/>
      <c r="F652" s="17"/>
      <c r="G652" s="16"/>
      <c r="H652" s="17"/>
      <c r="I652" s="16"/>
      <c r="J652" s="17"/>
      <c r="K652" s="16"/>
      <c r="L652" s="17"/>
    </row>
    <row r="653">
      <c r="E653" s="16"/>
      <c r="F653" s="17"/>
      <c r="G653" s="16"/>
      <c r="H653" s="17"/>
      <c r="I653" s="16"/>
      <c r="J653" s="17"/>
      <c r="K653" s="16"/>
      <c r="L653" s="17"/>
    </row>
    <row r="654">
      <c r="E654" s="16"/>
      <c r="F654" s="17"/>
      <c r="G654" s="16"/>
      <c r="H654" s="17"/>
      <c r="I654" s="16"/>
      <c r="J654" s="17"/>
      <c r="K654" s="16"/>
      <c r="L654" s="17"/>
    </row>
    <row r="655">
      <c r="E655" s="16"/>
      <c r="F655" s="17"/>
      <c r="G655" s="16"/>
      <c r="H655" s="17"/>
      <c r="I655" s="16"/>
      <c r="J655" s="17"/>
      <c r="K655" s="16"/>
      <c r="L655" s="17"/>
    </row>
    <row r="656">
      <c r="E656" s="16"/>
      <c r="F656" s="17"/>
      <c r="G656" s="16"/>
      <c r="H656" s="17"/>
      <c r="I656" s="16"/>
      <c r="J656" s="17"/>
      <c r="K656" s="16"/>
      <c r="L656" s="17"/>
    </row>
    <row r="657">
      <c r="E657" s="16"/>
      <c r="F657" s="17"/>
      <c r="G657" s="16"/>
      <c r="H657" s="17"/>
      <c r="I657" s="16"/>
      <c r="J657" s="17"/>
      <c r="K657" s="16"/>
      <c r="L657" s="17"/>
    </row>
    <row r="658">
      <c r="E658" s="16"/>
      <c r="F658" s="17"/>
      <c r="G658" s="16"/>
      <c r="H658" s="17"/>
      <c r="I658" s="16"/>
      <c r="J658" s="17"/>
      <c r="K658" s="16"/>
      <c r="L658" s="17"/>
    </row>
    <row r="659">
      <c r="E659" s="16"/>
      <c r="F659" s="17"/>
      <c r="G659" s="16"/>
      <c r="H659" s="17"/>
      <c r="I659" s="16"/>
      <c r="J659" s="17"/>
      <c r="K659" s="16"/>
      <c r="L659" s="17"/>
    </row>
    <row r="660">
      <c r="E660" s="16"/>
      <c r="F660" s="17"/>
      <c r="G660" s="16"/>
      <c r="H660" s="17"/>
      <c r="I660" s="16"/>
      <c r="J660" s="17"/>
      <c r="K660" s="16"/>
      <c r="L660" s="17"/>
    </row>
    <row r="661">
      <c r="E661" s="16"/>
      <c r="F661" s="17"/>
      <c r="G661" s="16"/>
      <c r="H661" s="17"/>
      <c r="I661" s="16"/>
      <c r="J661" s="17"/>
      <c r="K661" s="16"/>
      <c r="L661" s="17"/>
    </row>
    <row r="662">
      <c r="E662" s="16"/>
      <c r="F662" s="17"/>
      <c r="G662" s="16"/>
      <c r="H662" s="17"/>
      <c r="I662" s="16"/>
      <c r="J662" s="17"/>
      <c r="K662" s="16"/>
      <c r="L662" s="17"/>
    </row>
    <row r="663">
      <c r="E663" s="16"/>
      <c r="F663" s="17"/>
      <c r="G663" s="16"/>
      <c r="H663" s="17"/>
      <c r="I663" s="16"/>
      <c r="J663" s="17"/>
      <c r="K663" s="16"/>
      <c r="L663" s="17"/>
    </row>
    <row r="664">
      <c r="E664" s="16"/>
      <c r="F664" s="17"/>
      <c r="G664" s="16"/>
      <c r="H664" s="17"/>
      <c r="I664" s="16"/>
      <c r="J664" s="17"/>
      <c r="K664" s="16"/>
      <c r="L664" s="17"/>
    </row>
    <row r="665">
      <c r="E665" s="16"/>
      <c r="F665" s="17"/>
      <c r="G665" s="16"/>
      <c r="H665" s="17"/>
      <c r="I665" s="16"/>
      <c r="J665" s="17"/>
      <c r="K665" s="16"/>
      <c r="L665" s="17"/>
    </row>
    <row r="666">
      <c r="E666" s="16"/>
      <c r="F666" s="17"/>
      <c r="G666" s="16"/>
      <c r="H666" s="17"/>
      <c r="I666" s="16"/>
      <c r="J666" s="17"/>
      <c r="K666" s="16"/>
      <c r="L666" s="17"/>
    </row>
    <row r="667">
      <c r="E667" s="16"/>
      <c r="F667" s="17"/>
      <c r="G667" s="16"/>
      <c r="H667" s="17"/>
      <c r="I667" s="16"/>
      <c r="J667" s="17"/>
      <c r="K667" s="16"/>
      <c r="L667" s="17"/>
    </row>
    <row r="668">
      <c r="E668" s="16"/>
      <c r="F668" s="17"/>
      <c r="G668" s="16"/>
      <c r="H668" s="17"/>
      <c r="I668" s="16"/>
      <c r="J668" s="17"/>
      <c r="K668" s="16"/>
      <c r="L668" s="17"/>
    </row>
    <row r="669">
      <c r="E669" s="16"/>
      <c r="F669" s="17"/>
      <c r="G669" s="16"/>
      <c r="H669" s="17"/>
      <c r="I669" s="16"/>
      <c r="J669" s="17"/>
      <c r="K669" s="16"/>
      <c r="L669" s="17"/>
    </row>
    <row r="670">
      <c r="E670" s="16"/>
      <c r="F670" s="17"/>
      <c r="G670" s="16"/>
      <c r="H670" s="17"/>
      <c r="I670" s="16"/>
      <c r="J670" s="17"/>
      <c r="K670" s="16"/>
      <c r="L670" s="17"/>
    </row>
    <row r="671">
      <c r="E671" s="16"/>
      <c r="F671" s="17"/>
      <c r="G671" s="16"/>
      <c r="H671" s="17"/>
      <c r="I671" s="16"/>
      <c r="J671" s="17"/>
      <c r="K671" s="16"/>
      <c r="L671" s="17"/>
    </row>
    <row r="672">
      <c r="E672" s="16"/>
      <c r="F672" s="17"/>
      <c r="G672" s="16"/>
      <c r="H672" s="17"/>
      <c r="I672" s="16"/>
      <c r="J672" s="17"/>
      <c r="K672" s="16"/>
      <c r="L672" s="17"/>
    </row>
    <row r="673">
      <c r="E673" s="16"/>
      <c r="F673" s="17"/>
      <c r="G673" s="16"/>
      <c r="H673" s="17"/>
      <c r="I673" s="16"/>
      <c r="J673" s="17"/>
      <c r="K673" s="16"/>
      <c r="L673" s="17"/>
    </row>
    <row r="674">
      <c r="E674" s="16"/>
      <c r="F674" s="17"/>
      <c r="G674" s="16"/>
      <c r="H674" s="17"/>
      <c r="I674" s="16"/>
      <c r="J674" s="17"/>
      <c r="K674" s="16"/>
      <c r="L674" s="17"/>
    </row>
    <row r="675">
      <c r="E675" s="16"/>
      <c r="F675" s="17"/>
      <c r="G675" s="16"/>
      <c r="H675" s="17"/>
      <c r="I675" s="16"/>
      <c r="J675" s="17"/>
      <c r="K675" s="16"/>
      <c r="L675" s="17"/>
    </row>
    <row r="676">
      <c r="E676" s="16"/>
      <c r="F676" s="17"/>
      <c r="G676" s="16"/>
      <c r="H676" s="17"/>
      <c r="I676" s="16"/>
      <c r="J676" s="17"/>
      <c r="K676" s="16"/>
      <c r="L676" s="17"/>
    </row>
    <row r="677">
      <c r="E677" s="16"/>
      <c r="F677" s="17"/>
      <c r="G677" s="16"/>
      <c r="H677" s="17"/>
      <c r="I677" s="16"/>
      <c r="J677" s="17"/>
      <c r="K677" s="16"/>
      <c r="L677" s="17"/>
    </row>
    <row r="678">
      <c r="E678" s="16"/>
      <c r="F678" s="17"/>
      <c r="G678" s="16"/>
      <c r="H678" s="17"/>
      <c r="I678" s="16"/>
      <c r="J678" s="17"/>
      <c r="K678" s="16"/>
      <c r="L678" s="17"/>
    </row>
    <row r="679">
      <c r="E679" s="16"/>
      <c r="F679" s="17"/>
      <c r="G679" s="16"/>
      <c r="H679" s="17"/>
      <c r="I679" s="16"/>
      <c r="J679" s="17"/>
      <c r="K679" s="16"/>
      <c r="L679" s="17"/>
    </row>
    <row r="680">
      <c r="E680" s="16"/>
      <c r="F680" s="17"/>
      <c r="G680" s="16"/>
      <c r="H680" s="17"/>
      <c r="I680" s="16"/>
      <c r="J680" s="17"/>
      <c r="K680" s="16"/>
      <c r="L680" s="17"/>
    </row>
    <row r="681">
      <c r="E681" s="16"/>
      <c r="F681" s="17"/>
      <c r="G681" s="16"/>
      <c r="H681" s="17"/>
      <c r="I681" s="16"/>
      <c r="J681" s="17"/>
      <c r="K681" s="16"/>
      <c r="L681" s="17"/>
    </row>
    <row r="682">
      <c r="E682" s="16"/>
      <c r="F682" s="17"/>
      <c r="G682" s="16"/>
      <c r="H682" s="17"/>
      <c r="I682" s="16"/>
      <c r="J682" s="17"/>
      <c r="K682" s="16"/>
      <c r="L682" s="17"/>
    </row>
    <row r="683">
      <c r="E683" s="16"/>
      <c r="F683" s="17"/>
      <c r="G683" s="16"/>
      <c r="H683" s="17"/>
      <c r="I683" s="16"/>
      <c r="J683" s="17"/>
      <c r="K683" s="16"/>
      <c r="L683" s="17"/>
    </row>
    <row r="684">
      <c r="E684" s="16"/>
      <c r="F684" s="17"/>
      <c r="G684" s="16"/>
      <c r="H684" s="17"/>
      <c r="I684" s="16"/>
      <c r="J684" s="17"/>
      <c r="K684" s="16"/>
      <c r="L684" s="17"/>
    </row>
    <row r="685">
      <c r="E685" s="16"/>
      <c r="F685" s="17"/>
      <c r="G685" s="16"/>
      <c r="H685" s="17"/>
      <c r="I685" s="16"/>
      <c r="J685" s="17"/>
      <c r="K685" s="16"/>
      <c r="L685" s="17"/>
    </row>
    <row r="686">
      <c r="E686" s="16"/>
      <c r="F686" s="17"/>
      <c r="G686" s="16"/>
      <c r="H686" s="17"/>
      <c r="I686" s="16"/>
      <c r="J686" s="17"/>
      <c r="K686" s="16"/>
      <c r="L686" s="17"/>
    </row>
    <row r="687">
      <c r="E687" s="16"/>
      <c r="F687" s="17"/>
      <c r="G687" s="16"/>
      <c r="H687" s="17"/>
      <c r="I687" s="16"/>
      <c r="J687" s="17"/>
      <c r="K687" s="16"/>
      <c r="L687" s="17"/>
    </row>
    <row r="688">
      <c r="E688" s="16"/>
      <c r="F688" s="17"/>
      <c r="G688" s="16"/>
      <c r="H688" s="17"/>
      <c r="I688" s="16"/>
      <c r="J688" s="17"/>
      <c r="K688" s="16"/>
      <c r="L688" s="17"/>
    </row>
    <row r="689">
      <c r="E689" s="16"/>
      <c r="F689" s="17"/>
      <c r="G689" s="16"/>
      <c r="H689" s="17"/>
      <c r="I689" s="16"/>
      <c r="J689" s="17"/>
      <c r="K689" s="16"/>
      <c r="L689" s="17"/>
    </row>
    <row r="690">
      <c r="E690" s="16"/>
      <c r="F690" s="17"/>
      <c r="G690" s="16"/>
      <c r="H690" s="17"/>
      <c r="I690" s="16"/>
      <c r="J690" s="17"/>
      <c r="K690" s="16"/>
      <c r="L690" s="17"/>
    </row>
    <row r="691">
      <c r="E691" s="16"/>
      <c r="F691" s="17"/>
      <c r="G691" s="16"/>
      <c r="H691" s="17"/>
      <c r="I691" s="16"/>
      <c r="J691" s="17"/>
      <c r="K691" s="16"/>
      <c r="L691" s="17"/>
    </row>
    <row r="692">
      <c r="E692" s="16"/>
      <c r="F692" s="17"/>
      <c r="G692" s="16"/>
      <c r="H692" s="17"/>
      <c r="I692" s="16"/>
      <c r="J692" s="17"/>
      <c r="K692" s="16"/>
      <c r="L692" s="17"/>
    </row>
    <row r="693">
      <c r="E693" s="16"/>
      <c r="F693" s="17"/>
      <c r="G693" s="16"/>
      <c r="H693" s="17"/>
      <c r="I693" s="16"/>
      <c r="J693" s="17"/>
      <c r="K693" s="16"/>
      <c r="L693" s="17"/>
    </row>
    <row r="694">
      <c r="E694" s="16"/>
      <c r="F694" s="17"/>
      <c r="G694" s="16"/>
      <c r="H694" s="17"/>
      <c r="I694" s="16"/>
      <c r="J694" s="17"/>
      <c r="K694" s="16"/>
      <c r="L694" s="17"/>
    </row>
    <row r="695">
      <c r="E695" s="16"/>
      <c r="F695" s="17"/>
      <c r="G695" s="16"/>
      <c r="H695" s="17"/>
      <c r="I695" s="16"/>
      <c r="J695" s="17"/>
      <c r="K695" s="16"/>
      <c r="L695" s="17"/>
    </row>
    <row r="696">
      <c r="E696" s="16"/>
      <c r="F696" s="17"/>
      <c r="G696" s="16"/>
      <c r="H696" s="17"/>
      <c r="I696" s="16"/>
      <c r="J696" s="17"/>
      <c r="K696" s="16"/>
      <c r="L696" s="17"/>
    </row>
    <row r="697">
      <c r="E697" s="16"/>
      <c r="F697" s="17"/>
      <c r="G697" s="16"/>
      <c r="H697" s="17"/>
      <c r="I697" s="16"/>
      <c r="J697" s="17"/>
      <c r="K697" s="16"/>
      <c r="L697" s="17"/>
    </row>
    <row r="698">
      <c r="E698" s="16"/>
      <c r="F698" s="17"/>
      <c r="G698" s="16"/>
      <c r="H698" s="17"/>
      <c r="I698" s="16"/>
      <c r="J698" s="17"/>
      <c r="K698" s="16"/>
      <c r="L698" s="17"/>
    </row>
    <row r="699">
      <c r="E699" s="16"/>
      <c r="F699" s="17"/>
      <c r="G699" s="16"/>
      <c r="H699" s="17"/>
      <c r="I699" s="16"/>
      <c r="J699" s="17"/>
      <c r="K699" s="16"/>
      <c r="L699" s="17"/>
    </row>
    <row r="700">
      <c r="E700" s="16"/>
      <c r="F700" s="17"/>
      <c r="G700" s="16"/>
      <c r="H700" s="17"/>
      <c r="I700" s="16"/>
      <c r="J700" s="17"/>
      <c r="K700" s="16"/>
      <c r="L700" s="17"/>
    </row>
    <row r="701">
      <c r="E701" s="16"/>
      <c r="F701" s="17"/>
      <c r="G701" s="16"/>
      <c r="H701" s="17"/>
      <c r="I701" s="16"/>
      <c r="J701" s="17"/>
      <c r="K701" s="16"/>
      <c r="L701" s="17"/>
    </row>
    <row r="702">
      <c r="E702" s="16"/>
      <c r="F702" s="17"/>
      <c r="G702" s="16"/>
      <c r="H702" s="17"/>
      <c r="I702" s="16"/>
      <c r="J702" s="17"/>
      <c r="K702" s="16"/>
      <c r="L702" s="17"/>
    </row>
    <row r="703">
      <c r="E703" s="16"/>
      <c r="F703" s="17"/>
      <c r="G703" s="16"/>
      <c r="H703" s="17"/>
      <c r="I703" s="16"/>
      <c r="J703" s="17"/>
      <c r="K703" s="16"/>
      <c r="L703" s="17"/>
    </row>
    <row r="704">
      <c r="E704" s="16"/>
      <c r="F704" s="17"/>
      <c r="G704" s="16"/>
      <c r="H704" s="17"/>
      <c r="I704" s="16"/>
      <c r="J704" s="17"/>
      <c r="K704" s="16"/>
      <c r="L704" s="17"/>
    </row>
    <row r="705">
      <c r="E705" s="16"/>
      <c r="F705" s="17"/>
      <c r="G705" s="16"/>
      <c r="H705" s="17"/>
      <c r="I705" s="16"/>
      <c r="J705" s="17"/>
      <c r="K705" s="16"/>
      <c r="L705" s="17"/>
    </row>
    <row r="706">
      <c r="E706" s="16"/>
      <c r="F706" s="17"/>
      <c r="G706" s="16"/>
      <c r="H706" s="17"/>
      <c r="I706" s="16"/>
      <c r="J706" s="17"/>
      <c r="K706" s="16"/>
      <c r="L706" s="17"/>
    </row>
    <row r="707">
      <c r="E707" s="16"/>
      <c r="F707" s="17"/>
      <c r="G707" s="16"/>
      <c r="H707" s="17"/>
      <c r="I707" s="16"/>
      <c r="J707" s="17"/>
      <c r="K707" s="16"/>
      <c r="L707" s="17"/>
    </row>
    <row r="708">
      <c r="E708" s="16"/>
      <c r="F708" s="17"/>
      <c r="G708" s="16"/>
      <c r="H708" s="17"/>
      <c r="I708" s="16"/>
      <c r="J708" s="17"/>
      <c r="K708" s="16"/>
      <c r="L708" s="17"/>
    </row>
    <row r="709">
      <c r="E709" s="16"/>
      <c r="F709" s="17"/>
      <c r="G709" s="16"/>
      <c r="H709" s="17"/>
      <c r="I709" s="16"/>
      <c r="J709" s="17"/>
      <c r="K709" s="16"/>
      <c r="L709" s="17"/>
    </row>
    <row r="710">
      <c r="E710" s="16"/>
      <c r="F710" s="17"/>
      <c r="G710" s="16"/>
      <c r="H710" s="17"/>
      <c r="I710" s="16"/>
      <c r="J710" s="17"/>
      <c r="K710" s="16"/>
      <c r="L710" s="17"/>
    </row>
    <row r="711">
      <c r="E711" s="16"/>
      <c r="F711" s="17"/>
      <c r="G711" s="16"/>
      <c r="H711" s="17"/>
      <c r="I711" s="16"/>
      <c r="J711" s="17"/>
      <c r="K711" s="16"/>
      <c r="L711" s="17"/>
    </row>
    <row r="712">
      <c r="E712" s="16"/>
      <c r="F712" s="17"/>
      <c r="G712" s="16"/>
      <c r="H712" s="17"/>
      <c r="I712" s="16"/>
      <c r="J712" s="17"/>
      <c r="K712" s="16"/>
      <c r="L712" s="17"/>
    </row>
    <row r="713">
      <c r="E713" s="16"/>
      <c r="F713" s="17"/>
      <c r="G713" s="16"/>
      <c r="H713" s="17"/>
      <c r="I713" s="16"/>
      <c r="J713" s="17"/>
      <c r="K713" s="16"/>
      <c r="L713" s="17"/>
    </row>
    <row r="714">
      <c r="E714" s="16"/>
      <c r="F714" s="17"/>
      <c r="G714" s="16"/>
      <c r="H714" s="17"/>
      <c r="I714" s="16"/>
      <c r="J714" s="17"/>
      <c r="K714" s="16"/>
      <c r="L714" s="17"/>
    </row>
    <row r="715">
      <c r="E715" s="16"/>
      <c r="F715" s="17"/>
      <c r="G715" s="16"/>
      <c r="H715" s="17"/>
      <c r="I715" s="16"/>
      <c r="J715" s="17"/>
      <c r="K715" s="16"/>
      <c r="L715" s="17"/>
    </row>
    <row r="716">
      <c r="E716" s="16"/>
      <c r="F716" s="17"/>
      <c r="G716" s="16"/>
      <c r="H716" s="17"/>
      <c r="I716" s="16"/>
      <c r="J716" s="17"/>
      <c r="K716" s="16"/>
      <c r="L716" s="17"/>
    </row>
    <row r="717">
      <c r="E717" s="16"/>
      <c r="F717" s="17"/>
      <c r="G717" s="16"/>
      <c r="H717" s="17"/>
      <c r="I717" s="16"/>
      <c r="J717" s="17"/>
      <c r="K717" s="16"/>
      <c r="L717" s="17"/>
    </row>
    <row r="718">
      <c r="E718" s="16"/>
      <c r="F718" s="17"/>
      <c r="G718" s="16"/>
      <c r="H718" s="17"/>
      <c r="I718" s="16"/>
      <c r="J718" s="17"/>
      <c r="K718" s="16"/>
      <c r="L718" s="17"/>
    </row>
    <row r="719">
      <c r="E719" s="16"/>
      <c r="F719" s="17"/>
      <c r="G719" s="16"/>
      <c r="H719" s="17"/>
      <c r="I719" s="16"/>
      <c r="J719" s="17"/>
      <c r="K719" s="16"/>
      <c r="L719" s="17"/>
    </row>
    <row r="720">
      <c r="E720" s="16"/>
      <c r="F720" s="17"/>
      <c r="G720" s="16"/>
      <c r="H720" s="17"/>
      <c r="I720" s="16"/>
      <c r="J720" s="17"/>
      <c r="K720" s="16"/>
      <c r="L720" s="17"/>
    </row>
    <row r="721">
      <c r="E721" s="16"/>
      <c r="F721" s="17"/>
      <c r="G721" s="16"/>
      <c r="H721" s="17"/>
      <c r="I721" s="16"/>
      <c r="J721" s="17"/>
      <c r="K721" s="16"/>
      <c r="L721" s="17"/>
    </row>
    <row r="722">
      <c r="E722" s="16"/>
      <c r="F722" s="17"/>
      <c r="G722" s="16"/>
      <c r="H722" s="17"/>
      <c r="I722" s="16"/>
      <c r="J722" s="17"/>
      <c r="K722" s="16"/>
      <c r="L722" s="17"/>
    </row>
    <row r="723">
      <c r="E723" s="16"/>
      <c r="F723" s="17"/>
      <c r="G723" s="16"/>
      <c r="H723" s="17"/>
      <c r="I723" s="16"/>
      <c r="J723" s="17"/>
      <c r="K723" s="16"/>
      <c r="L723" s="17"/>
    </row>
    <row r="724">
      <c r="E724" s="16"/>
      <c r="F724" s="17"/>
      <c r="G724" s="16"/>
      <c r="H724" s="17"/>
      <c r="I724" s="16"/>
      <c r="J724" s="17"/>
      <c r="K724" s="16"/>
      <c r="L724" s="17"/>
    </row>
    <row r="725">
      <c r="E725" s="16"/>
      <c r="F725" s="17"/>
      <c r="G725" s="16"/>
      <c r="H725" s="17"/>
      <c r="I725" s="16"/>
      <c r="J725" s="17"/>
      <c r="K725" s="16"/>
      <c r="L725" s="17"/>
    </row>
    <row r="726">
      <c r="E726" s="16"/>
      <c r="F726" s="17"/>
      <c r="G726" s="16"/>
      <c r="H726" s="17"/>
      <c r="I726" s="16"/>
      <c r="J726" s="17"/>
      <c r="K726" s="16"/>
      <c r="L726" s="17"/>
    </row>
    <row r="727">
      <c r="E727" s="16"/>
      <c r="F727" s="17"/>
      <c r="G727" s="16"/>
      <c r="H727" s="17"/>
      <c r="I727" s="16"/>
      <c r="J727" s="17"/>
      <c r="K727" s="16"/>
      <c r="L727" s="17"/>
    </row>
    <row r="728">
      <c r="E728" s="16"/>
      <c r="F728" s="17"/>
      <c r="G728" s="16"/>
      <c r="H728" s="17"/>
      <c r="I728" s="16"/>
      <c r="J728" s="17"/>
      <c r="K728" s="16"/>
      <c r="L728" s="17"/>
    </row>
    <row r="729">
      <c r="E729" s="16"/>
      <c r="F729" s="17"/>
      <c r="G729" s="16"/>
      <c r="H729" s="17"/>
      <c r="I729" s="16"/>
      <c r="J729" s="17"/>
      <c r="K729" s="16"/>
      <c r="L729" s="17"/>
    </row>
    <row r="730">
      <c r="E730" s="16"/>
      <c r="F730" s="17"/>
      <c r="G730" s="16"/>
      <c r="H730" s="17"/>
      <c r="I730" s="16"/>
      <c r="J730" s="17"/>
      <c r="K730" s="16"/>
      <c r="L730" s="17"/>
    </row>
    <row r="731">
      <c r="E731" s="16"/>
      <c r="F731" s="17"/>
      <c r="G731" s="16"/>
      <c r="H731" s="17"/>
      <c r="I731" s="16"/>
      <c r="J731" s="17"/>
      <c r="K731" s="16"/>
      <c r="L731" s="17"/>
    </row>
    <row r="732">
      <c r="E732" s="16"/>
      <c r="F732" s="17"/>
      <c r="G732" s="16"/>
      <c r="H732" s="17"/>
      <c r="I732" s="16"/>
      <c r="J732" s="17"/>
      <c r="K732" s="16"/>
      <c r="L732" s="17"/>
    </row>
    <row r="733">
      <c r="E733" s="16"/>
      <c r="F733" s="17"/>
      <c r="G733" s="16"/>
      <c r="H733" s="17"/>
      <c r="I733" s="16"/>
      <c r="J733" s="17"/>
      <c r="K733" s="16"/>
      <c r="L733" s="17"/>
    </row>
    <row r="734">
      <c r="E734" s="16"/>
      <c r="F734" s="17"/>
      <c r="G734" s="16"/>
      <c r="H734" s="17"/>
      <c r="I734" s="16"/>
      <c r="J734" s="17"/>
      <c r="K734" s="16"/>
      <c r="L734" s="17"/>
    </row>
    <row r="735">
      <c r="E735" s="16"/>
      <c r="F735" s="17"/>
      <c r="G735" s="16"/>
      <c r="H735" s="17"/>
      <c r="I735" s="16"/>
      <c r="J735" s="17"/>
      <c r="K735" s="16"/>
      <c r="L735" s="17"/>
    </row>
    <row r="736">
      <c r="E736" s="16"/>
      <c r="F736" s="17"/>
      <c r="G736" s="16"/>
      <c r="H736" s="17"/>
      <c r="I736" s="16"/>
      <c r="J736" s="17"/>
      <c r="K736" s="16"/>
      <c r="L736" s="17"/>
    </row>
    <row r="737">
      <c r="E737" s="16"/>
      <c r="F737" s="17"/>
      <c r="G737" s="16"/>
      <c r="H737" s="17"/>
      <c r="I737" s="16"/>
      <c r="J737" s="17"/>
      <c r="K737" s="16"/>
      <c r="L737" s="17"/>
    </row>
    <row r="738">
      <c r="E738" s="16"/>
      <c r="F738" s="17"/>
      <c r="G738" s="16"/>
      <c r="H738" s="17"/>
      <c r="I738" s="16"/>
      <c r="J738" s="17"/>
      <c r="K738" s="16"/>
      <c r="L738" s="17"/>
    </row>
    <row r="739">
      <c r="E739" s="16"/>
      <c r="F739" s="17"/>
      <c r="G739" s="16"/>
      <c r="H739" s="17"/>
      <c r="I739" s="16"/>
      <c r="J739" s="17"/>
      <c r="K739" s="16"/>
      <c r="L739" s="17"/>
    </row>
    <row r="740">
      <c r="E740" s="16"/>
      <c r="F740" s="17"/>
      <c r="G740" s="16"/>
      <c r="H740" s="17"/>
      <c r="I740" s="16"/>
      <c r="J740" s="17"/>
      <c r="K740" s="16"/>
      <c r="L740" s="17"/>
    </row>
    <row r="741">
      <c r="E741" s="16"/>
      <c r="F741" s="17"/>
      <c r="G741" s="16"/>
      <c r="H741" s="17"/>
      <c r="I741" s="16"/>
      <c r="J741" s="17"/>
      <c r="K741" s="16"/>
      <c r="L741" s="17"/>
    </row>
    <row r="742">
      <c r="E742" s="16"/>
      <c r="F742" s="17"/>
      <c r="G742" s="16"/>
      <c r="H742" s="17"/>
      <c r="I742" s="16"/>
      <c r="J742" s="17"/>
      <c r="K742" s="16"/>
      <c r="L742" s="17"/>
    </row>
    <row r="743">
      <c r="E743" s="16"/>
      <c r="F743" s="17"/>
      <c r="G743" s="16"/>
      <c r="H743" s="17"/>
      <c r="I743" s="16"/>
      <c r="J743" s="17"/>
      <c r="K743" s="16"/>
      <c r="L743" s="17"/>
    </row>
    <row r="744">
      <c r="E744" s="16"/>
      <c r="F744" s="17"/>
      <c r="G744" s="16"/>
      <c r="H744" s="17"/>
      <c r="I744" s="16"/>
      <c r="J744" s="17"/>
      <c r="K744" s="16"/>
      <c r="L744" s="17"/>
    </row>
    <row r="745">
      <c r="E745" s="16"/>
      <c r="F745" s="17"/>
      <c r="G745" s="16"/>
      <c r="H745" s="17"/>
      <c r="I745" s="16"/>
      <c r="J745" s="17"/>
      <c r="K745" s="16"/>
      <c r="L745" s="17"/>
    </row>
    <row r="746">
      <c r="E746" s="16"/>
      <c r="F746" s="17"/>
      <c r="G746" s="16"/>
      <c r="H746" s="17"/>
      <c r="I746" s="16"/>
      <c r="J746" s="17"/>
      <c r="K746" s="16"/>
      <c r="L746" s="17"/>
    </row>
    <row r="747">
      <c r="E747" s="16"/>
      <c r="F747" s="17"/>
      <c r="G747" s="16"/>
      <c r="H747" s="17"/>
      <c r="I747" s="16"/>
      <c r="J747" s="17"/>
      <c r="K747" s="16"/>
      <c r="L747" s="17"/>
    </row>
    <row r="748">
      <c r="E748" s="16"/>
      <c r="F748" s="17"/>
      <c r="G748" s="16"/>
      <c r="H748" s="17"/>
      <c r="I748" s="16"/>
      <c r="J748" s="17"/>
      <c r="K748" s="16"/>
      <c r="L748" s="17"/>
    </row>
    <row r="749">
      <c r="E749" s="16"/>
      <c r="F749" s="17"/>
      <c r="G749" s="16"/>
      <c r="H749" s="17"/>
      <c r="I749" s="16"/>
      <c r="J749" s="17"/>
      <c r="K749" s="16"/>
      <c r="L749" s="17"/>
    </row>
    <row r="750">
      <c r="E750" s="16"/>
      <c r="F750" s="17"/>
      <c r="G750" s="16"/>
      <c r="H750" s="17"/>
      <c r="I750" s="16"/>
      <c r="J750" s="17"/>
      <c r="K750" s="16"/>
      <c r="L750" s="17"/>
    </row>
    <row r="751">
      <c r="E751" s="16"/>
      <c r="F751" s="17"/>
      <c r="G751" s="16"/>
      <c r="H751" s="17"/>
      <c r="I751" s="16"/>
      <c r="J751" s="17"/>
      <c r="K751" s="16"/>
      <c r="L751" s="17"/>
    </row>
    <row r="752">
      <c r="E752" s="16"/>
      <c r="F752" s="17"/>
      <c r="G752" s="16"/>
      <c r="H752" s="17"/>
      <c r="I752" s="16"/>
      <c r="J752" s="17"/>
      <c r="K752" s="16"/>
      <c r="L752" s="17"/>
    </row>
    <row r="753">
      <c r="E753" s="16"/>
      <c r="F753" s="17"/>
      <c r="G753" s="16"/>
      <c r="H753" s="17"/>
      <c r="I753" s="16"/>
      <c r="J753" s="17"/>
      <c r="K753" s="16"/>
      <c r="L753" s="17"/>
    </row>
    <row r="754">
      <c r="E754" s="16"/>
      <c r="F754" s="17"/>
      <c r="G754" s="16"/>
      <c r="H754" s="17"/>
      <c r="I754" s="16"/>
      <c r="J754" s="17"/>
      <c r="K754" s="16"/>
      <c r="L754" s="17"/>
    </row>
    <row r="755">
      <c r="E755" s="16"/>
      <c r="F755" s="17"/>
      <c r="G755" s="16"/>
      <c r="H755" s="17"/>
      <c r="I755" s="16"/>
      <c r="J755" s="17"/>
      <c r="K755" s="16"/>
      <c r="L755" s="17"/>
    </row>
    <row r="756">
      <c r="E756" s="16"/>
      <c r="F756" s="17"/>
      <c r="G756" s="16"/>
      <c r="H756" s="17"/>
      <c r="I756" s="16"/>
      <c r="J756" s="17"/>
      <c r="K756" s="16"/>
      <c r="L756" s="17"/>
    </row>
    <row r="757">
      <c r="E757" s="16"/>
      <c r="F757" s="17"/>
      <c r="G757" s="16"/>
      <c r="H757" s="17"/>
      <c r="I757" s="16"/>
      <c r="J757" s="17"/>
      <c r="K757" s="16"/>
      <c r="L757" s="17"/>
    </row>
    <row r="758">
      <c r="E758" s="16"/>
      <c r="F758" s="17"/>
      <c r="G758" s="16"/>
      <c r="H758" s="17"/>
      <c r="I758" s="16"/>
      <c r="J758" s="17"/>
      <c r="K758" s="16"/>
      <c r="L758" s="17"/>
    </row>
    <row r="759">
      <c r="E759" s="16"/>
      <c r="F759" s="17"/>
      <c r="G759" s="16"/>
      <c r="H759" s="17"/>
      <c r="I759" s="16"/>
      <c r="J759" s="17"/>
      <c r="K759" s="16"/>
      <c r="L759" s="17"/>
    </row>
    <row r="760">
      <c r="E760" s="16"/>
      <c r="F760" s="17"/>
      <c r="G760" s="16"/>
      <c r="H760" s="17"/>
      <c r="I760" s="16"/>
      <c r="J760" s="17"/>
      <c r="K760" s="16"/>
      <c r="L760" s="17"/>
    </row>
    <row r="761">
      <c r="E761" s="16"/>
      <c r="F761" s="17"/>
      <c r="G761" s="16"/>
      <c r="H761" s="17"/>
      <c r="I761" s="16"/>
      <c r="J761" s="17"/>
      <c r="K761" s="16"/>
      <c r="L761" s="17"/>
    </row>
    <row r="762">
      <c r="E762" s="16"/>
      <c r="F762" s="17"/>
      <c r="G762" s="16"/>
      <c r="H762" s="17"/>
      <c r="I762" s="16"/>
      <c r="J762" s="17"/>
      <c r="K762" s="16"/>
      <c r="L762" s="17"/>
    </row>
    <row r="763">
      <c r="E763" s="16"/>
      <c r="F763" s="17"/>
      <c r="G763" s="16"/>
      <c r="H763" s="17"/>
      <c r="I763" s="16"/>
      <c r="J763" s="17"/>
      <c r="K763" s="16"/>
      <c r="L763" s="17"/>
    </row>
    <row r="764">
      <c r="E764" s="16"/>
      <c r="F764" s="17"/>
      <c r="G764" s="16"/>
      <c r="H764" s="17"/>
      <c r="I764" s="16"/>
      <c r="J764" s="17"/>
      <c r="K764" s="16"/>
      <c r="L764" s="17"/>
    </row>
    <row r="765">
      <c r="E765" s="16"/>
      <c r="F765" s="17"/>
      <c r="G765" s="16"/>
      <c r="H765" s="17"/>
      <c r="I765" s="16"/>
      <c r="J765" s="17"/>
      <c r="K765" s="16"/>
      <c r="L765" s="17"/>
    </row>
    <row r="766">
      <c r="E766" s="16"/>
      <c r="F766" s="17"/>
      <c r="G766" s="16"/>
      <c r="H766" s="17"/>
      <c r="I766" s="16"/>
      <c r="J766" s="17"/>
      <c r="K766" s="16"/>
      <c r="L766" s="17"/>
    </row>
    <row r="767">
      <c r="E767" s="16"/>
      <c r="F767" s="17"/>
      <c r="G767" s="16"/>
      <c r="H767" s="17"/>
      <c r="I767" s="16"/>
      <c r="J767" s="17"/>
      <c r="K767" s="16"/>
      <c r="L767" s="17"/>
    </row>
    <row r="768">
      <c r="E768" s="16"/>
      <c r="F768" s="17"/>
      <c r="G768" s="16"/>
      <c r="H768" s="17"/>
      <c r="I768" s="16"/>
      <c r="J768" s="17"/>
      <c r="K768" s="16"/>
      <c r="L768" s="17"/>
    </row>
    <row r="769">
      <c r="E769" s="16"/>
      <c r="F769" s="17"/>
      <c r="G769" s="16"/>
      <c r="H769" s="17"/>
      <c r="I769" s="16"/>
      <c r="J769" s="17"/>
      <c r="K769" s="16"/>
      <c r="L769" s="17"/>
    </row>
    <row r="770">
      <c r="E770" s="16"/>
      <c r="F770" s="17"/>
      <c r="G770" s="16"/>
      <c r="H770" s="17"/>
      <c r="I770" s="16"/>
      <c r="J770" s="17"/>
      <c r="K770" s="16"/>
      <c r="L770" s="17"/>
    </row>
    <row r="771">
      <c r="E771" s="16"/>
      <c r="F771" s="17"/>
      <c r="G771" s="16"/>
      <c r="H771" s="17"/>
      <c r="I771" s="16"/>
      <c r="J771" s="17"/>
      <c r="K771" s="16"/>
      <c r="L771" s="17"/>
    </row>
    <row r="772">
      <c r="E772" s="16"/>
      <c r="F772" s="17"/>
      <c r="G772" s="16"/>
      <c r="H772" s="17"/>
      <c r="I772" s="16"/>
      <c r="J772" s="17"/>
      <c r="K772" s="16"/>
      <c r="L772" s="17"/>
    </row>
    <row r="773">
      <c r="E773" s="16"/>
      <c r="F773" s="17"/>
      <c r="G773" s="16"/>
      <c r="H773" s="17"/>
      <c r="I773" s="16"/>
      <c r="J773" s="17"/>
      <c r="K773" s="16"/>
      <c r="L773" s="17"/>
    </row>
    <row r="774">
      <c r="E774" s="16"/>
      <c r="F774" s="17"/>
      <c r="G774" s="16"/>
      <c r="H774" s="17"/>
      <c r="I774" s="16"/>
      <c r="J774" s="17"/>
      <c r="K774" s="16"/>
      <c r="L774" s="17"/>
    </row>
    <row r="775">
      <c r="E775" s="16"/>
      <c r="F775" s="17"/>
      <c r="G775" s="16"/>
      <c r="H775" s="17"/>
      <c r="I775" s="16"/>
      <c r="J775" s="17"/>
      <c r="K775" s="16"/>
      <c r="L775" s="17"/>
    </row>
    <row r="776">
      <c r="E776" s="16"/>
      <c r="F776" s="17"/>
      <c r="G776" s="16"/>
      <c r="H776" s="17"/>
      <c r="I776" s="16"/>
      <c r="J776" s="17"/>
      <c r="K776" s="16"/>
      <c r="L776" s="17"/>
    </row>
    <row r="777">
      <c r="E777" s="16"/>
      <c r="F777" s="17"/>
      <c r="G777" s="16"/>
      <c r="H777" s="17"/>
      <c r="I777" s="16"/>
      <c r="J777" s="17"/>
      <c r="K777" s="16"/>
      <c r="L777" s="17"/>
    </row>
    <row r="778">
      <c r="E778" s="16"/>
      <c r="F778" s="17"/>
      <c r="G778" s="16"/>
      <c r="H778" s="17"/>
      <c r="I778" s="16"/>
      <c r="J778" s="17"/>
      <c r="K778" s="16"/>
      <c r="L778" s="17"/>
    </row>
    <row r="779">
      <c r="E779" s="16"/>
      <c r="F779" s="17"/>
      <c r="G779" s="16"/>
      <c r="H779" s="17"/>
      <c r="I779" s="16"/>
      <c r="J779" s="17"/>
      <c r="K779" s="16"/>
      <c r="L779" s="17"/>
    </row>
    <row r="780">
      <c r="E780" s="16"/>
      <c r="F780" s="17"/>
      <c r="G780" s="16"/>
      <c r="H780" s="17"/>
      <c r="I780" s="16"/>
      <c r="J780" s="17"/>
      <c r="K780" s="16"/>
      <c r="L780" s="17"/>
    </row>
    <row r="781">
      <c r="E781" s="16"/>
      <c r="F781" s="17"/>
      <c r="G781" s="16"/>
      <c r="H781" s="17"/>
      <c r="I781" s="16"/>
      <c r="J781" s="17"/>
      <c r="K781" s="16"/>
      <c r="L781" s="17"/>
    </row>
    <row r="782">
      <c r="E782" s="16"/>
      <c r="F782" s="17"/>
      <c r="G782" s="16"/>
      <c r="H782" s="17"/>
      <c r="I782" s="16"/>
      <c r="J782" s="17"/>
      <c r="K782" s="16"/>
      <c r="L782" s="17"/>
    </row>
    <row r="783">
      <c r="E783" s="16"/>
      <c r="F783" s="17"/>
      <c r="G783" s="16"/>
      <c r="H783" s="17"/>
      <c r="I783" s="16"/>
      <c r="J783" s="17"/>
      <c r="K783" s="16"/>
      <c r="L783" s="17"/>
    </row>
    <row r="784">
      <c r="E784" s="16"/>
      <c r="F784" s="17"/>
      <c r="G784" s="16"/>
      <c r="H784" s="17"/>
      <c r="I784" s="16"/>
      <c r="J784" s="17"/>
      <c r="K784" s="16"/>
      <c r="L784" s="17"/>
    </row>
    <row r="785">
      <c r="E785" s="16"/>
      <c r="F785" s="17"/>
      <c r="G785" s="16"/>
      <c r="H785" s="17"/>
      <c r="I785" s="16"/>
      <c r="J785" s="17"/>
      <c r="K785" s="16"/>
      <c r="L785" s="17"/>
    </row>
    <row r="786">
      <c r="E786" s="16"/>
      <c r="F786" s="17"/>
      <c r="G786" s="16"/>
      <c r="H786" s="17"/>
      <c r="I786" s="16"/>
      <c r="J786" s="17"/>
      <c r="K786" s="16"/>
      <c r="L786" s="17"/>
    </row>
    <row r="787">
      <c r="E787" s="16"/>
      <c r="F787" s="17"/>
      <c r="G787" s="16"/>
      <c r="H787" s="17"/>
      <c r="I787" s="16"/>
      <c r="J787" s="17"/>
      <c r="K787" s="16"/>
      <c r="L787" s="17"/>
    </row>
    <row r="788">
      <c r="E788" s="16"/>
      <c r="F788" s="17"/>
      <c r="G788" s="16"/>
      <c r="H788" s="17"/>
      <c r="I788" s="16"/>
      <c r="J788" s="17"/>
      <c r="K788" s="16"/>
      <c r="L788" s="17"/>
    </row>
    <row r="789">
      <c r="E789" s="16"/>
      <c r="F789" s="17"/>
      <c r="G789" s="16"/>
      <c r="H789" s="17"/>
      <c r="I789" s="16"/>
      <c r="J789" s="17"/>
      <c r="K789" s="16"/>
      <c r="L789" s="17"/>
    </row>
    <row r="790">
      <c r="E790" s="16"/>
      <c r="F790" s="17"/>
      <c r="G790" s="16"/>
      <c r="H790" s="17"/>
      <c r="I790" s="16"/>
      <c r="J790" s="17"/>
      <c r="K790" s="16"/>
      <c r="L790" s="17"/>
    </row>
    <row r="791">
      <c r="E791" s="16"/>
      <c r="F791" s="17"/>
      <c r="G791" s="16"/>
      <c r="H791" s="17"/>
      <c r="I791" s="16"/>
      <c r="J791" s="17"/>
      <c r="K791" s="16"/>
      <c r="L791" s="17"/>
    </row>
    <row r="792">
      <c r="E792" s="16"/>
      <c r="F792" s="17"/>
      <c r="G792" s="16"/>
      <c r="H792" s="17"/>
      <c r="I792" s="16"/>
      <c r="J792" s="17"/>
      <c r="K792" s="16"/>
      <c r="L792" s="17"/>
    </row>
    <row r="793">
      <c r="E793" s="16"/>
      <c r="F793" s="17"/>
      <c r="G793" s="16"/>
      <c r="H793" s="17"/>
      <c r="I793" s="16"/>
      <c r="J793" s="17"/>
      <c r="K793" s="16"/>
      <c r="L793" s="17"/>
    </row>
    <row r="794">
      <c r="E794" s="16"/>
      <c r="F794" s="17"/>
      <c r="G794" s="16"/>
      <c r="H794" s="17"/>
      <c r="I794" s="16"/>
      <c r="J794" s="17"/>
      <c r="K794" s="16"/>
      <c r="L794" s="17"/>
    </row>
    <row r="795">
      <c r="E795" s="16"/>
      <c r="F795" s="17"/>
      <c r="G795" s="16"/>
      <c r="H795" s="17"/>
      <c r="I795" s="16"/>
      <c r="J795" s="17"/>
      <c r="K795" s="16"/>
      <c r="L795" s="17"/>
    </row>
    <row r="796">
      <c r="E796" s="16"/>
      <c r="F796" s="17"/>
      <c r="G796" s="16"/>
      <c r="H796" s="17"/>
      <c r="I796" s="16"/>
      <c r="J796" s="17"/>
      <c r="K796" s="16"/>
      <c r="L796" s="17"/>
    </row>
    <row r="797">
      <c r="E797" s="16"/>
      <c r="F797" s="17"/>
      <c r="G797" s="16"/>
      <c r="H797" s="17"/>
      <c r="I797" s="16"/>
      <c r="J797" s="17"/>
      <c r="K797" s="16"/>
      <c r="L797" s="17"/>
    </row>
    <row r="798">
      <c r="E798" s="16"/>
      <c r="F798" s="17"/>
      <c r="G798" s="16"/>
      <c r="H798" s="17"/>
      <c r="I798" s="16"/>
      <c r="J798" s="17"/>
      <c r="K798" s="16"/>
      <c r="L798" s="17"/>
    </row>
    <row r="799">
      <c r="E799" s="16"/>
      <c r="F799" s="17"/>
      <c r="G799" s="16"/>
      <c r="H799" s="17"/>
      <c r="I799" s="16"/>
      <c r="J799" s="17"/>
      <c r="K799" s="16"/>
      <c r="L799" s="17"/>
    </row>
    <row r="800">
      <c r="E800" s="16"/>
      <c r="F800" s="17"/>
      <c r="G800" s="16"/>
      <c r="H800" s="17"/>
      <c r="I800" s="16"/>
      <c r="J800" s="17"/>
      <c r="K800" s="16"/>
      <c r="L800" s="17"/>
    </row>
    <row r="801">
      <c r="E801" s="16"/>
      <c r="F801" s="17"/>
      <c r="G801" s="16"/>
      <c r="H801" s="17"/>
      <c r="I801" s="16"/>
      <c r="J801" s="17"/>
      <c r="K801" s="16"/>
      <c r="L801" s="17"/>
    </row>
    <row r="802">
      <c r="E802" s="16"/>
      <c r="F802" s="17"/>
      <c r="G802" s="16"/>
      <c r="H802" s="17"/>
      <c r="I802" s="16"/>
      <c r="J802" s="17"/>
      <c r="K802" s="16"/>
      <c r="L802" s="17"/>
    </row>
    <row r="803">
      <c r="E803" s="16"/>
      <c r="F803" s="17"/>
      <c r="G803" s="16"/>
      <c r="H803" s="17"/>
      <c r="I803" s="16"/>
      <c r="J803" s="17"/>
      <c r="K803" s="16"/>
      <c r="L803" s="17"/>
    </row>
    <row r="804">
      <c r="E804" s="16"/>
      <c r="F804" s="17"/>
      <c r="G804" s="16"/>
      <c r="H804" s="17"/>
      <c r="I804" s="16"/>
      <c r="J804" s="17"/>
      <c r="K804" s="16"/>
      <c r="L804" s="17"/>
    </row>
    <row r="805">
      <c r="E805" s="16"/>
      <c r="F805" s="17"/>
      <c r="G805" s="16"/>
      <c r="H805" s="17"/>
      <c r="I805" s="16"/>
      <c r="J805" s="17"/>
      <c r="K805" s="16"/>
      <c r="L805" s="17"/>
    </row>
    <row r="806">
      <c r="E806" s="16"/>
      <c r="F806" s="17"/>
      <c r="G806" s="16"/>
      <c r="H806" s="17"/>
      <c r="I806" s="16"/>
      <c r="J806" s="17"/>
      <c r="K806" s="16"/>
      <c r="L806" s="17"/>
    </row>
    <row r="807">
      <c r="E807" s="16"/>
      <c r="F807" s="17"/>
      <c r="G807" s="16"/>
      <c r="H807" s="17"/>
      <c r="I807" s="16"/>
      <c r="J807" s="17"/>
      <c r="K807" s="16"/>
      <c r="L807" s="17"/>
    </row>
    <row r="808">
      <c r="E808" s="16"/>
      <c r="F808" s="17"/>
      <c r="G808" s="16"/>
      <c r="H808" s="17"/>
      <c r="I808" s="16"/>
      <c r="J808" s="17"/>
      <c r="K808" s="16"/>
      <c r="L808" s="17"/>
    </row>
    <row r="809">
      <c r="E809" s="16"/>
      <c r="F809" s="17"/>
      <c r="G809" s="16"/>
      <c r="H809" s="17"/>
      <c r="I809" s="16"/>
      <c r="J809" s="17"/>
      <c r="K809" s="16"/>
      <c r="L809" s="17"/>
    </row>
    <row r="810">
      <c r="E810" s="16"/>
      <c r="F810" s="17"/>
      <c r="G810" s="16"/>
      <c r="H810" s="17"/>
      <c r="I810" s="16"/>
      <c r="J810" s="17"/>
      <c r="K810" s="16"/>
      <c r="L810" s="17"/>
    </row>
    <row r="811">
      <c r="E811" s="16"/>
      <c r="F811" s="17"/>
      <c r="G811" s="16"/>
      <c r="H811" s="17"/>
      <c r="I811" s="16"/>
      <c r="J811" s="17"/>
      <c r="K811" s="16"/>
      <c r="L811" s="17"/>
    </row>
    <row r="812">
      <c r="E812" s="16"/>
      <c r="F812" s="17"/>
      <c r="G812" s="16"/>
      <c r="H812" s="17"/>
      <c r="I812" s="16"/>
      <c r="J812" s="17"/>
      <c r="K812" s="16"/>
      <c r="L812" s="17"/>
    </row>
    <row r="813">
      <c r="E813" s="16"/>
      <c r="F813" s="17"/>
      <c r="G813" s="16"/>
      <c r="H813" s="17"/>
      <c r="I813" s="16"/>
      <c r="J813" s="17"/>
      <c r="K813" s="16"/>
      <c r="L813" s="17"/>
    </row>
    <row r="814">
      <c r="E814" s="16"/>
      <c r="F814" s="17"/>
      <c r="G814" s="16"/>
      <c r="H814" s="17"/>
      <c r="I814" s="16"/>
      <c r="J814" s="17"/>
      <c r="K814" s="16"/>
      <c r="L814" s="17"/>
    </row>
    <row r="815">
      <c r="E815" s="16"/>
      <c r="F815" s="17"/>
      <c r="G815" s="16"/>
      <c r="H815" s="17"/>
      <c r="I815" s="16"/>
      <c r="J815" s="17"/>
      <c r="K815" s="16"/>
      <c r="L815" s="17"/>
    </row>
    <row r="816">
      <c r="E816" s="16"/>
      <c r="F816" s="17"/>
      <c r="G816" s="16"/>
      <c r="H816" s="17"/>
      <c r="I816" s="16"/>
      <c r="J816" s="17"/>
      <c r="K816" s="16"/>
      <c r="L816" s="17"/>
    </row>
    <row r="817">
      <c r="E817" s="16"/>
      <c r="F817" s="17"/>
      <c r="G817" s="16"/>
      <c r="H817" s="17"/>
      <c r="I817" s="16"/>
      <c r="J817" s="17"/>
      <c r="K817" s="16"/>
      <c r="L817" s="17"/>
    </row>
    <row r="818">
      <c r="E818" s="16"/>
      <c r="F818" s="17"/>
      <c r="G818" s="16"/>
      <c r="H818" s="17"/>
      <c r="I818" s="16"/>
      <c r="J818" s="17"/>
      <c r="K818" s="16"/>
      <c r="L818" s="17"/>
    </row>
    <row r="819">
      <c r="E819" s="16"/>
      <c r="F819" s="17"/>
      <c r="G819" s="16"/>
      <c r="H819" s="17"/>
      <c r="I819" s="16"/>
      <c r="J819" s="17"/>
      <c r="K819" s="16"/>
      <c r="L819" s="17"/>
    </row>
    <row r="820">
      <c r="E820" s="16"/>
      <c r="F820" s="17"/>
      <c r="G820" s="16"/>
      <c r="H820" s="17"/>
      <c r="I820" s="16"/>
      <c r="J820" s="17"/>
      <c r="K820" s="16"/>
      <c r="L820" s="17"/>
    </row>
    <row r="821">
      <c r="E821" s="16"/>
      <c r="F821" s="17"/>
      <c r="G821" s="16"/>
      <c r="H821" s="17"/>
      <c r="I821" s="16"/>
      <c r="J821" s="17"/>
      <c r="K821" s="16"/>
      <c r="L821" s="17"/>
    </row>
    <row r="822">
      <c r="E822" s="16"/>
      <c r="F822" s="17"/>
      <c r="G822" s="16"/>
      <c r="H822" s="17"/>
      <c r="I822" s="16"/>
      <c r="J822" s="17"/>
      <c r="K822" s="16"/>
      <c r="L822" s="17"/>
    </row>
    <row r="823">
      <c r="E823" s="16"/>
      <c r="F823" s="17"/>
      <c r="G823" s="16"/>
      <c r="H823" s="17"/>
      <c r="I823" s="16"/>
      <c r="J823" s="17"/>
      <c r="K823" s="16"/>
      <c r="L823" s="17"/>
    </row>
    <row r="824">
      <c r="E824" s="16"/>
      <c r="F824" s="17"/>
      <c r="G824" s="16"/>
      <c r="H824" s="17"/>
      <c r="I824" s="16"/>
      <c r="J824" s="17"/>
      <c r="K824" s="16"/>
      <c r="L824" s="17"/>
    </row>
    <row r="825">
      <c r="E825" s="16"/>
      <c r="F825" s="17"/>
      <c r="G825" s="16"/>
      <c r="H825" s="17"/>
      <c r="I825" s="16"/>
      <c r="J825" s="17"/>
      <c r="K825" s="16"/>
      <c r="L825" s="17"/>
    </row>
    <row r="826">
      <c r="E826" s="16"/>
      <c r="F826" s="17"/>
      <c r="G826" s="16"/>
      <c r="H826" s="17"/>
      <c r="I826" s="16"/>
      <c r="J826" s="17"/>
      <c r="K826" s="16"/>
      <c r="L826" s="17"/>
    </row>
    <row r="827">
      <c r="E827" s="16"/>
      <c r="F827" s="17"/>
      <c r="G827" s="16"/>
      <c r="H827" s="17"/>
      <c r="I827" s="16"/>
      <c r="J827" s="17"/>
      <c r="K827" s="16"/>
      <c r="L827" s="17"/>
    </row>
    <row r="828">
      <c r="E828" s="16"/>
      <c r="F828" s="17"/>
      <c r="G828" s="16"/>
      <c r="H828" s="17"/>
      <c r="I828" s="16"/>
      <c r="J828" s="17"/>
      <c r="K828" s="16"/>
      <c r="L828" s="17"/>
    </row>
    <row r="829">
      <c r="E829" s="16"/>
      <c r="F829" s="17"/>
      <c r="G829" s="16"/>
      <c r="H829" s="17"/>
      <c r="I829" s="16"/>
      <c r="J829" s="17"/>
      <c r="K829" s="16"/>
      <c r="L829" s="17"/>
    </row>
    <row r="830">
      <c r="E830" s="16"/>
      <c r="F830" s="17"/>
      <c r="G830" s="16"/>
      <c r="H830" s="17"/>
      <c r="I830" s="16"/>
      <c r="J830" s="17"/>
      <c r="K830" s="16"/>
      <c r="L830" s="17"/>
    </row>
    <row r="831">
      <c r="E831" s="16"/>
      <c r="F831" s="17"/>
      <c r="G831" s="16"/>
      <c r="H831" s="17"/>
      <c r="I831" s="16"/>
      <c r="J831" s="17"/>
      <c r="K831" s="16"/>
      <c r="L831" s="17"/>
    </row>
    <row r="832">
      <c r="E832" s="16"/>
      <c r="F832" s="17"/>
      <c r="G832" s="16"/>
      <c r="H832" s="17"/>
      <c r="I832" s="16"/>
      <c r="J832" s="17"/>
      <c r="K832" s="16"/>
      <c r="L832" s="17"/>
    </row>
    <row r="833">
      <c r="E833" s="16"/>
      <c r="F833" s="17"/>
      <c r="G833" s="16"/>
      <c r="H833" s="17"/>
      <c r="I833" s="16"/>
      <c r="J833" s="17"/>
      <c r="K833" s="16"/>
      <c r="L833" s="17"/>
    </row>
    <row r="834">
      <c r="E834" s="16"/>
      <c r="F834" s="17"/>
      <c r="G834" s="16"/>
      <c r="H834" s="17"/>
      <c r="I834" s="16"/>
      <c r="J834" s="17"/>
      <c r="K834" s="16"/>
      <c r="L834" s="17"/>
    </row>
    <row r="835">
      <c r="E835" s="16"/>
      <c r="F835" s="17"/>
      <c r="G835" s="16"/>
      <c r="H835" s="17"/>
      <c r="I835" s="16"/>
      <c r="J835" s="17"/>
      <c r="K835" s="16"/>
      <c r="L835" s="17"/>
    </row>
    <row r="836">
      <c r="E836" s="16"/>
      <c r="F836" s="17"/>
      <c r="G836" s="16"/>
      <c r="H836" s="17"/>
      <c r="I836" s="16"/>
      <c r="J836" s="17"/>
      <c r="K836" s="16"/>
      <c r="L836" s="17"/>
    </row>
    <row r="837">
      <c r="E837" s="16"/>
      <c r="F837" s="17"/>
      <c r="G837" s="16"/>
      <c r="H837" s="17"/>
      <c r="I837" s="16"/>
      <c r="J837" s="17"/>
      <c r="K837" s="16"/>
      <c r="L837" s="17"/>
    </row>
    <row r="838">
      <c r="E838" s="16"/>
      <c r="F838" s="17"/>
      <c r="G838" s="16"/>
      <c r="H838" s="17"/>
      <c r="I838" s="16"/>
      <c r="J838" s="17"/>
      <c r="K838" s="16"/>
      <c r="L838" s="17"/>
    </row>
    <row r="839">
      <c r="E839" s="16"/>
      <c r="F839" s="17"/>
      <c r="G839" s="16"/>
      <c r="H839" s="17"/>
      <c r="I839" s="16"/>
      <c r="J839" s="17"/>
      <c r="K839" s="16"/>
      <c r="L839" s="17"/>
    </row>
    <row r="840">
      <c r="E840" s="16"/>
      <c r="F840" s="17"/>
      <c r="G840" s="16"/>
      <c r="H840" s="17"/>
      <c r="I840" s="16"/>
      <c r="J840" s="17"/>
      <c r="K840" s="16"/>
      <c r="L840" s="17"/>
    </row>
    <row r="841">
      <c r="E841" s="16"/>
      <c r="F841" s="17"/>
      <c r="G841" s="16"/>
      <c r="H841" s="17"/>
      <c r="I841" s="16"/>
      <c r="J841" s="17"/>
      <c r="K841" s="16"/>
      <c r="L841" s="17"/>
    </row>
    <row r="842">
      <c r="E842" s="16"/>
      <c r="F842" s="17"/>
      <c r="G842" s="16"/>
      <c r="H842" s="17"/>
      <c r="I842" s="16"/>
      <c r="J842" s="17"/>
      <c r="K842" s="16"/>
      <c r="L842" s="17"/>
    </row>
    <row r="843">
      <c r="E843" s="16"/>
      <c r="F843" s="17"/>
      <c r="G843" s="16"/>
      <c r="H843" s="17"/>
      <c r="I843" s="16"/>
      <c r="J843" s="17"/>
      <c r="K843" s="16"/>
      <c r="L843" s="17"/>
    </row>
    <row r="844">
      <c r="E844" s="16"/>
      <c r="F844" s="17"/>
      <c r="G844" s="16"/>
      <c r="H844" s="17"/>
      <c r="I844" s="16"/>
      <c r="J844" s="17"/>
      <c r="K844" s="16"/>
      <c r="L844" s="17"/>
    </row>
    <row r="845">
      <c r="E845" s="16"/>
      <c r="F845" s="17"/>
      <c r="G845" s="16"/>
      <c r="H845" s="17"/>
      <c r="I845" s="16"/>
      <c r="J845" s="17"/>
      <c r="K845" s="16"/>
      <c r="L845" s="17"/>
    </row>
    <row r="846">
      <c r="E846" s="16"/>
      <c r="F846" s="17"/>
      <c r="G846" s="16"/>
      <c r="H846" s="17"/>
      <c r="I846" s="16"/>
      <c r="J846" s="17"/>
      <c r="K846" s="16"/>
      <c r="L846" s="17"/>
    </row>
    <row r="847">
      <c r="E847" s="16"/>
      <c r="F847" s="17"/>
      <c r="G847" s="16"/>
      <c r="H847" s="17"/>
      <c r="I847" s="16"/>
      <c r="J847" s="17"/>
      <c r="K847" s="16"/>
      <c r="L847" s="17"/>
    </row>
    <row r="848">
      <c r="E848" s="16"/>
      <c r="F848" s="17"/>
      <c r="G848" s="16"/>
      <c r="H848" s="17"/>
      <c r="I848" s="16"/>
      <c r="J848" s="17"/>
      <c r="K848" s="16"/>
      <c r="L848" s="17"/>
    </row>
    <row r="849">
      <c r="E849" s="16"/>
      <c r="F849" s="17"/>
      <c r="G849" s="16"/>
      <c r="H849" s="17"/>
      <c r="I849" s="16"/>
      <c r="J849" s="17"/>
      <c r="K849" s="16"/>
      <c r="L849" s="17"/>
    </row>
    <row r="850">
      <c r="E850" s="16"/>
      <c r="F850" s="17"/>
      <c r="G850" s="16"/>
      <c r="H850" s="17"/>
      <c r="I850" s="16"/>
      <c r="J850" s="17"/>
      <c r="K850" s="16"/>
      <c r="L850" s="17"/>
    </row>
    <row r="851">
      <c r="E851" s="16"/>
      <c r="F851" s="17"/>
      <c r="G851" s="16"/>
      <c r="H851" s="17"/>
      <c r="I851" s="16"/>
      <c r="J851" s="17"/>
      <c r="K851" s="16"/>
      <c r="L851" s="17"/>
    </row>
    <row r="852">
      <c r="E852" s="16"/>
      <c r="F852" s="17"/>
      <c r="G852" s="16"/>
      <c r="H852" s="17"/>
      <c r="I852" s="16"/>
      <c r="J852" s="17"/>
      <c r="K852" s="16"/>
      <c r="L852" s="17"/>
    </row>
    <row r="853">
      <c r="E853" s="16"/>
      <c r="F853" s="17"/>
      <c r="G853" s="16"/>
      <c r="H853" s="17"/>
      <c r="I853" s="16"/>
      <c r="J853" s="17"/>
      <c r="K853" s="16"/>
      <c r="L853" s="17"/>
    </row>
    <row r="854">
      <c r="E854" s="16"/>
      <c r="F854" s="17"/>
      <c r="G854" s="16"/>
      <c r="H854" s="17"/>
      <c r="I854" s="16"/>
      <c r="J854" s="17"/>
      <c r="K854" s="16"/>
      <c r="L854" s="17"/>
    </row>
    <row r="855">
      <c r="E855" s="16"/>
      <c r="F855" s="17"/>
      <c r="G855" s="16"/>
      <c r="H855" s="17"/>
      <c r="I855" s="16"/>
      <c r="J855" s="17"/>
      <c r="K855" s="16"/>
      <c r="L855" s="17"/>
    </row>
    <row r="856">
      <c r="E856" s="16"/>
      <c r="F856" s="17"/>
      <c r="G856" s="16"/>
      <c r="H856" s="17"/>
      <c r="I856" s="16"/>
      <c r="J856" s="17"/>
      <c r="K856" s="16"/>
      <c r="L856" s="17"/>
    </row>
    <row r="857">
      <c r="E857" s="16"/>
      <c r="F857" s="17"/>
      <c r="G857" s="16"/>
      <c r="H857" s="17"/>
      <c r="I857" s="16"/>
      <c r="J857" s="17"/>
      <c r="K857" s="16"/>
      <c r="L857" s="17"/>
    </row>
    <row r="858">
      <c r="E858" s="16"/>
      <c r="F858" s="17"/>
      <c r="G858" s="16"/>
      <c r="H858" s="17"/>
      <c r="I858" s="16"/>
      <c r="J858" s="17"/>
      <c r="K858" s="16"/>
      <c r="L858" s="17"/>
    </row>
    <row r="859">
      <c r="E859" s="16"/>
      <c r="F859" s="17"/>
      <c r="G859" s="16"/>
      <c r="H859" s="17"/>
      <c r="I859" s="16"/>
      <c r="J859" s="17"/>
      <c r="K859" s="16"/>
      <c r="L859" s="17"/>
    </row>
    <row r="860">
      <c r="E860" s="16"/>
      <c r="F860" s="17"/>
      <c r="G860" s="16"/>
      <c r="H860" s="17"/>
      <c r="I860" s="16"/>
      <c r="J860" s="17"/>
      <c r="K860" s="16"/>
      <c r="L860" s="17"/>
    </row>
    <row r="861">
      <c r="E861" s="16"/>
      <c r="F861" s="17"/>
      <c r="G861" s="16"/>
      <c r="H861" s="17"/>
      <c r="I861" s="16"/>
      <c r="J861" s="17"/>
      <c r="K861" s="16"/>
      <c r="L861" s="17"/>
    </row>
    <row r="862">
      <c r="E862" s="16"/>
      <c r="F862" s="17"/>
      <c r="G862" s="16"/>
      <c r="H862" s="17"/>
      <c r="I862" s="16"/>
      <c r="J862" s="17"/>
      <c r="K862" s="16"/>
      <c r="L862" s="17"/>
    </row>
    <row r="863">
      <c r="E863" s="16"/>
      <c r="F863" s="17"/>
      <c r="G863" s="16"/>
      <c r="H863" s="17"/>
      <c r="I863" s="16"/>
      <c r="J863" s="17"/>
      <c r="K863" s="16"/>
      <c r="L863" s="17"/>
    </row>
    <row r="864">
      <c r="E864" s="16"/>
      <c r="F864" s="17"/>
      <c r="G864" s="16"/>
      <c r="H864" s="17"/>
      <c r="I864" s="16"/>
      <c r="J864" s="17"/>
      <c r="K864" s="16"/>
      <c r="L864" s="17"/>
    </row>
    <row r="865">
      <c r="E865" s="16"/>
      <c r="F865" s="17"/>
      <c r="G865" s="16"/>
      <c r="H865" s="17"/>
      <c r="I865" s="16"/>
      <c r="J865" s="17"/>
      <c r="K865" s="16"/>
      <c r="L865" s="17"/>
    </row>
    <row r="866">
      <c r="E866" s="16"/>
      <c r="F866" s="17"/>
      <c r="G866" s="16"/>
      <c r="H866" s="17"/>
      <c r="I866" s="16"/>
      <c r="J866" s="17"/>
      <c r="K866" s="16"/>
      <c r="L866" s="17"/>
    </row>
    <row r="867">
      <c r="E867" s="16"/>
      <c r="F867" s="17"/>
      <c r="G867" s="16"/>
      <c r="H867" s="17"/>
      <c r="I867" s="16"/>
      <c r="J867" s="17"/>
      <c r="K867" s="16"/>
      <c r="L867" s="17"/>
    </row>
    <row r="868">
      <c r="E868" s="16"/>
      <c r="F868" s="17"/>
      <c r="G868" s="16"/>
      <c r="H868" s="17"/>
      <c r="I868" s="16"/>
      <c r="J868" s="17"/>
      <c r="K868" s="16"/>
      <c r="L868" s="17"/>
    </row>
    <row r="869">
      <c r="E869" s="16"/>
      <c r="F869" s="17"/>
      <c r="G869" s="16"/>
      <c r="H869" s="17"/>
      <c r="I869" s="16"/>
      <c r="J869" s="17"/>
      <c r="K869" s="16"/>
      <c r="L869" s="17"/>
    </row>
    <row r="870">
      <c r="E870" s="16"/>
      <c r="F870" s="17"/>
      <c r="G870" s="16"/>
      <c r="H870" s="17"/>
      <c r="I870" s="16"/>
      <c r="J870" s="17"/>
      <c r="K870" s="16"/>
      <c r="L870" s="17"/>
    </row>
    <row r="871">
      <c r="E871" s="16"/>
      <c r="F871" s="17"/>
      <c r="G871" s="16"/>
      <c r="H871" s="17"/>
      <c r="I871" s="16"/>
      <c r="J871" s="17"/>
      <c r="K871" s="16"/>
      <c r="L871" s="17"/>
    </row>
    <row r="872">
      <c r="E872" s="16"/>
      <c r="F872" s="17"/>
      <c r="G872" s="16"/>
      <c r="H872" s="17"/>
      <c r="I872" s="16"/>
      <c r="J872" s="17"/>
      <c r="K872" s="16"/>
      <c r="L872" s="17"/>
    </row>
    <row r="873">
      <c r="E873" s="16"/>
      <c r="F873" s="17"/>
      <c r="G873" s="16"/>
      <c r="H873" s="17"/>
      <c r="I873" s="16"/>
      <c r="J873" s="17"/>
      <c r="K873" s="16"/>
      <c r="L873" s="17"/>
    </row>
    <row r="874">
      <c r="E874" s="16"/>
      <c r="F874" s="17"/>
      <c r="G874" s="16"/>
      <c r="H874" s="17"/>
      <c r="I874" s="16"/>
      <c r="J874" s="17"/>
      <c r="K874" s="16"/>
      <c r="L874" s="17"/>
    </row>
    <row r="875">
      <c r="E875" s="16"/>
      <c r="F875" s="17"/>
      <c r="G875" s="16"/>
      <c r="H875" s="17"/>
      <c r="I875" s="16"/>
      <c r="J875" s="17"/>
      <c r="K875" s="16"/>
      <c r="L875" s="17"/>
    </row>
    <row r="876">
      <c r="E876" s="16"/>
      <c r="F876" s="17"/>
      <c r="G876" s="16"/>
      <c r="H876" s="17"/>
      <c r="I876" s="16"/>
      <c r="J876" s="17"/>
      <c r="K876" s="16"/>
      <c r="L876" s="17"/>
    </row>
    <row r="877">
      <c r="E877" s="16"/>
      <c r="F877" s="17"/>
      <c r="G877" s="16"/>
      <c r="H877" s="17"/>
      <c r="I877" s="16"/>
      <c r="J877" s="17"/>
      <c r="K877" s="16"/>
      <c r="L877" s="17"/>
    </row>
    <row r="878">
      <c r="E878" s="16"/>
      <c r="F878" s="17"/>
      <c r="G878" s="16"/>
      <c r="H878" s="17"/>
      <c r="I878" s="16"/>
      <c r="J878" s="17"/>
      <c r="K878" s="16"/>
      <c r="L878" s="17"/>
    </row>
    <row r="879">
      <c r="E879" s="16"/>
      <c r="F879" s="17"/>
      <c r="G879" s="16"/>
      <c r="H879" s="17"/>
      <c r="I879" s="16"/>
      <c r="J879" s="17"/>
      <c r="K879" s="16"/>
      <c r="L879" s="17"/>
    </row>
    <row r="880">
      <c r="E880" s="16"/>
      <c r="F880" s="17"/>
      <c r="G880" s="16"/>
      <c r="H880" s="17"/>
      <c r="I880" s="16"/>
      <c r="J880" s="17"/>
      <c r="K880" s="16"/>
      <c r="L880" s="17"/>
    </row>
    <row r="881">
      <c r="E881" s="16"/>
      <c r="F881" s="17"/>
      <c r="G881" s="16"/>
      <c r="H881" s="17"/>
      <c r="I881" s="16"/>
      <c r="J881" s="17"/>
      <c r="K881" s="16"/>
      <c r="L881" s="17"/>
    </row>
    <row r="882">
      <c r="E882" s="16"/>
      <c r="F882" s="17"/>
      <c r="G882" s="16"/>
      <c r="H882" s="17"/>
      <c r="I882" s="16"/>
      <c r="J882" s="17"/>
      <c r="K882" s="16"/>
      <c r="L882" s="17"/>
    </row>
    <row r="883">
      <c r="E883" s="16"/>
      <c r="F883" s="17"/>
      <c r="G883" s="16"/>
      <c r="H883" s="17"/>
      <c r="I883" s="16"/>
      <c r="J883" s="17"/>
      <c r="K883" s="16"/>
      <c r="L883" s="17"/>
    </row>
    <row r="884">
      <c r="E884" s="16"/>
      <c r="F884" s="17"/>
      <c r="G884" s="16"/>
      <c r="H884" s="17"/>
      <c r="I884" s="16"/>
      <c r="J884" s="17"/>
      <c r="K884" s="16"/>
      <c r="L884" s="17"/>
    </row>
    <row r="885">
      <c r="E885" s="16"/>
      <c r="F885" s="17"/>
      <c r="G885" s="16"/>
      <c r="H885" s="17"/>
      <c r="I885" s="16"/>
      <c r="J885" s="17"/>
      <c r="K885" s="16"/>
      <c r="L885" s="17"/>
    </row>
    <row r="886">
      <c r="E886" s="16"/>
      <c r="F886" s="17"/>
      <c r="G886" s="16"/>
      <c r="H886" s="17"/>
      <c r="I886" s="16"/>
      <c r="J886" s="17"/>
      <c r="K886" s="16"/>
      <c r="L886" s="17"/>
    </row>
    <row r="887">
      <c r="E887" s="16"/>
      <c r="F887" s="17"/>
      <c r="G887" s="16"/>
      <c r="H887" s="17"/>
      <c r="I887" s="16"/>
      <c r="J887" s="17"/>
      <c r="K887" s="16"/>
      <c r="L887" s="17"/>
    </row>
    <row r="888">
      <c r="E888" s="16"/>
      <c r="F888" s="17"/>
      <c r="G888" s="16"/>
      <c r="H888" s="17"/>
      <c r="I888" s="16"/>
      <c r="J888" s="17"/>
      <c r="K888" s="16"/>
      <c r="L888" s="17"/>
    </row>
    <row r="889">
      <c r="E889" s="16"/>
      <c r="F889" s="17"/>
      <c r="G889" s="16"/>
      <c r="H889" s="17"/>
      <c r="I889" s="16"/>
      <c r="J889" s="17"/>
      <c r="K889" s="16"/>
      <c r="L889" s="17"/>
    </row>
    <row r="890">
      <c r="E890" s="16"/>
      <c r="F890" s="17"/>
      <c r="G890" s="16"/>
      <c r="H890" s="17"/>
      <c r="I890" s="16"/>
      <c r="J890" s="17"/>
      <c r="K890" s="16"/>
      <c r="L890" s="17"/>
    </row>
    <row r="891">
      <c r="E891" s="16"/>
      <c r="F891" s="17"/>
      <c r="G891" s="16"/>
      <c r="H891" s="17"/>
      <c r="I891" s="16"/>
      <c r="J891" s="17"/>
      <c r="K891" s="16"/>
      <c r="L891" s="17"/>
    </row>
    <row r="892">
      <c r="E892" s="16"/>
      <c r="F892" s="17"/>
      <c r="G892" s="16"/>
      <c r="H892" s="17"/>
      <c r="I892" s="16"/>
      <c r="J892" s="17"/>
      <c r="K892" s="16"/>
      <c r="L892" s="17"/>
    </row>
    <row r="893">
      <c r="E893" s="16"/>
      <c r="F893" s="17"/>
      <c r="G893" s="16"/>
      <c r="H893" s="17"/>
      <c r="I893" s="16"/>
      <c r="J893" s="17"/>
      <c r="K893" s="16"/>
      <c r="L893" s="17"/>
    </row>
    <row r="894">
      <c r="E894" s="16"/>
      <c r="F894" s="17"/>
      <c r="G894" s="16"/>
      <c r="H894" s="17"/>
      <c r="I894" s="16"/>
      <c r="J894" s="17"/>
      <c r="K894" s="16"/>
      <c r="L894" s="17"/>
    </row>
    <row r="895">
      <c r="E895" s="16"/>
      <c r="F895" s="17"/>
      <c r="G895" s="16"/>
      <c r="H895" s="17"/>
      <c r="I895" s="16"/>
      <c r="J895" s="17"/>
      <c r="K895" s="16"/>
      <c r="L895" s="17"/>
    </row>
    <row r="896">
      <c r="E896" s="16"/>
      <c r="F896" s="17"/>
      <c r="G896" s="16"/>
      <c r="H896" s="17"/>
      <c r="I896" s="16"/>
      <c r="J896" s="17"/>
      <c r="K896" s="16"/>
      <c r="L896" s="17"/>
    </row>
    <row r="897">
      <c r="E897" s="16"/>
      <c r="F897" s="17"/>
      <c r="G897" s="16"/>
      <c r="H897" s="17"/>
      <c r="I897" s="16"/>
      <c r="J897" s="17"/>
      <c r="K897" s="16"/>
      <c r="L897" s="17"/>
    </row>
    <row r="898">
      <c r="E898" s="16"/>
      <c r="F898" s="17"/>
      <c r="G898" s="16"/>
      <c r="H898" s="17"/>
      <c r="I898" s="16"/>
      <c r="J898" s="17"/>
      <c r="K898" s="16"/>
      <c r="L898" s="17"/>
    </row>
    <row r="899">
      <c r="E899" s="16"/>
      <c r="F899" s="17"/>
      <c r="G899" s="16"/>
      <c r="H899" s="17"/>
      <c r="I899" s="16"/>
      <c r="J899" s="17"/>
      <c r="K899" s="16"/>
      <c r="L899" s="17"/>
    </row>
    <row r="900">
      <c r="E900" s="16"/>
      <c r="F900" s="17"/>
      <c r="G900" s="16"/>
      <c r="H900" s="17"/>
      <c r="I900" s="16"/>
      <c r="J900" s="17"/>
      <c r="K900" s="16"/>
      <c r="L900" s="17"/>
    </row>
    <row r="901">
      <c r="E901" s="16"/>
      <c r="F901" s="17"/>
      <c r="G901" s="16"/>
      <c r="H901" s="17"/>
      <c r="I901" s="16"/>
      <c r="J901" s="17"/>
      <c r="K901" s="16"/>
      <c r="L901" s="17"/>
    </row>
    <row r="902">
      <c r="E902" s="16"/>
      <c r="F902" s="17"/>
      <c r="G902" s="16"/>
      <c r="H902" s="17"/>
      <c r="I902" s="16"/>
      <c r="J902" s="17"/>
      <c r="K902" s="16"/>
      <c r="L902" s="17"/>
    </row>
    <row r="903">
      <c r="E903" s="16"/>
      <c r="F903" s="17"/>
      <c r="G903" s="16"/>
      <c r="H903" s="17"/>
      <c r="I903" s="16"/>
      <c r="J903" s="17"/>
      <c r="K903" s="16"/>
      <c r="L903" s="17"/>
    </row>
    <row r="904">
      <c r="E904" s="16"/>
      <c r="F904" s="17"/>
      <c r="G904" s="16"/>
      <c r="H904" s="17"/>
      <c r="I904" s="16"/>
      <c r="J904" s="17"/>
      <c r="K904" s="16"/>
      <c r="L904" s="17"/>
    </row>
    <row r="905">
      <c r="E905" s="16"/>
      <c r="F905" s="17"/>
      <c r="G905" s="16"/>
      <c r="H905" s="17"/>
      <c r="I905" s="16"/>
      <c r="J905" s="17"/>
      <c r="K905" s="16"/>
      <c r="L905" s="17"/>
    </row>
    <row r="906">
      <c r="E906" s="16"/>
      <c r="F906" s="17"/>
      <c r="G906" s="16"/>
      <c r="H906" s="17"/>
      <c r="I906" s="16"/>
      <c r="J906" s="17"/>
      <c r="K906" s="16"/>
      <c r="L906" s="17"/>
    </row>
    <row r="907">
      <c r="E907" s="16"/>
      <c r="F907" s="17"/>
      <c r="G907" s="16"/>
      <c r="H907" s="17"/>
      <c r="I907" s="16"/>
      <c r="J907" s="17"/>
      <c r="K907" s="16"/>
      <c r="L907" s="17"/>
    </row>
    <row r="908">
      <c r="E908" s="16"/>
      <c r="F908" s="17"/>
      <c r="G908" s="16"/>
      <c r="H908" s="17"/>
      <c r="I908" s="16"/>
      <c r="J908" s="17"/>
      <c r="K908" s="16"/>
      <c r="L908" s="17"/>
    </row>
    <row r="909">
      <c r="E909" s="16"/>
      <c r="F909" s="17"/>
      <c r="G909" s="16"/>
      <c r="H909" s="17"/>
      <c r="I909" s="16"/>
      <c r="J909" s="17"/>
      <c r="K909" s="16"/>
      <c r="L909" s="17"/>
    </row>
    <row r="910">
      <c r="E910" s="16"/>
      <c r="F910" s="17"/>
      <c r="G910" s="16"/>
      <c r="H910" s="17"/>
      <c r="I910" s="16"/>
      <c r="J910" s="17"/>
      <c r="K910" s="16"/>
      <c r="L910" s="17"/>
    </row>
    <row r="911">
      <c r="E911" s="16"/>
      <c r="F911" s="17"/>
      <c r="G911" s="16"/>
      <c r="H911" s="17"/>
      <c r="I911" s="16"/>
      <c r="J911" s="17"/>
      <c r="K911" s="16"/>
      <c r="L911" s="17"/>
    </row>
    <row r="912">
      <c r="E912" s="16"/>
      <c r="F912" s="17"/>
      <c r="G912" s="16"/>
      <c r="H912" s="17"/>
      <c r="I912" s="16"/>
      <c r="J912" s="17"/>
      <c r="K912" s="16"/>
      <c r="L912" s="17"/>
    </row>
    <row r="913">
      <c r="E913" s="16"/>
      <c r="F913" s="17"/>
      <c r="G913" s="16"/>
      <c r="H913" s="17"/>
      <c r="I913" s="16"/>
      <c r="J913" s="17"/>
      <c r="K913" s="16"/>
      <c r="L913" s="17"/>
    </row>
    <row r="914">
      <c r="E914" s="16"/>
      <c r="F914" s="17"/>
      <c r="G914" s="16"/>
      <c r="H914" s="17"/>
      <c r="I914" s="16"/>
      <c r="J914" s="17"/>
      <c r="K914" s="16"/>
      <c r="L914" s="17"/>
    </row>
    <row r="915">
      <c r="E915" s="16"/>
      <c r="F915" s="17"/>
      <c r="G915" s="16"/>
      <c r="H915" s="17"/>
      <c r="I915" s="16"/>
      <c r="J915" s="17"/>
      <c r="K915" s="16"/>
      <c r="L915" s="17"/>
    </row>
    <row r="916">
      <c r="E916" s="16"/>
      <c r="F916" s="17"/>
      <c r="G916" s="16"/>
      <c r="H916" s="17"/>
      <c r="I916" s="16"/>
      <c r="J916" s="17"/>
      <c r="K916" s="16"/>
      <c r="L916" s="17"/>
    </row>
    <row r="917">
      <c r="E917" s="16"/>
      <c r="F917" s="17"/>
      <c r="G917" s="16"/>
      <c r="H917" s="17"/>
      <c r="I917" s="16"/>
      <c r="J917" s="17"/>
      <c r="K917" s="16"/>
      <c r="L917" s="17"/>
    </row>
    <row r="918">
      <c r="E918" s="16"/>
      <c r="F918" s="17"/>
      <c r="G918" s="16"/>
      <c r="H918" s="17"/>
      <c r="I918" s="16"/>
      <c r="J918" s="17"/>
      <c r="K918" s="16"/>
      <c r="L918" s="17"/>
    </row>
    <row r="919">
      <c r="E919" s="16"/>
      <c r="F919" s="17"/>
      <c r="G919" s="16"/>
      <c r="H919" s="17"/>
      <c r="I919" s="16"/>
      <c r="J919" s="17"/>
      <c r="K919" s="16"/>
      <c r="L919" s="17"/>
    </row>
    <row r="920">
      <c r="E920" s="16"/>
      <c r="F920" s="17"/>
      <c r="G920" s="16"/>
      <c r="H920" s="17"/>
      <c r="I920" s="16"/>
      <c r="J920" s="17"/>
      <c r="K920" s="16"/>
      <c r="L920" s="17"/>
    </row>
    <row r="921">
      <c r="E921" s="16"/>
      <c r="F921" s="17"/>
      <c r="G921" s="16"/>
      <c r="H921" s="17"/>
      <c r="I921" s="16"/>
      <c r="J921" s="17"/>
      <c r="K921" s="16"/>
      <c r="L921" s="17"/>
    </row>
    <row r="922">
      <c r="E922" s="16"/>
      <c r="F922" s="17"/>
      <c r="G922" s="16"/>
      <c r="H922" s="17"/>
      <c r="I922" s="16"/>
      <c r="J922" s="17"/>
      <c r="K922" s="16"/>
      <c r="L922" s="17"/>
    </row>
    <row r="923">
      <c r="E923" s="16"/>
      <c r="F923" s="17"/>
      <c r="G923" s="16"/>
      <c r="H923" s="17"/>
      <c r="I923" s="16"/>
      <c r="J923" s="17"/>
      <c r="K923" s="16"/>
      <c r="L923" s="17"/>
    </row>
    <row r="924">
      <c r="E924" s="16"/>
      <c r="F924" s="17"/>
      <c r="G924" s="16"/>
      <c r="H924" s="17"/>
      <c r="I924" s="16"/>
      <c r="J924" s="17"/>
      <c r="K924" s="16"/>
      <c r="L924" s="17"/>
    </row>
    <row r="925">
      <c r="E925" s="16"/>
      <c r="F925" s="17"/>
      <c r="G925" s="16"/>
      <c r="H925" s="17"/>
      <c r="I925" s="16"/>
      <c r="J925" s="17"/>
      <c r="K925" s="16"/>
      <c r="L925" s="17"/>
    </row>
    <row r="926">
      <c r="E926" s="16"/>
      <c r="F926" s="17"/>
      <c r="G926" s="16"/>
      <c r="H926" s="17"/>
      <c r="I926" s="16"/>
      <c r="J926" s="17"/>
      <c r="K926" s="16"/>
      <c r="L926" s="17"/>
    </row>
    <row r="927">
      <c r="E927" s="16"/>
      <c r="F927" s="17"/>
      <c r="G927" s="16"/>
      <c r="H927" s="17"/>
      <c r="I927" s="16"/>
      <c r="J927" s="17"/>
      <c r="K927" s="16"/>
      <c r="L927" s="17"/>
    </row>
    <row r="928">
      <c r="E928" s="16"/>
      <c r="F928" s="17"/>
      <c r="G928" s="16"/>
      <c r="H928" s="17"/>
      <c r="I928" s="16"/>
      <c r="J928" s="17"/>
      <c r="K928" s="16"/>
      <c r="L928" s="17"/>
    </row>
    <row r="929">
      <c r="E929" s="16"/>
      <c r="F929" s="17"/>
      <c r="G929" s="16"/>
      <c r="H929" s="17"/>
      <c r="I929" s="16"/>
      <c r="J929" s="17"/>
      <c r="K929" s="16"/>
      <c r="L929" s="17"/>
    </row>
    <row r="930">
      <c r="E930" s="16"/>
      <c r="F930" s="17"/>
      <c r="G930" s="16"/>
      <c r="H930" s="17"/>
      <c r="I930" s="16"/>
      <c r="J930" s="17"/>
      <c r="K930" s="16"/>
      <c r="L930" s="17"/>
    </row>
    <row r="931">
      <c r="E931" s="16"/>
      <c r="F931" s="17"/>
      <c r="G931" s="16"/>
      <c r="H931" s="17"/>
      <c r="I931" s="16"/>
      <c r="J931" s="17"/>
      <c r="K931" s="16"/>
      <c r="L931" s="17"/>
    </row>
    <row r="932">
      <c r="E932" s="16"/>
      <c r="F932" s="17"/>
      <c r="G932" s="16"/>
      <c r="H932" s="17"/>
      <c r="I932" s="16"/>
      <c r="J932" s="17"/>
      <c r="K932" s="16"/>
      <c r="L932" s="17"/>
    </row>
    <row r="933">
      <c r="E933" s="16"/>
      <c r="F933" s="17"/>
      <c r="G933" s="16"/>
      <c r="H933" s="17"/>
      <c r="I933" s="16"/>
      <c r="J933" s="17"/>
      <c r="K933" s="16"/>
      <c r="L933" s="17"/>
    </row>
    <row r="934">
      <c r="E934" s="16"/>
      <c r="F934" s="17"/>
      <c r="G934" s="16"/>
      <c r="H934" s="17"/>
      <c r="I934" s="16"/>
      <c r="J934" s="17"/>
      <c r="K934" s="16"/>
      <c r="L934" s="17"/>
    </row>
    <row r="935">
      <c r="E935" s="16"/>
      <c r="F935" s="17"/>
      <c r="G935" s="16"/>
      <c r="H935" s="17"/>
      <c r="I935" s="16"/>
      <c r="J935" s="17"/>
      <c r="K935" s="16"/>
      <c r="L935" s="17"/>
    </row>
    <row r="936">
      <c r="E936" s="16"/>
      <c r="F936" s="17"/>
      <c r="G936" s="16"/>
      <c r="H936" s="17"/>
      <c r="I936" s="16"/>
      <c r="J936" s="17"/>
      <c r="K936" s="16"/>
      <c r="L936" s="17"/>
    </row>
    <row r="937">
      <c r="E937" s="16"/>
      <c r="F937" s="17"/>
      <c r="G937" s="16"/>
      <c r="H937" s="17"/>
      <c r="I937" s="16"/>
      <c r="J937" s="17"/>
      <c r="K937" s="16"/>
      <c r="L937" s="17"/>
    </row>
    <row r="938">
      <c r="E938" s="16"/>
      <c r="F938" s="17"/>
      <c r="G938" s="16"/>
      <c r="H938" s="17"/>
      <c r="I938" s="16"/>
      <c r="J938" s="17"/>
      <c r="K938" s="16"/>
      <c r="L938" s="17"/>
    </row>
    <row r="939">
      <c r="E939" s="16"/>
      <c r="F939" s="17"/>
      <c r="G939" s="16"/>
      <c r="H939" s="17"/>
      <c r="I939" s="16"/>
      <c r="J939" s="17"/>
      <c r="K939" s="16"/>
      <c r="L939" s="17"/>
    </row>
    <row r="940">
      <c r="E940" s="16"/>
      <c r="F940" s="17"/>
      <c r="G940" s="16"/>
      <c r="H940" s="17"/>
      <c r="I940" s="16"/>
      <c r="J940" s="17"/>
      <c r="K940" s="16"/>
      <c r="L940" s="17"/>
    </row>
    <row r="941">
      <c r="E941" s="16"/>
      <c r="F941" s="17"/>
      <c r="G941" s="16"/>
      <c r="H941" s="17"/>
      <c r="I941" s="16"/>
      <c r="J941" s="17"/>
      <c r="K941" s="16"/>
      <c r="L941" s="17"/>
    </row>
    <row r="942">
      <c r="E942" s="16"/>
      <c r="F942" s="17"/>
      <c r="G942" s="16"/>
      <c r="H942" s="17"/>
      <c r="I942" s="16"/>
      <c r="J942" s="17"/>
      <c r="K942" s="16"/>
      <c r="L942" s="17"/>
    </row>
    <row r="943">
      <c r="E943" s="16"/>
      <c r="F943" s="17"/>
      <c r="G943" s="16"/>
      <c r="H943" s="17"/>
      <c r="I943" s="16"/>
      <c r="J943" s="17"/>
      <c r="K943" s="16"/>
      <c r="L943" s="17"/>
    </row>
    <row r="944">
      <c r="E944" s="16"/>
      <c r="F944" s="17"/>
      <c r="G944" s="16"/>
      <c r="H944" s="17"/>
      <c r="I944" s="16"/>
      <c r="J944" s="17"/>
      <c r="K944" s="16"/>
      <c r="L944" s="17"/>
    </row>
    <row r="945">
      <c r="E945" s="16"/>
      <c r="F945" s="17"/>
      <c r="G945" s="16"/>
      <c r="H945" s="17"/>
      <c r="I945" s="16"/>
      <c r="J945" s="17"/>
      <c r="K945" s="16"/>
      <c r="L945" s="17"/>
    </row>
    <row r="946">
      <c r="E946" s="16"/>
      <c r="F946" s="17"/>
      <c r="G946" s="16"/>
      <c r="H946" s="17"/>
      <c r="I946" s="16"/>
      <c r="J946" s="17"/>
      <c r="K946" s="16"/>
      <c r="L946" s="17"/>
    </row>
    <row r="947">
      <c r="E947" s="16"/>
      <c r="F947" s="17"/>
      <c r="G947" s="16"/>
      <c r="H947" s="17"/>
      <c r="I947" s="16"/>
      <c r="J947" s="17"/>
      <c r="K947" s="16"/>
      <c r="L947" s="17"/>
    </row>
    <row r="948">
      <c r="E948" s="16"/>
      <c r="F948" s="17"/>
      <c r="G948" s="16"/>
      <c r="H948" s="17"/>
      <c r="I948" s="16"/>
      <c r="J948" s="17"/>
      <c r="K948" s="16"/>
      <c r="L948" s="17"/>
    </row>
    <row r="949">
      <c r="E949" s="16"/>
      <c r="F949" s="17"/>
      <c r="G949" s="16"/>
      <c r="H949" s="17"/>
      <c r="I949" s="16"/>
      <c r="J949" s="17"/>
      <c r="K949" s="16"/>
      <c r="L949" s="17"/>
    </row>
    <row r="950">
      <c r="E950" s="16"/>
      <c r="F950" s="17"/>
      <c r="G950" s="16"/>
      <c r="H950" s="17"/>
      <c r="I950" s="16"/>
      <c r="J950" s="17"/>
      <c r="K950" s="16"/>
      <c r="L950" s="17"/>
    </row>
    <row r="951">
      <c r="E951" s="16"/>
      <c r="F951" s="17"/>
      <c r="G951" s="16"/>
      <c r="H951" s="17"/>
      <c r="I951" s="16"/>
      <c r="J951" s="17"/>
      <c r="K951" s="16"/>
      <c r="L951" s="17"/>
    </row>
    <row r="952">
      <c r="E952" s="16"/>
      <c r="F952" s="17"/>
      <c r="G952" s="16"/>
      <c r="H952" s="17"/>
      <c r="I952" s="16"/>
      <c r="J952" s="17"/>
      <c r="K952" s="16"/>
      <c r="L952" s="17"/>
    </row>
    <row r="953">
      <c r="E953" s="16"/>
      <c r="F953" s="17"/>
      <c r="G953" s="16"/>
      <c r="H953" s="17"/>
      <c r="I953" s="16"/>
      <c r="J953" s="17"/>
      <c r="K953" s="16"/>
      <c r="L953" s="17"/>
    </row>
    <row r="954">
      <c r="E954" s="16"/>
      <c r="F954" s="17"/>
      <c r="G954" s="16"/>
      <c r="H954" s="17"/>
      <c r="I954" s="16"/>
      <c r="J954" s="17"/>
      <c r="K954" s="16"/>
      <c r="L954" s="17"/>
    </row>
    <row r="955">
      <c r="E955" s="16"/>
      <c r="F955" s="17"/>
      <c r="G955" s="16"/>
      <c r="H955" s="17"/>
      <c r="I955" s="16"/>
      <c r="J955" s="17"/>
      <c r="K955" s="16"/>
      <c r="L955" s="17"/>
    </row>
    <row r="956">
      <c r="E956" s="16"/>
      <c r="F956" s="17"/>
      <c r="G956" s="16"/>
      <c r="H956" s="17"/>
      <c r="I956" s="16"/>
      <c r="J956" s="17"/>
      <c r="K956" s="16"/>
      <c r="L956" s="17"/>
    </row>
    <row r="957">
      <c r="E957" s="16"/>
      <c r="F957" s="17"/>
      <c r="G957" s="16"/>
      <c r="H957" s="17"/>
      <c r="I957" s="16"/>
      <c r="J957" s="17"/>
      <c r="K957" s="16"/>
      <c r="L957" s="17"/>
    </row>
    <row r="958">
      <c r="E958" s="16"/>
      <c r="F958" s="17"/>
      <c r="G958" s="16"/>
      <c r="H958" s="17"/>
      <c r="I958" s="16"/>
      <c r="J958" s="17"/>
      <c r="K958" s="16"/>
      <c r="L958" s="17"/>
    </row>
    <row r="959">
      <c r="E959" s="16"/>
      <c r="F959" s="17"/>
      <c r="G959" s="16"/>
      <c r="H959" s="17"/>
      <c r="I959" s="16"/>
      <c r="J959" s="17"/>
      <c r="K959" s="16"/>
      <c r="L959" s="17"/>
    </row>
    <row r="960">
      <c r="E960" s="16"/>
      <c r="F960" s="17"/>
      <c r="G960" s="16"/>
      <c r="H960" s="17"/>
      <c r="I960" s="16"/>
      <c r="J960" s="17"/>
      <c r="K960" s="16"/>
      <c r="L960" s="17"/>
    </row>
    <row r="961">
      <c r="E961" s="16"/>
      <c r="F961" s="17"/>
      <c r="G961" s="16"/>
      <c r="H961" s="17"/>
      <c r="I961" s="16"/>
      <c r="J961" s="17"/>
      <c r="K961" s="16"/>
      <c r="L961" s="17"/>
    </row>
    <row r="962">
      <c r="E962" s="16"/>
      <c r="F962" s="17"/>
      <c r="G962" s="16"/>
      <c r="H962" s="17"/>
      <c r="I962" s="16"/>
      <c r="J962" s="17"/>
      <c r="K962" s="16"/>
      <c r="L962" s="17"/>
    </row>
    <row r="963">
      <c r="E963" s="16"/>
      <c r="F963" s="17"/>
      <c r="G963" s="16"/>
      <c r="H963" s="17"/>
      <c r="I963" s="16"/>
      <c r="J963" s="17"/>
      <c r="K963" s="16"/>
      <c r="L963" s="17"/>
    </row>
    <row r="964">
      <c r="E964" s="16"/>
      <c r="F964" s="17"/>
      <c r="G964" s="16"/>
      <c r="H964" s="17"/>
      <c r="I964" s="16"/>
      <c r="J964" s="17"/>
      <c r="K964" s="16"/>
      <c r="L964" s="17"/>
    </row>
    <row r="965">
      <c r="E965" s="16"/>
      <c r="F965" s="17"/>
      <c r="G965" s="16"/>
      <c r="H965" s="17"/>
      <c r="I965" s="16"/>
      <c r="J965" s="17"/>
      <c r="K965" s="16"/>
      <c r="L965" s="17"/>
    </row>
    <row r="966">
      <c r="E966" s="16"/>
      <c r="F966" s="17"/>
      <c r="G966" s="16"/>
      <c r="H966" s="17"/>
      <c r="I966" s="16"/>
      <c r="J966" s="17"/>
      <c r="K966" s="16"/>
      <c r="L966" s="17"/>
    </row>
    <row r="967">
      <c r="E967" s="16"/>
      <c r="F967" s="17"/>
      <c r="G967" s="16"/>
      <c r="H967" s="17"/>
      <c r="I967" s="16"/>
      <c r="J967" s="17"/>
      <c r="K967" s="16"/>
      <c r="L967" s="17"/>
    </row>
    <row r="968">
      <c r="E968" s="16"/>
      <c r="F968" s="17"/>
      <c r="G968" s="16"/>
      <c r="H968" s="17"/>
      <c r="I968" s="16"/>
      <c r="J968" s="17"/>
      <c r="K968" s="16"/>
      <c r="L968" s="17"/>
    </row>
    <row r="969">
      <c r="E969" s="16"/>
      <c r="F969" s="17"/>
      <c r="G969" s="16"/>
      <c r="H969" s="17"/>
      <c r="I969" s="16"/>
      <c r="J969" s="17"/>
      <c r="K969" s="16"/>
      <c r="L969" s="17"/>
    </row>
    <row r="970">
      <c r="E970" s="16"/>
      <c r="F970" s="17"/>
      <c r="G970" s="16"/>
      <c r="H970" s="17"/>
      <c r="I970" s="16"/>
      <c r="J970" s="17"/>
      <c r="K970" s="16"/>
      <c r="L970" s="17"/>
    </row>
    <row r="971">
      <c r="E971" s="16"/>
      <c r="F971" s="17"/>
      <c r="G971" s="16"/>
      <c r="H971" s="17"/>
      <c r="I971" s="16"/>
      <c r="J971" s="17"/>
      <c r="K971" s="16"/>
      <c r="L971" s="17"/>
    </row>
    <row r="972">
      <c r="E972" s="16"/>
      <c r="F972" s="17"/>
      <c r="G972" s="16"/>
      <c r="H972" s="17"/>
      <c r="I972" s="16"/>
      <c r="J972" s="17"/>
      <c r="K972" s="16"/>
      <c r="L972" s="17"/>
    </row>
    <row r="973">
      <c r="E973" s="16"/>
      <c r="F973" s="17"/>
      <c r="G973" s="16"/>
      <c r="H973" s="17"/>
      <c r="I973" s="16"/>
      <c r="J973" s="17"/>
      <c r="K973" s="16"/>
      <c r="L973" s="17"/>
    </row>
    <row r="974">
      <c r="E974" s="16"/>
      <c r="F974" s="17"/>
      <c r="G974" s="16"/>
      <c r="H974" s="17"/>
      <c r="I974" s="16"/>
      <c r="J974" s="17"/>
      <c r="K974" s="16"/>
      <c r="L974" s="17"/>
    </row>
    <row r="975">
      <c r="E975" s="16"/>
      <c r="F975" s="17"/>
      <c r="G975" s="16"/>
      <c r="H975" s="17"/>
      <c r="I975" s="16"/>
      <c r="J975" s="17"/>
      <c r="K975" s="16"/>
      <c r="L975" s="17"/>
    </row>
    <row r="976">
      <c r="E976" s="16"/>
      <c r="F976" s="17"/>
      <c r="G976" s="16"/>
      <c r="H976" s="17"/>
      <c r="I976" s="16"/>
      <c r="J976" s="17"/>
      <c r="K976" s="16"/>
      <c r="L976" s="17"/>
    </row>
    <row r="977">
      <c r="E977" s="16"/>
      <c r="F977" s="17"/>
      <c r="G977" s="16"/>
      <c r="H977" s="17"/>
      <c r="I977" s="16"/>
      <c r="J977" s="17"/>
      <c r="K977" s="16"/>
      <c r="L977" s="17"/>
    </row>
    <row r="978">
      <c r="E978" s="16"/>
      <c r="F978" s="17"/>
      <c r="G978" s="16"/>
      <c r="H978" s="17"/>
      <c r="I978" s="16"/>
      <c r="J978" s="17"/>
      <c r="K978" s="16"/>
      <c r="L978" s="17"/>
    </row>
    <row r="979">
      <c r="E979" s="16"/>
      <c r="F979" s="17"/>
      <c r="G979" s="16"/>
      <c r="H979" s="17"/>
      <c r="I979" s="16"/>
      <c r="J979" s="17"/>
      <c r="K979" s="16"/>
      <c r="L979" s="17"/>
    </row>
    <row r="980">
      <c r="E980" s="16"/>
      <c r="F980" s="17"/>
      <c r="G980" s="16"/>
      <c r="H980" s="17"/>
      <c r="I980" s="16"/>
      <c r="J980" s="17"/>
      <c r="K980" s="16"/>
      <c r="L980" s="17"/>
    </row>
    <row r="981">
      <c r="E981" s="16"/>
      <c r="F981" s="17"/>
      <c r="G981" s="16"/>
      <c r="H981" s="17"/>
      <c r="I981" s="16"/>
      <c r="J981" s="17"/>
      <c r="K981" s="16"/>
      <c r="L981" s="17"/>
    </row>
    <row r="982">
      <c r="E982" s="16"/>
      <c r="F982" s="17"/>
      <c r="G982" s="16"/>
      <c r="H982" s="17"/>
      <c r="I982" s="16"/>
      <c r="J982" s="17"/>
      <c r="K982" s="16"/>
      <c r="L982" s="17"/>
    </row>
    <row r="983">
      <c r="E983" s="16"/>
      <c r="F983" s="17"/>
      <c r="G983" s="16"/>
      <c r="H983" s="17"/>
      <c r="I983" s="16"/>
      <c r="J983" s="17"/>
      <c r="K983" s="16"/>
      <c r="L983" s="17"/>
    </row>
    <row r="984">
      <c r="E984" s="16"/>
      <c r="F984" s="17"/>
      <c r="G984" s="16"/>
      <c r="H984" s="17"/>
      <c r="I984" s="16"/>
      <c r="J984" s="17"/>
      <c r="K984" s="16"/>
      <c r="L984" s="17"/>
    </row>
    <row r="985">
      <c r="E985" s="16"/>
      <c r="F985" s="17"/>
      <c r="G985" s="16"/>
      <c r="H985" s="17"/>
      <c r="I985" s="16"/>
      <c r="J985" s="17"/>
      <c r="K985" s="16"/>
      <c r="L985" s="17"/>
    </row>
    <row r="986">
      <c r="E986" s="16"/>
      <c r="F986" s="17"/>
      <c r="G986" s="16"/>
      <c r="H986" s="17"/>
      <c r="I986" s="16"/>
      <c r="J986" s="17"/>
      <c r="K986" s="16"/>
      <c r="L986" s="17"/>
    </row>
    <row r="987">
      <c r="E987" s="16"/>
      <c r="F987" s="17"/>
      <c r="G987" s="16"/>
      <c r="H987" s="17"/>
      <c r="I987" s="16"/>
      <c r="J987" s="17"/>
      <c r="K987" s="16"/>
      <c r="L987" s="17"/>
    </row>
    <row r="988">
      <c r="E988" s="16"/>
      <c r="F988" s="17"/>
      <c r="G988" s="16"/>
      <c r="H988" s="17"/>
      <c r="I988" s="16"/>
      <c r="J988" s="17"/>
      <c r="K988" s="16"/>
      <c r="L988" s="17"/>
    </row>
    <row r="989">
      <c r="E989" s="16"/>
      <c r="F989" s="17"/>
      <c r="G989" s="16"/>
      <c r="H989" s="17"/>
      <c r="I989" s="16"/>
      <c r="J989" s="17"/>
      <c r="K989" s="16"/>
      <c r="L989" s="17"/>
    </row>
    <row r="990">
      <c r="E990" s="16"/>
      <c r="F990" s="17"/>
      <c r="G990" s="16"/>
      <c r="H990" s="17"/>
      <c r="I990" s="16"/>
      <c r="J990" s="17"/>
      <c r="K990" s="16"/>
      <c r="L990" s="17"/>
    </row>
    <row r="991">
      <c r="E991" s="16"/>
      <c r="F991" s="17"/>
      <c r="G991" s="16"/>
      <c r="H991" s="17"/>
      <c r="I991" s="16"/>
      <c r="J991" s="17"/>
      <c r="K991" s="16"/>
      <c r="L991" s="17"/>
    </row>
    <row r="992">
      <c r="E992" s="16"/>
      <c r="F992" s="17"/>
      <c r="G992" s="16"/>
      <c r="H992" s="17"/>
      <c r="I992" s="16"/>
      <c r="J992" s="17"/>
      <c r="K992" s="16"/>
      <c r="L992" s="17"/>
    </row>
    <row r="993">
      <c r="E993" s="16"/>
      <c r="F993" s="17"/>
      <c r="G993" s="16"/>
      <c r="H993" s="17"/>
      <c r="I993" s="16"/>
      <c r="J993" s="17"/>
      <c r="K993" s="16"/>
      <c r="L993" s="17"/>
    </row>
    <row r="994">
      <c r="E994" s="16"/>
      <c r="F994" s="17"/>
      <c r="G994" s="16"/>
      <c r="H994" s="17"/>
      <c r="I994" s="16"/>
      <c r="J994" s="17"/>
      <c r="K994" s="16"/>
      <c r="L994" s="17"/>
    </row>
    <row r="995">
      <c r="E995" s="16"/>
      <c r="F995" s="17"/>
      <c r="G995" s="16"/>
      <c r="H995" s="17"/>
      <c r="I995" s="16"/>
      <c r="J995" s="17"/>
      <c r="K995" s="16"/>
      <c r="L995" s="17"/>
    </row>
    <row r="996">
      <c r="E996" s="16"/>
      <c r="F996" s="17"/>
      <c r="G996" s="16"/>
      <c r="H996" s="17"/>
      <c r="I996" s="16"/>
      <c r="J996" s="17"/>
      <c r="K996" s="16"/>
      <c r="L996" s="17"/>
    </row>
    <row r="997">
      <c r="E997" s="16"/>
      <c r="F997" s="17"/>
      <c r="G997" s="16"/>
      <c r="H997" s="17"/>
      <c r="I997" s="16"/>
      <c r="J997" s="17"/>
      <c r="K997" s="16"/>
      <c r="L997" s="17"/>
    </row>
    <row r="998">
      <c r="E998" s="16"/>
      <c r="F998" s="17"/>
      <c r="G998" s="16"/>
      <c r="H998" s="17"/>
      <c r="I998" s="16"/>
      <c r="J998" s="17"/>
      <c r="K998" s="16"/>
      <c r="L998" s="17"/>
    </row>
    <row r="999">
      <c r="E999" s="16"/>
      <c r="F999" s="17"/>
      <c r="G999" s="16"/>
      <c r="H999" s="17"/>
      <c r="I999" s="16"/>
      <c r="J999" s="17"/>
      <c r="K999" s="16"/>
      <c r="L999" s="17"/>
    </row>
    <row r="1000">
      <c r="E1000" s="16"/>
      <c r="F1000" s="17"/>
      <c r="G1000" s="16"/>
      <c r="H1000" s="17"/>
      <c r="I1000" s="16"/>
      <c r="J1000" s="17"/>
      <c r="K1000" s="16"/>
      <c r="L1000" s="17"/>
    </row>
    <row r="1001">
      <c r="E1001" s="16"/>
      <c r="F1001" s="17"/>
      <c r="G1001" s="16"/>
      <c r="H1001" s="17"/>
      <c r="I1001" s="16"/>
      <c r="J1001" s="17"/>
      <c r="K1001" s="16"/>
      <c r="L1001" s="17"/>
    </row>
    <row r="1002">
      <c r="E1002" s="16"/>
      <c r="F1002" s="17"/>
      <c r="G1002" s="16"/>
      <c r="H1002" s="17"/>
      <c r="I1002" s="16"/>
      <c r="J1002" s="17"/>
      <c r="K1002" s="16"/>
      <c r="L1002" s="17"/>
    </row>
    <row r="1003">
      <c r="E1003" s="16"/>
      <c r="F1003" s="17"/>
      <c r="G1003" s="16"/>
      <c r="H1003" s="17"/>
      <c r="I1003" s="16"/>
      <c r="J1003" s="17"/>
      <c r="K1003" s="16"/>
      <c r="L1003" s="17"/>
    </row>
    <row r="1004">
      <c r="E1004" s="16"/>
      <c r="F1004" s="17"/>
      <c r="G1004" s="16"/>
      <c r="H1004" s="17"/>
      <c r="I1004" s="16"/>
      <c r="J1004" s="17"/>
      <c r="K1004" s="16"/>
      <c r="L1004" s="17"/>
    </row>
    <row r="1005">
      <c r="E1005" s="16"/>
      <c r="F1005" s="17"/>
      <c r="G1005" s="16"/>
      <c r="H1005" s="17"/>
      <c r="I1005" s="16"/>
      <c r="J1005" s="17"/>
      <c r="K1005" s="16"/>
      <c r="L1005" s="17"/>
    </row>
    <row r="1006">
      <c r="E1006" s="16"/>
      <c r="F1006" s="17"/>
      <c r="G1006" s="16"/>
      <c r="H1006" s="17"/>
      <c r="I1006" s="16"/>
      <c r="J1006" s="17"/>
      <c r="K1006" s="16"/>
      <c r="L1006" s="17"/>
    </row>
    <row r="1007">
      <c r="E1007" s="16"/>
      <c r="F1007" s="17"/>
      <c r="G1007" s="16"/>
      <c r="H1007" s="17"/>
      <c r="I1007" s="16"/>
      <c r="J1007" s="17"/>
      <c r="K1007" s="16"/>
      <c r="L1007" s="17"/>
    </row>
    <row r="1008">
      <c r="E1008" s="16"/>
      <c r="F1008" s="17"/>
      <c r="G1008" s="16"/>
      <c r="H1008" s="17"/>
      <c r="I1008" s="16"/>
      <c r="J1008" s="17"/>
      <c r="K1008" s="16"/>
      <c r="L1008" s="17"/>
    </row>
    <row r="1009">
      <c r="E1009" s="16"/>
      <c r="F1009" s="17"/>
      <c r="G1009" s="16"/>
      <c r="H1009" s="17"/>
      <c r="I1009" s="16"/>
      <c r="J1009" s="17"/>
      <c r="K1009" s="16"/>
      <c r="L1009" s="17"/>
    </row>
    <row r="1010">
      <c r="E1010" s="16"/>
      <c r="F1010" s="17"/>
      <c r="G1010" s="16"/>
      <c r="H1010" s="17"/>
      <c r="I1010" s="16"/>
      <c r="J1010" s="17"/>
      <c r="K1010" s="16"/>
      <c r="L1010" s="17"/>
    </row>
    <row r="1011">
      <c r="E1011" s="16"/>
      <c r="F1011" s="17"/>
      <c r="G1011" s="16"/>
      <c r="H1011" s="17"/>
      <c r="I1011" s="16"/>
      <c r="J1011" s="17"/>
      <c r="K1011" s="16"/>
      <c r="L1011" s="17"/>
    </row>
    <row r="1012">
      <c r="E1012" s="16"/>
      <c r="F1012" s="17"/>
      <c r="G1012" s="16"/>
      <c r="H1012" s="17"/>
      <c r="I1012" s="16"/>
      <c r="J1012" s="17"/>
      <c r="K1012" s="16"/>
      <c r="L1012" s="17"/>
    </row>
    <row r="1013">
      <c r="E1013" s="16"/>
      <c r="F1013" s="17"/>
      <c r="G1013" s="16"/>
      <c r="H1013" s="17"/>
      <c r="I1013" s="16"/>
      <c r="J1013" s="17"/>
      <c r="K1013" s="16"/>
      <c r="L1013" s="17"/>
    </row>
    <row r="1014">
      <c r="E1014" s="81"/>
      <c r="F1014" s="82"/>
      <c r="G1014" s="81"/>
      <c r="H1014" s="82"/>
      <c r="I1014" s="81"/>
      <c r="J1014" s="82"/>
      <c r="K1014" s="81"/>
      <c r="L1014" s="82"/>
    </row>
  </sheetData>
  <hyperlinks>
    <hyperlink r:id="rId1" ref="F9"/>
    <hyperlink r:id="rId2" ref="H9"/>
    <hyperlink r:id="rId3" ref="J9"/>
    <hyperlink r:id="rId4" ref="L9"/>
  </hyperlinks>
  <drawing r:id="rId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3"/>
    <col customWidth="1" min="2" max="2" width="53.5"/>
    <col customWidth="1" min="4" max="4" width="8.5"/>
    <col customWidth="1" min="5" max="5" width="6.5"/>
    <col customWidth="1" min="6" max="6" width="8.88"/>
    <col customWidth="1" min="7" max="8" width="9.25"/>
    <col customWidth="1" min="9" max="9" width="8.38"/>
    <col customWidth="1" min="10" max="10" width="10.0"/>
    <col customWidth="1" min="11" max="11" width="11.13"/>
    <col customWidth="1" min="12" max="12" width="10.63"/>
    <col customWidth="1" min="13" max="13" width="11.0"/>
    <col customWidth="1" min="14" max="14" width="9.75"/>
  </cols>
  <sheetData>
    <row r="1">
      <c r="A1" s="4" t="s">
        <v>785</v>
      </c>
      <c r="B1" s="1"/>
    </row>
    <row r="2">
      <c r="A2" s="5" t="s">
        <v>41</v>
      </c>
      <c r="B2" s="5"/>
      <c r="C2" s="6"/>
      <c r="D2" s="6"/>
      <c r="E2" s="6"/>
      <c r="F2" s="6"/>
      <c r="G2" s="6"/>
      <c r="H2" s="6"/>
      <c r="I2" s="6"/>
      <c r="J2" s="6"/>
      <c r="K2" s="6"/>
      <c r="L2" s="6"/>
      <c r="M2" s="6"/>
      <c r="N2" s="6"/>
      <c r="O2" s="6"/>
      <c r="P2" s="6"/>
      <c r="Q2" s="6"/>
      <c r="R2" s="6"/>
      <c r="S2" s="6"/>
      <c r="T2" s="6"/>
      <c r="U2" s="6"/>
      <c r="V2" s="6"/>
      <c r="W2" s="6"/>
      <c r="X2" s="6"/>
      <c r="Y2" s="6"/>
      <c r="Z2" s="6"/>
    </row>
    <row r="3">
      <c r="A3" s="1" t="s">
        <v>45</v>
      </c>
      <c r="B3" s="1"/>
      <c r="D3" s="130" t="s">
        <v>786</v>
      </c>
      <c r="E3" s="131"/>
      <c r="F3" s="132"/>
      <c r="G3" s="83" t="s">
        <v>787</v>
      </c>
      <c r="H3" s="133"/>
      <c r="I3" s="133"/>
      <c r="J3" s="133"/>
      <c r="K3" s="130" t="s">
        <v>788</v>
      </c>
      <c r="L3" s="9"/>
      <c r="M3" s="134"/>
      <c r="N3" s="135"/>
    </row>
    <row r="4">
      <c r="A4" s="1" t="s">
        <v>8</v>
      </c>
      <c r="B4" s="1" t="s">
        <v>10</v>
      </c>
      <c r="D4" s="130" t="s">
        <v>789</v>
      </c>
      <c r="E4" s="130" t="s">
        <v>790</v>
      </c>
      <c r="F4" s="136" t="s">
        <v>791</v>
      </c>
      <c r="G4" s="83" t="s">
        <v>407</v>
      </c>
      <c r="H4" s="137" t="s">
        <v>329</v>
      </c>
      <c r="I4" s="137" t="s">
        <v>792</v>
      </c>
      <c r="J4" s="137" t="s">
        <v>80</v>
      </c>
      <c r="K4" s="11" t="s">
        <v>407</v>
      </c>
      <c r="L4" s="12" t="s">
        <v>329</v>
      </c>
      <c r="M4" s="12" t="s">
        <v>792</v>
      </c>
      <c r="N4" s="13" t="s">
        <v>80</v>
      </c>
    </row>
    <row r="5">
      <c r="A5" s="2">
        <v>1.0</v>
      </c>
      <c r="B5" s="2" t="s">
        <v>15</v>
      </c>
      <c r="C5" s="2" t="s">
        <v>16</v>
      </c>
      <c r="D5" s="138">
        <v>8.0</v>
      </c>
      <c r="E5" s="139">
        <v>8.0</v>
      </c>
      <c r="F5" s="140">
        <v>8.0</v>
      </c>
      <c r="G5" s="138">
        <v>8.5</v>
      </c>
      <c r="H5" s="141">
        <v>10.0</v>
      </c>
      <c r="I5" s="139">
        <v>9.5</v>
      </c>
      <c r="J5" s="140">
        <v>10.0</v>
      </c>
      <c r="K5" s="14">
        <v>8.5</v>
      </c>
      <c r="L5" s="2">
        <v>9.0</v>
      </c>
      <c r="M5" s="2">
        <v>8.5</v>
      </c>
      <c r="N5" s="15">
        <v>0.0</v>
      </c>
    </row>
    <row r="6">
      <c r="A6" s="2">
        <v>2.0</v>
      </c>
      <c r="B6" s="2" t="s">
        <v>17</v>
      </c>
      <c r="C6" s="2" t="s">
        <v>16</v>
      </c>
      <c r="D6" s="14">
        <v>5.0</v>
      </c>
      <c r="E6" s="2">
        <v>4.0</v>
      </c>
      <c r="F6" s="15">
        <v>5.0</v>
      </c>
      <c r="G6" s="14">
        <v>8.5</v>
      </c>
      <c r="H6" s="66">
        <v>10.0</v>
      </c>
      <c r="I6" s="2">
        <v>9.0</v>
      </c>
      <c r="J6" s="15">
        <v>10.0</v>
      </c>
      <c r="K6" s="14">
        <v>8.5</v>
      </c>
      <c r="L6" s="2">
        <v>7.0</v>
      </c>
      <c r="M6" s="2">
        <v>9.0</v>
      </c>
      <c r="N6" s="15">
        <v>8.0</v>
      </c>
    </row>
    <row r="7">
      <c r="A7" s="2">
        <v>3.0</v>
      </c>
      <c r="B7" s="2" t="s">
        <v>18</v>
      </c>
      <c r="C7" s="2" t="s">
        <v>16</v>
      </c>
      <c r="D7" s="14">
        <v>3.0</v>
      </c>
      <c r="E7" s="2">
        <v>3.0</v>
      </c>
      <c r="F7" s="15">
        <v>3.0</v>
      </c>
      <c r="G7" s="14">
        <v>8.5</v>
      </c>
      <c r="H7" s="66">
        <v>10.0</v>
      </c>
      <c r="I7" s="2">
        <v>9.5</v>
      </c>
      <c r="J7" s="15">
        <v>10.0</v>
      </c>
      <c r="K7" s="14">
        <v>6.75</v>
      </c>
      <c r="L7" s="2">
        <v>9.0</v>
      </c>
      <c r="M7" s="2">
        <v>10.0</v>
      </c>
      <c r="N7" s="15">
        <v>0.0</v>
      </c>
    </row>
    <row r="8">
      <c r="A8" s="2">
        <v>4.0</v>
      </c>
      <c r="B8" s="2" t="s">
        <v>19</v>
      </c>
      <c r="C8" s="2" t="s">
        <v>16</v>
      </c>
      <c r="D8" s="14">
        <v>8.0</v>
      </c>
      <c r="E8" s="2">
        <v>7.0</v>
      </c>
      <c r="F8" s="15">
        <v>8.0</v>
      </c>
      <c r="G8" s="14">
        <v>8.5</v>
      </c>
      <c r="H8" s="66">
        <v>9.5</v>
      </c>
      <c r="I8" s="2">
        <v>9.2</v>
      </c>
      <c r="J8" s="15">
        <v>9.5</v>
      </c>
      <c r="K8" s="14">
        <v>8.5</v>
      </c>
      <c r="L8" s="2">
        <v>0.0</v>
      </c>
      <c r="M8" s="2">
        <v>9.0</v>
      </c>
      <c r="N8" s="15">
        <v>8.0</v>
      </c>
    </row>
    <row r="9">
      <c r="A9" s="2">
        <v>5.0</v>
      </c>
      <c r="B9" s="2" t="s">
        <v>20</v>
      </c>
      <c r="C9" s="2" t="s">
        <v>16</v>
      </c>
      <c r="D9" s="14">
        <v>9.0</v>
      </c>
      <c r="E9" s="2">
        <v>8.0</v>
      </c>
      <c r="F9" s="15">
        <v>8.0</v>
      </c>
      <c r="G9" s="14">
        <v>10.0</v>
      </c>
      <c r="H9" s="66">
        <v>9.0</v>
      </c>
      <c r="I9" s="2">
        <v>9.5</v>
      </c>
      <c r="J9" s="15">
        <v>9.0</v>
      </c>
      <c r="K9" s="14">
        <v>8.5</v>
      </c>
      <c r="L9" s="2">
        <v>9.0</v>
      </c>
      <c r="M9" s="2">
        <v>9.0</v>
      </c>
      <c r="N9" s="15">
        <v>0.0</v>
      </c>
    </row>
    <row r="10">
      <c r="A10" s="2">
        <v>6.0</v>
      </c>
      <c r="B10" s="2" t="s">
        <v>21</v>
      </c>
      <c r="C10" s="2" t="s">
        <v>16</v>
      </c>
      <c r="D10" s="14">
        <v>6.0</v>
      </c>
      <c r="E10" s="2">
        <v>5.0</v>
      </c>
      <c r="F10" s="15">
        <v>7.0</v>
      </c>
      <c r="G10" s="14">
        <v>8.0</v>
      </c>
      <c r="H10" s="66">
        <v>8.0</v>
      </c>
      <c r="I10" s="2">
        <v>9.5</v>
      </c>
      <c r="J10" s="15">
        <v>8.0</v>
      </c>
      <c r="K10" s="14">
        <v>8.5</v>
      </c>
      <c r="L10" s="2">
        <v>8.5</v>
      </c>
      <c r="M10" s="2">
        <v>7.5</v>
      </c>
      <c r="N10" s="15">
        <v>8.5</v>
      </c>
    </row>
    <row r="11">
      <c r="A11" s="2">
        <v>7.0</v>
      </c>
      <c r="B11" s="2" t="s">
        <v>22</v>
      </c>
      <c r="C11" s="2" t="s">
        <v>16</v>
      </c>
      <c r="D11" s="14">
        <v>9.0</v>
      </c>
      <c r="E11" s="2">
        <v>8.0</v>
      </c>
      <c r="F11" s="15">
        <v>8.0</v>
      </c>
      <c r="G11" s="14">
        <v>10.0</v>
      </c>
      <c r="H11" s="66">
        <v>9.5</v>
      </c>
      <c r="I11" s="2">
        <v>9.5</v>
      </c>
      <c r="J11" s="15">
        <v>9.5</v>
      </c>
      <c r="K11" s="14">
        <v>8.0</v>
      </c>
      <c r="L11" s="2">
        <v>9.0</v>
      </c>
      <c r="M11" s="2">
        <v>9.0</v>
      </c>
      <c r="N11" s="15">
        <v>8.0</v>
      </c>
    </row>
    <row r="12">
      <c r="A12" s="2">
        <v>8.0</v>
      </c>
      <c r="B12" s="2" t="s">
        <v>23</v>
      </c>
      <c r="C12" s="2" t="s">
        <v>16</v>
      </c>
      <c r="D12" s="14">
        <v>3.0</v>
      </c>
      <c r="E12" s="2">
        <v>4.0</v>
      </c>
      <c r="F12" s="15">
        <v>6.0</v>
      </c>
      <c r="G12" s="14">
        <v>8.7</v>
      </c>
      <c r="H12" s="66">
        <v>9.0</v>
      </c>
      <c r="I12" s="2">
        <v>9.5</v>
      </c>
      <c r="J12" s="15">
        <v>9.0</v>
      </c>
      <c r="K12" s="14">
        <v>8.0</v>
      </c>
      <c r="L12" s="2">
        <v>8.0</v>
      </c>
      <c r="M12" s="2">
        <v>8.5</v>
      </c>
      <c r="N12" s="15">
        <v>8.5</v>
      </c>
    </row>
    <row r="13">
      <c r="A13" s="2">
        <v>9.0</v>
      </c>
      <c r="B13" s="2" t="s">
        <v>24</v>
      </c>
      <c r="C13" s="2" t="s">
        <v>16</v>
      </c>
      <c r="D13" s="14">
        <v>5.0</v>
      </c>
      <c r="E13" s="2">
        <v>4.0</v>
      </c>
      <c r="F13" s="15">
        <v>6.0</v>
      </c>
      <c r="G13" s="14">
        <v>9.0</v>
      </c>
      <c r="H13" s="66">
        <v>9.0</v>
      </c>
      <c r="I13" s="2">
        <v>8.5</v>
      </c>
      <c r="J13" s="15">
        <v>9.0</v>
      </c>
      <c r="K13" s="14">
        <v>8.2</v>
      </c>
      <c r="L13" s="2">
        <v>7.0</v>
      </c>
      <c r="M13" s="2">
        <v>9.5</v>
      </c>
      <c r="N13" s="15">
        <v>8.5</v>
      </c>
    </row>
    <row r="14">
      <c r="A14" s="2">
        <v>10.0</v>
      </c>
      <c r="B14" s="2" t="s">
        <v>25</v>
      </c>
      <c r="C14" s="2" t="s">
        <v>16</v>
      </c>
      <c r="D14" s="14">
        <v>6.0</v>
      </c>
      <c r="E14" s="2">
        <v>7.0</v>
      </c>
      <c r="F14" s="15">
        <v>8.0</v>
      </c>
      <c r="G14" s="14">
        <v>8.2</v>
      </c>
      <c r="H14" s="66">
        <v>8.5</v>
      </c>
      <c r="I14" s="2">
        <v>9.5</v>
      </c>
      <c r="J14" s="15">
        <v>8.5</v>
      </c>
      <c r="K14" s="14">
        <v>9.0</v>
      </c>
      <c r="L14" s="2">
        <v>9.5</v>
      </c>
      <c r="M14" s="2">
        <v>9.3</v>
      </c>
      <c r="N14" s="15">
        <v>8.5</v>
      </c>
    </row>
    <row r="15">
      <c r="A15" s="2">
        <v>11.0</v>
      </c>
      <c r="B15" s="2" t="s">
        <v>26</v>
      </c>
      <c r="C15" s="2" t="s">
        <v>16</v>
      </c>
      <c r="D15" s="14">
        <v>5.0</v>
      </c>
      <c r="E15" s="2">
        <v>6.0</v>
      </c>
      <c r="F15" s="15">
        <v>3.5</v>
      </c>
      <c r="G15" s="14">
        <v>9.0</v>
      </c>
      <c r="H15" s="66">
        <v>7.0</v>
      </c>
      <c r="I15" s="2">
        <v>9.0</v>
      </c>
      <c r="J15" s="15">
        <v>7.0</v>
      </c>
      <c r="K15" s="14">
        <v>9.5</v>
      </c>
      <c r="L15" s="2">
        <v>3.0</v>
      </c>
      <c r="M15" s="2">
        <v>8.5</v>
      </c>
      <c r="N15" s="15">
        <v>8.5</v>
      </c>
    </row>
    <row r="16">
      <c r="A16" s="2">
        <v>12.0</v>
      </c>
      <c r="B16" s="2" t="s">
        <v>27</v>
      </c>
      <c r="C16" s="2" t="s">
        <v>16</v>
      </c>
      <c r="D16" s="14">
        <v>4.0</v>
      </c>
      <c r="E16" s="2">
        <v>6.0</v>
      </c>
      <c r="F16" s="15">
        <v>7.0</v>
      </c>
      <c r="G16" s="14">
        <v>10.0</v>
      </c>
      <c r="H16" s="66">
        <v>9.0</v>
      </c>
      <c r="I16" s="2">
        <v>10.0</v>
      </c>
      <c r="J16" s="15">
        <v>9.0</v>
      </c>
      <c r="K16" s="14">
        <v>8.0</v>
      </c>
      <c r="L16" s="2">
        <v>9.0</v>
      </c>
      <c r="M16" s="2">
        <v>8.5</v>
      </c>
      <c r="N16" s="15">
        <v>10.0</v>
      </c>
    </row>
    <row r="17">
      <c r="A17" s="2">
        <v>13.0</v>
      </c>
      <c r="B17" s="2" t="s">
        <v>28</v>
      </c>
      <c r="C17" s="2" t="s">
        <v>16</v>
      </c>
      <c r="D17" s="14">
        <v>6.0</v>
      </c>
      <c r="E17" s="2">
        <v>6.0</v>
      </c>
      <c r="F17" s="15">
        <v>7.0</v>
      </c>
      <c r="G17" s="14">
        <v>7.5</v>
      </c>
      <c r="H17" s="66">
        <v>9.0</v>
      </c>
      <c r="I17" s="2">
        <v>10.0</v>
      </c>
      <c r="J17" s="15">
        <v>9.0</v>
      </c>
      <c r="K17" s="14">
        <v>8.5</v>
      </c>
      <c r="L17" s="2">
        <v>9.0</v>
      </c>
      <c r="M17" s="2">
        <v>9.0</v>
      </c>
      <c r="N17" s="15">
        <v>7.75</v>
      </c>
    </row>
    <row r="18">
      <c r="A18" s="2">
        <v>14.0</v>
      </c>
      <c r="B18" s="2" t="s">
        <v>29</v>
      </c>
      <c r="C18" s="2" t="s">
        <v>16</v>
      </c>
      <c r="D18" s="14">
        <v>4.0</v>
      </c>
      <c r="E18" s="2">
        <v>4.0</v>
      </c>
      <c r="F18" s="15">
        <v>4.0</v>
      </c>
      <c r="G18" s="14">
        <v>7.5</v>
      </c>
      <c r="H18" s="66">
        <v>8.0</v>
      </c>
      <c r="I18" s="2">
        <v>9.5</v>
      </c>
      <c r="J18" s="15">
        <v>8.0</v>
      </c>
      <c r="K18" s="14">
        <v>10.0</v>
      </c>
      <c r="L18" s="2">
        <v>0.0</v>
      </c>
      <c r="M18" s="2">
        <v>7.5</v>
      </c>
      <c r="N18" s="15">
        <v>0.0</v>
      </c>
    </row>
    <row r="19">
      <c r="A19" s="2">
        <v>15.0</v>
      </c>
      <c r="B19" s="2" t="s">
        <v>30</v>
      </c>
      <c r="C19" s="2" t="s">
        <v>16</v>
      </c>
      <c r="D19" s="14">
        <v>4.0</v>
      </c>
      <c r="E19" s="2">
        <v>6.0</v>
      </c>
      <c r="F19" s="15">
        <v>6.0</v>
      </c>
      <c r="G19" s="14">
        <v>9.2</v>
      </c>
      <c r="H19" s="66">
        <v>7.0</v>
      </c>
      <c r="I19" s="2">
        <v>9.5</v>
      </c>
      <c r="J19" s="15">
        <v>7.0</v>
      </c>
      <c r="K19" s="14">
        <v>9.0</v>
      </c>
      <c r="L19" s="2">
        <v>0.0</v>
      </c>
      <c r="M19" s="2">
        <v>9.0</v>
      </c>
      <c r="N19" s="15">
        <v>0.0</v>
      </c>
    </row>
    <row r="20">
      <c r="A20" s="2">
        <v>16.0</v>
      </c>
      <c r="B20" s="2" t="s">
        <v>31</v>
      </c>
      <c r="C20" s="2" t="s">
        <v>16</v>
      </c>
      <c r="D20" s="14">
        <v>2.0</v>
      </c>
      <c r="E20" s="2">
        <v>3.0</v>
      </c>
      <c r="F20" s="15">
        <v>3.0</v>
      </c>
      <c r="G20" s="14">
        <v>1.0</v>
      </c>
      <c r="H20" s="66">
        <v>7.0</v>
      </c>
      <c r="I20" s="2">
        <v>9.5</v>
      </c>
      <c r="J20" s="15">
        <v>7.0</v>
      </c>
      <c r="K20" s="14">
        <v>8.0</v>
      </c>
      <c r="L20" s="2">
        <v>4.0</v>
      </c>
      <c r="M20" s="2">
        <v>7.5</v>
      </c>
      <c r="N20" s="15">
        <v>7.5</v>
      </c>
    </row>
    <row r="21">
      <c r="A21" s="2">
        <v>17.0</v>
      </c>
      <c r="B21" s="2" t="s">
        <v>32</v>
      </c>
      <c r="C21" s="2" t="s">
        <v>16</v>
      </c>
      <c r="D21" s="14">
        <v>4.0</v>
      </c>
      <c r="E21" s="2">
        <v>5.0</v>
      </c>
      <c r="F21" s="15">
        <v>6.5</v>
      </c>
      <c r="G21" s="14">
        <v>8.8</v>
      </c>
      <c r="H21" s="66">
        <v>9.0</v>
      </c>
      <c r="I21" s="2">
        <v>9.5</v>
      </c>
      <c r="J21" s="15">
        <v>9.0</v>
      </c>
      <c r="K21" s="14">
        <v>8.5</v>
      </c>
      <c r="L21" s="2">
        <v>5.0</v>
      </c>
      <c r="M21" s="2">
        <v>8.0</v>
      </c>
      <c r="N21" s="15">
        <v>8.9</v>
      </c>
    </row>
    <row r="22">
      <c r="A22" s="2">
        <v>18.0</v>
      </c>
      <c r="B22" s="2" t="s">
        <v>33</v>
      </c>
      <c r="C22" s="2" t="s">
        <v>16</v>
      </c>
      <c r="D22" s="14">
        <v>5.0</v>
      </c>
      <c r="E22" s="2">
        <v>7.0</v>
      </c>
      <c r="F22" s="15">
        <v>8.0</v>
      </c>
      <c r="G22" s="14">
        <v>9.2</v>
      </c>
      <c r="H22" s="66">
        <v>8.5</v>
      </c>
      <c r="I22" s="2">
        <v>10.0</v>
      </c>
      <c r="J22" s="15">
        <v>8.5</v>
      </c>
      <c r="K22" s="14">
        <v>8.5</v>
      </c>
      <c r="L22" s="2">
        <v>8.0</v>
      </c>
      <c r="M22" s="2">
        <v>9.0</v>
      </c>
      <c r="N22" s="15">
        <v>0.0</v>
      </c>
    </row>
    <row r="23">
      <c r="A23" s="2">
        <v>19.0</v>
      </c>
      <c r="B23" s="2" t="s">
        <v>34</v>
      </c>
      <c r="C23" s="2" t="s">
        <v>16</v>
      </c>
      <c r="D23" s="14">
        <v>5.0</v>
      </c>
      <c r="E23" s="2">
        <v>7.0</v>
      </c>
      <c r="F23" s="15">
        <v>6.0</v>
      </c>
      <c r="G23" s="14">
        <v>9.2</v>
      </c>
      <c r="H23" s="66">
        <v>8.0</v>
      </c>
      <c r="I23" s="2">
        <v>8.75</v>
      </c>
      <c r="J23" s="15">
        <v>8.0</v>
      </c>
      <c r="K23" s="14">
        <v>8.7</v>
      </c>
      <c r="L23" s="2">
        <v>8.0</v>
      </c>
      <c r="M23" s="2">
        <v>9.0</v>
      </c>
      <c r="N23" s="15">
        <v>10.0</v>
      </c>
    </row>
    <row r="24">
      <c r="A24" s="2">
        <v>20.0</v>
      </c>
      <c r="B24" s="2" t="s">
        <v>35</v>
      </c>
      <c r="C24" s="2" t="s">
        <v>16</v>
      </c>
      <c r="D24" s="14">
        <v>6.0</v>
      </c>
      <c r="E24" s="2">
        <v>8.0</v>
      </c>
      <c r="F24" s="15">
        <v>7.5</v>
      </c>
      <c r="G24" s="14">
        <v>8.0</v>
      </c>
      <c r="H24" s="66">
        <v>7.5</v>
      </c>
      <c r="I24" s="2">
        <v>8.5</v>
      </c>
      <c r="J24" s="15">
        <v>7.5</v>
      </c>
      <c r="K24" s="14">
        <v>8.5</v>
      </c>
      <c r="L24" s="2">
        <v>8.0</v>
      </c>
      <c r="M24" s="2">
        <v>8.5</v>
      </c>
      <c r="N24" s="15">
        <v>7.0</v>
      </c>
    </row>
    <row r="25">
      <c r="A25" s="2">
        <v>21.0</v>
      </c>
      <c r="B25" s="2" t="s">
        <v>36</v>
      </c>
      <c r="C25" s="2" t="s">
        <v>16</v>
      </c>
      <c r="D25" s="14">
        <v>7.0</v>
      </c>
      <c r="E25" s="2">
        <v>6.0</v>
      </c>
      <c r="F25" s="15">
        <v>5.0</v>
      </c>
      <c r="G25" s="14">
        <v>8.0</v>
      </c>
      <c r="H25" s="66">
        <v>8.25</v>
      </c>
      <c r="I25" s="2">
        <v>9.0</v>
      </c>
      <c r="J25" s="15">
        <v>8.25</v>
      </c>
      <c r="K25" s="14">
        <v>9.0</v>
      </c>
      <c r="L25" s="2">
        <v>8.5</v>
      </c>
      <c r="M25" s="2">
        <v>8.5</v>
      </c>
      <c r="N25" s="15">
        <v>9.0</v>
      </c>
    </row>
    <row r="26">
      <c r="A26" s="2">
        <v>22.0</v>
      </c>
      <c r="B26" s="2" t="s">
        <v>37</v>
      </c>
      <c r="C26" s="2" t="s">
        <v>16</v>
      </c>
      <c r="D26" s="14">
        <v>3.0</v>
      </c>
      <c r="E26" s="2">
        <v>3.0</v>
      </c>
      <c r="F26" s="15">
        <v>1.0</v>
      </c>
      <c r="G26" s="14">
        <v>8.5</v>
      </c>
      <c r="H26" s="66">
        <v>8.5</v>
      </c>
      <c r="I26" s="2">
        <v>9.5</v>
      </c>
      <c r="J26" s="15">
        <v>8.5</v>
      </c>
      <c r="K26" s="14">
        <v>0.0</v>
      </c>
      <c r="L26" s="2">
        <v>6.0</v>
      </c>
      <c r="M26" s="2">
        <v>7.5</v>
      </c>
      <c r="N26" s="15">
        <v>9.0</v>
      </c>
    </row>
    <row r="27">
      <c r="A27" s="2">
        <v>23.0</v>
      </c>
      <c r="B27" s="2" t="s">
        <v>38</v>
      </c>
      <c r="C27" s="2" t="s">
        <v>16</v>
      </c>
      <c r="D27" s="14">
        <v>9.0</v>
      </c>
      <c r="E27" s="2">
        <v>9.0</v>
      </c>
      <c r="F27" s="15">
        <v>9.5</v>
      </c>
      <c r="G27" s="14">
        <v>8.8</v>
      </c>
      <c r="H27" s="66">
        <v>9.0</v>
      </c>
      <c r="I27" s="2">
        <v>9.2</v>
      </c>
      <c r="J27" s="15">
        <v>9.0</v>
      </c>
      <c r="K27" s="14">
        <v>8.8</v>
      </c>
      <c r="L27" s="2">
        <v>9.0</v>
      </c>
      <c r="M27" s="2">
        <v>9.3</v>
      </c>
      <c r="N27" s="15">
        <v>8.5</v>
      </c>
    </row>
    <row r="28">
      <c r="A28" s="2">
        <v>24.0</v>
      </c>
      <c r="B28" s="2" t="s">
        <v>39</v>
      </c>
      <c r="C28" s="2" t="s">
        <v>16</v>
      </c>
      <c r="D28" s="142">
        <v>3.0</v>
      </c>
      <c r="E28" s="143">
        <v>2.0</v>
      </c>
      <c r="F28" s="144">
        <v>4.0</v>
      </c>
      <c r="G28" s="142">
        <v>8.3</v>
      </c>
      <c r="H28" s="145">
        <v>7.0</v>
      </c>
      <c r="I28" s="143">
        <v>8.0</v>
      </c>
      <c r="J28" s="144">
        <v>7.0</v>
      </c>
      <c r="K28" s="142">
        <v>5.0</v>
      </c>
      <c r="L28" s="143">
        <v>8.0</v>
      </c>
      <c r="M28" s="143">
        <v>10.0</v>
      </c>
      <c r="N28" s="144">
        <v>7.8</v>
      </c>
    </row>
    <row r="29">
      <c r="F29" s="17"/>
    </row>
    <row r="30">
      <c r="D30" s="22" t="s">
        <v>793</v>
      </c>
      <c r="E30" s="146"/>
      <c r="F30" s="146"/>
      <c r="G30" s="18" t="s">
        <v>794</v>
      </c>
      <c r="H30" s="20"/>
      <c r="I30" s="20"/>
      <c r="J30" s="20"/>
      <c r="K30" s="18" t="s">
        <v>795</v>
      </c>
      <c r="L30" s="20"/>
      <c r="M30" s="147"/>
      <c r="N30" s="148"/>
    </row>
    <row r="31">
      <c r="A31" s="18" t="s">
        <v>50</v>
      </c>
      <c r="B31" s="19"/>
      <c r="C31" s="20"/>
      <c r="D31" s="18" t="s">
        <v>47</v>
      </c>
      <c r="E31" s="20" t="s">
        <v>48</v>
      </c>
      <c r="F31" s="21" t="s">
        <v>51</v>
      </c>
      <c r="G31" s="20" t="s">
        <v>407</v>
      </c>
      <c r="H31" s="20" t="s">
        <v>76</v>
      </c>
      <c r="I31" s="20" t="s">
        <v>78</v>
      </c>
      <c r="J31" s="149" t="s">
        <v>80</v>
      </c>
      <c r="K31" s="20" t="s">
        <v>407</v>
      </c>
      <c r="L31" s="20" t="s">
        <v>76</v>
      </c>
      <c r="M31" s="20" t="s">
        <v>78</v>
      </c>
      <c r="N31" s="149" t="s">
        <v>80</v>
      </c>
    </row>
    <row r="32">
      <c r="A32" s="22"/>
      <c r="B32" s="23" t="s">
        <v>52</v>
      </c>
      <c r="C32" s="23"/>
      <c r="D32" s="37">
        <f t="shared" ref="D32:N32" si="1">AVERAGE(D5:D28)</f>
        <v>5.375</v>
      </c>
      <c r="E32" s="36">
        <f t="shared" si="1"/>
        <v>5.666666667</v>
      </c>
      <c r="F32" s="26">
        <f t="shared" si="1"/>
        <v>6.041666667</v>
      </c>
      <c r="G32" s="36">
        <f t="shared" si="1"/>
        <v>8.370833333</v>
      </c>
      <c r="H32" s="36">
        <f t="shared" si="1"/>
        <v>8.552083333</v>
      </c>
      <c r="I32" s="36">
        <f t="shared" si="1"/>
        <v>9.297916667</v>
      </c>
      <c r="J32" s="36">
        <f t="shared" si="1"/>
        <v>8.552083333</v>
      </c>
      <c r="K32" s="150">
        <f t="shared" si="1"/>
        <v>8.01875</v>
      </c>
      <c r="L32" s="98">
        <f t="shared" si="1"/>
        <v>6.729166667</v>
      </c>
      <c r="M32" s="98">
        <f t="shared" si="1"/>
        <v>8.7125</v>
      </c>
      <c r="N32" s="100">
        <f t="shared" si="1"/>
        <v>6.33125</v>
      </c>
    </row>
    <row r="33">
      <c r="A33" s="27"/>
      <c r="B33" s="1" t="s">
        <v>53</v>
      </c>
      <c r="C33" s="1"/>
      <c r="D33" s="37">
        <f t="shared" ref="D33:N33" si="2">MODE(D5:D28)</f>
        <v>5</v>
      </c>
      <c r="E33" s="36">
        <f t="shared" si="2"/>
        <v>6</v>
      </c>
      <c r="F33" s="26">
        <f t="shared" si="2"/>
        <v>8</v>
      </c>
      <c r="G33" s="36">
        <f t="shared" si="2"/>
        <v>8.5</v>
      </c>
      <c r="H33" s="36">
        <f t="shared" si="2"/>
        <v>9</v>
      </c>
      <c r="I33" s="36">
        <f t="shared" si="2"/>
        <v>9.5</v>
      </c>
      <c r="J33" s="36">
        <f t="shared" si="2"/>
        <v>9</v>
      </c>
      <c r="K33" s="37">
        <f t="shared" si="2"/>
        <v>8.5</v>
      </c>
      <c r="L33" s="36">
        <f t="shared" si="2"/>
        <v>9</v>
      </c>
      <c r="M33" s="36">
        <f t="shared" si="2"/>
        <v>9</v>
      </c>
      <c r="N33" s="26">
        <f t="shared" si="2"/>
        <v>0</v>
      </c>
    </row>
    <row r="34">
      <c r="A34" s="28"/>
      <c r="B34" s="29" t="s">
        <v>54</v>
      </c>
      <c r="C34" s="29"/>
      <c r="D34" s="41">
        <f t="shared" ref="D34:N34" si="3">STDEV(D5:D28)</f>
        <v>2.081230823</v>
      </c>
      <c r="E34" s="42">
        <f t="shared" si="3"/>
        <v>1.948615265</v>
      </c>
      <c r="F34" s="32">
        <f t="shared" si="3"/>
        <v>2.095111633</v>
      </c>
      <c r="G34" s="42">
        <f t="shared" si="3"/>
        <v>1.715271348</v>
      </c>
      <c r="H34" s="42">
        <f t="shared" si="3"/>
        <v>0.9611450561</v>
      </c>
      <c r="I34" s="42">
        <f t="shared" si="3"/>
        <v>0.4895603988</v>
      </c>
      <c r="J34" s="42">
        <f t="shared" si="3"/>
        <v>0.9611450561</v>
      </c>
      <c r="K34" s="41">
        <f t="shared" si="3"/>
        <v>1.947395836</v>
      </c>
      <c r="L34" s="42">
        <f t="shared" si="3"/>
        <v>3.085658152</v>
      </c>
      <c r="M34" s="42">
        <f t="shared" si="3"/>
        <v>0.7206956181</v>
      </c>
      <c r="N34" s="32">
        <f t="shared" si="3"/>
        <v>3.792607584</v>
      </c>
    </row>
    <row r="35">
      <c r="A35" s="22"/>
      <c r="B35" s="23" t="s">
        <v>55</v>
      </c>
      <c r="C35" s="23"/>
      <c r="D35" s="37">
        <f t="shared" ref="D35:N35" si="4">QUARTILE(D5:D28,0)</f>
        <v>2</v>
      </c>
      <c r="E35" s="36">
        <f t="shared" si="4"/>
        <v>2</v>
      </c>
      <c r="F35" s="26">
        <f t="shared" si="4"/>
        <v>1</v>
      </c>
      <c r="G35" s="36">
        <f t="shared" si="4"/>
        <v>1</v>
      </c>
      <c r="H35" s="36">
        <f t="shared" si="4"/>
        <v>7</v>
      </c>
      <c r="I35" s="36">
        <f t="shared" si="4"/>
        <v>8</v>
      </c>
      <c r="J35" s="36">
        <f t="shared" si="4"/>
        <v>7</v>
      </c>
      <c r="K35" s="37">
        <f t="shared" si="4"/>
        <v>0</v>
      </c>
      <c r="L35" s="36">
        <f t="shared" si="4"/>
        <v>0</v>
      </c>
      <c r="M35" s="36">
        <f t="shared" si="4"/>
        <v>7.5</v>
      </c>
      <c r="N35" s="26">
        <f t="shared" si="4"/>
        <v>0</v>
      </c>
    </row>
    <row r="36">
      <c r="A36" s="27"/>
      <c r="B36" s="1" t="s">
        <v>56</v>
      </c>
      <c r="C36" s="1"/>
      <c r="D36" s="37">
        <f t="shared" ref="D36:N36" si="5">QUARTILE(D5:D28,1)</f>
        <v>4</v>
      </c>
      <c r="E36" s="36">
        <f t="shared" si="5"/>
        <v>4</v>
      </c>
      <c r="F36" s="26">
        <f t="shared" si="5"/>
        <v>4.75</v>
      </c>
      <c r="G36" s="36">
        <f t="shared" si="5"/>
        <v>8.15</v>
      </c>
      <c r="H36" s="36">
        <f t="shared" si="5"/>
        <v>8</v>
      </c>
      <c r="I36" s="36">
        <f t="shared" si="5"/>
        <v>9</v>
      </c>
      <c r="J36" s="36">
        <f t="shared" si="5"/>
        <v>8</v>
      </c>
      <c r="K36" s="37">
        <f t="shared" si="5"/>
        <v>8</v>
      </c>
      <c r="L36" s="36">
        <f t="shared" si="5"/>
        <v>5.75</v>
      </c>
      <c r="M36" s="36">
        <f t="shared" si="5"/>
        <v>8.5</v>
      </c>
      <c r="N36" s="26">
        <f t="shared" si="5"/>
        <v>5.25</v>
      </c>
    </row>
    <row r="37">
      <c r="A37" s="27"/>
      <c r="B37" s="1" t="s">
        <v>57</v>
      </c>
      <c r="C37" s="1"/>
      <c r="D37" s="37">
        <f t="shared" ref="D37:N37" si="6">QUARTILE(D5:D28,2)</f>
        <v>5</v>
      </c>
      <c r="E37" s="36">
        <f t="shared" si="6"/>
        <v>6</v>
      </c>
      <c r="F37" s="26">
        <f t="shared" si="6"/>
        <v>6.25</v>
      </c>
      <c r="G37" s="36">
        <f t="shared" si="6"/>
        <v>8.5</v>
      </c>
      <c r="H37" s="36">
        <f t="shared" si="6"/>
        <v>8.75</v>
      </c>
      <c r="I37" s="36">
        <f t="shared" si="6"/>
        <v>9.5</v>
      </c>
      <c r="J37" s="36">
        <f t="shared" si="6"/>
        <v>8.75</v>
      </c>
      <c r="K37" s="37">
        <f t="shared" si="6"/>
        <v>8.5</v>
      </c>
      <c r="L37" s="36">
        <f t="shared" si="6"/>
        <v>8</v>
      </c>
      <c r="M37" s="36">
        <f t="shared" si="6"/>
        <v>9</v>
      </c>
      <c r="N37" s="26">
        <f t="shared" si="6"/>
        <v>8</v>
      </c>
    </row>
    <row r="38">
      <c r="A38" s="27"/>
      <c r="B38" s="1" t="s">
        <v>58</v>
      </c>
      <c r="C38" s="1"/>
      <c r="D38" s="37">
        <f t="shared" ref="D38:N38" si="7">QUARTILE(D5:D28,3)</f>
        <v>6.25</v>
      </c>
      <c r="E38" s="36">
        <f t="shared" si="7"/>
        <v>7</v>
      </c>
      <c r="F38" s="26">
        <f t="shared" si="7"/>
        <v>8</v>
      </c>
      <c r="G38" s="36">
        <f t="shared" si="7"/>
        <v>9.05</v>
      </c>
      <c r="H38" s="36">
        <f t="shared" si="7"/>
        <v>9</v>
      </c>
      <c r="I38" s="36">
        <f t="shared" si="7"/>
        <v>9.5</v>
      </c>
      <c r="J38" s="36">
        <f t="shared" si="7"/>
        <v>9</v>
      </c>
      <c r="K38" s="37">
        <f t="shared" si="7"/>
        <v>8.725</v>
      </c>
      <c r="L38" s="36">
        <f t="shared" si="7"/>
        <v>9</v>
      </c>
      <c r="M38" s="36">
        <f t="shared" si="7"/>
        <v>9</v>
      </c>
      <c r="N38" s="26">
        <f t="shared" si="7"/>
        <v>8.5</v>
      </c>
    </row>
    <row r="39">
      <c r="A39" s="27"/>
      <c r="B39" s="1" t="s">
        <v>59</v>
      </c>
      <c r="C39" s="1"/>
      <c r="D39" s="41">
        <f t="shared" ref="D39:N39" si="8">QUARTILE(D5:D28,4)</f>
        <v>9</v>
      </c>
      <c r="E39" s="42">
        <f t="shared" si="8"/>
        <v>9</v>
      </c>
      <c r="F39" s="32">
        <f t="shared" si="8"/>
        <v>9.5</v>
      </c>
      <c r="G39" s="42">
        <f t="shared" si="8"/>
        <v>10</v>
      </c>
      <c r="H39" s="42">
        <f t="shared" si="8"/>
        <v>10</v>
      </c>
      <c r="I39" s="42">
        <f t="shared" si="8"/>
        <v>10</v>
      </c>
      <c r="J39" s="42">
        <f t="shared" si="8"/>
        <v>10</v>
      </c>
      <c r="K39" s="41">
        <f t="shared" si="8"/>
        <v>10</v>
      </c>
      <c r="L39" s="42">
        <f t="shared" si="8"/>
        <v>9.5</v>
      </c>
      <c r="M39" s="42">
        <f t="shared" si="8"/>
        <v>10</v>
      </c>
      <c r="N39" s="32">
        <f t="shared" si="8"/>
        <v>10</v>
      </c>
    </row>
    <row r="40">
      <c r="A40" s="27"/>
      <c r="B40" s="1"/>
      <c r="C40" s="1"/>
      <c r="D40" s="27" t="s">
        <v>793</v>
      </c>
      <c r="E40" s="127"/>
      <c r="F40" s="127"/>
      <c r="G40" s="27" t="s">
        <v>794</v>
      </c>
      <c r="H40" s="1"/>
      <c r="I40" s="1"/>
      <c r="J40" s="1"/>
      <c r="K40" s="28" t="s">
        <v>795</v>
      </c>
      <c r="L40" s="29"/>
      <c r="M40" s="151"/>
      <c r="N40" s="152"/>
    </row>
    <row r="41">
      <c r="A41" s="18" t="s">
        <v>60</v>
      </c>
      <c r="B41" s="20"/>
      <c r="C41" s="18"/>
      <c r="D41" s="22" t="s">
        <v>789</v>
      </c>
      <c r="E41" s="23" t="s">
        <v>790</v>
      </c>
      <c r="F41" s="153" t="s">
        <v>791</v>
      </c>
      <c r="G41" s="23" t="s">
        <v>407</v>
      </c>
      <c r="H41" s="23" t="s">
        <v>76</v>
      </c>
      <c r="I41" s="23" t="s">
        <v>78</v>
      </c>
      <c r="J41" s="154" t="s">
        <v>80</v>
      </c>
      <c r="K41" s="23" t="s">
        <v>407</v>
      </c>
      <c r="L41" s="23" t="s">
        <v>76</v>
      </c>
      <c r="M41" s="23" t="s">
        <v>78</v>
      </c>
      <c r="N41" s="154" t="s">
        <v>80</v>
      </c>
    </row>
    <row r="42">
      <c r="A42" s="34" t="s">
        <v>61</v>
      </c>
      <c r="B42" s="1"/>
      <c r="C42" s="27" t="s">
        <v>47</v>
      </c>
      <c r="D42" s="155" t="s">
        <v>16</v>
      </c>
      <c r="E42" s="156">
        <f>PEARSON(D5:D28,E5:E28)</f>
        <v>0.8362197435</v>
      </c>
      <c r="F42" s="100">
        <f>PEARSON(D5:D28,F5:F28)</f>
        <v>0.744096207</v>
      </c>
      <c r="G42" s="98">
        <f>PEARSON(D5:D28,G5:G28)</f>
        <v>0.3904958871</v>
      </c>
      <c r="H42" s="98">
        <f>PEARSON(D5:D28,H5:H28)</f>
        <v>0.3919122273</v>
      </c>
      <c r="I42" s="98">
        <f>PEARSON(D5:D28,I5:I28)</f>
        <v>0.0306706862</v>
      </c>
      <c r="J42" s="100">
        <f>PEARSON(D5:D28,J5:J28)</f>
        <v>0.3919122273</v>
      </c>
      <c r="K42" s="98">
        <f>PEARSON(D5:D28,K5:K28)</f>
        <v>0.3597057841</v>
      </c>
      <c r="L42" s="98">
        <f>PEARSON(D5:D28,L5:L28)</f>
        <v>0.2602311238</v>
      </c>
      <c r="M42" s="98">
        <f>PEARSON(D5:D28,M5:M28)</f>
        <v>0.2054438311</v>
      </c>
      <c r="N42" s="100">
        <f>PEARSON(D5:D28,N5:N28)</f>
        <v>-0.05084807526</v>
      </c>
    </row>
    <row r="43">
      <c r="A43" s="34" t="s">
        <v>62</v>
      </c>
      <c r="B43" s="1"/>
      <c r="C43" s="27" t="s">
        <v>48</v>
      </c>
      <c r="D43" s="35">
        <f>PEARSON($E$5:$E$28,D5:D28)</f>
        <v>0.8362197435</v>
      </c>
      <c r="E43" s="38" t="s">
        <v>16</v>
      </c>
      <c r="F43" s="157">
        <f t="shared" ref="F43:N43" si="9">PEARSON($E$5:$E$28,F5:F28)</f>
        <v>0.8235796854</v>
      </c>
      <c r="G43" s="38">
        <f t="shared" si="9"/>
        <v>0.3911096335</v>
      </c>
      <c r="H43" s="38">
        <f t="shared" si="9"/>
        <v>0.1953877155</v>
      </c>
      <c r="I43" s="38">
        <f t="shared" si="9"/>
        <v>0.1792670766</v>
      </c>
      <c r="J43" s="157">
        <f t="shared" si="9"/>
        <v>0.1953877155</v>
      </c>
      <c r="K43" s="38">
        <f t="shared" si="9"/>
        <v>0.4766341518</v>
      </c>
      <c r="L43" s="38">
        <f t="shared" si="9"/>
        <v>0.2157247795</v>
      </c>
      <c r="M43" s="38">
        <f t="shared" si="9"/>
        <v>0.1362218765</v>
      </c>
      <c r="N43" s="157">
        <f t="shared" si="9"/>
        <v>-0.09089429769</v>
      </c>
    </row>
    <row r="44">
      <c r="A44" s="39" t="s">
        <v>63</v>
      </c>
      <c r="B44" s="29"/>
      <c r="C44" s="158" t="s">
        <v>51</v>
      </c>
      <c r="D44" s="159">
        <f t="shared" ref="D44:E44" si="10">PEARSON($F$5:$F$28,D5:D28)</f>
        <v>0.744096207</v>
      </c>
      <c r="E44" s="160">
        <f t="shared" si="10"/>
        <v>0.8235796854</v>
      </c>
      <c r="F44" s="43" t="s">
        <v>16</v>
      </c>
      <c r="G44" s="160">
        <f t="shared" ref="G44:N44" si="11">PEARSON($F$5:$F$28,G5:G28)</f>
        <v>0.3814561796</v>
      </c>
      <c r="H44" s="160">
        <f t="shared" si="11"/>
        <v>0.3335385047</v>
      </c>
      <c r="I44" s="160">
        <f t="shared" si="11"/>
        <v>0.1823633386</v>
      </c>
      <c r="J44" s="43">
        <f t="shared" si="11"/>
        <v>0.3335385047</v>
      </c>
      <c r="K44" s="160">
        <f t="shared" si="11"/>
        <v>0.5464738205</v>
      </c>
      <c r="L44" s="160">
        <f t="shared" si="11"/>
        <v>0.3145518857</v>
      </c>
      <c r="M44" s="160">
        <f t="shared" si="11"/>
        <v>0.2717503292</v>
      </c>
      <c r="N44" s="43">
        <f t="shared" si="11"/>
        <v>-0.04230354902</v>
      </c>
    </row>
    <row r="45">
      <c r="C45" s="161" t="s">
        <v>407</v>
      </c>
      <c r="D45" s="150">
        <f t="shared" ref="D45:F45" si="12">PEARSON($G$5:$G$28,D5:D28)</f>
        <v>0.3904958871</v>
      </c>
      <c r="E45" s="98">
        <f t="shared" si="12"/>
        <v>0.3911096335</v>
      </c>
      <c r="F45" s="98">
        <f t="shared" si="12"/>
        <v>0.3814561796</v>
      </c>
      <c r="G45" s="155" t="s">
        <v>16</v>
      </c>
      <c r="H45" s="98">
        <f t="shared" ref="H45:N45" si="13">PEARSON($G$5:$G$28,H5:H28)</f>
        <v>0.3714943469</v>
      </c>
      <c r="I45" s="98">
        <f t="shared" si="13"/>
        <v>-0.01767953211</v>
      </c>
      <c r="J45" s="100">
        <f t="shared" si="13"/>
        <v>0.3714943469</v>
      </c>
      <c r="K45" s="98">
        <f t="shared" si="13"/>
        <v>0.005051922868</v>
      </c>
      <c r="L45" s="98">
        <f t="shared" si="13"/>
        <v>0.2251682526</v>
      </c>
      <c r="M45" s="98">
        <f t="shared" si="13"/>
        <v>0.4135695986</v>
      </c>
      <c r="N45" s="100">
        <f t="shared" si="13"/>
        <v>-0.07561083034</v>
      </c>
    </row>
    <row r="46">
      <c r="C46" s="111" t="s">
        <v>76</v>
      </c>
      <c r="D46" s="37">
        <f t="shared" ref="D46:G46" si="14">PEARSON($H$5:$H$28,D5:D28)</f>
        <v>0.3919122273</v>
      </c>
      <c r="E46" s="36">
        <f t="shared" si="14"/>
        <v>0.1953877155</v>
      </c>
      <c r="F46" s="36">
        <f t="shared" si="14"/>
        <v>0.3335385047</v>
      </c>
      <c r="G46" s="37">
        <f t="shared" si="14"/>
        <v>0.3714943469</v>
      </c>
      <c r="H46" s="38" t="s">
        <v>16</v>
      </c>
      <c r="I46" s="36">
        <f t="shared" ref="I46:N46" si="15">PEARSON($H$5:$H$28,I5:I28)</f>
        <v>0.3282643865</v>
      </c>
      <c r="J46" s="26">
        <f t="shared" si="15"/>
        <v>1</v>
      </c>
      <c r="K46" s="36">
        <f t="shared" si="15"/>
        <v>-0.005770934443</v>
      </c>
      <c r="L46" s="36">
        <f t="shared" si="15"/>
        <v>0.3696317521</v>
      </c>
      <c r="M46" s="36">
        <f t="shared" si="15"/>
        <v>0.2595023003</v>
      </c>
      <c r="N46" s="26">
        <f t="shared" si="15"/>
        <v>-0.09588501127</v>
      </c>
    </row>
    <row r="47">
      <c r="C47" s="111" t="s">
        <v>78</v>
      </c>
      <c r="D47" s="37">
        <f t="shared" ref="D47:H47" si="16">PEARSON($I$5:$I$28,D$5:D$28)</f>
        <v>0.0306706862</v>
      </c>
      <c r="E47" s="36">
        <f t="shared" si="16"/>
        <v>0.1792670766</v>
      </c>
      <c r="F47" s="36">
        <f t="shared" si="16"/>
        <v>0.1823633386</v>
      </c>
      <c r="G47" s="37">
        <f t="shared" si="16"/>
        <v>-0.01767953211</v>
      </c>
      <c r="H47" s="36">
        <f t="shared" si="16"/>
        <v>0.3282643865</v>
      </c>
      <c r="I47" s="38" t="s">
        <v>16</v>
      </c>
      <c r="J47" s="26">
        <f t="shared" ref="J47:N47" si="17">PEARSON($I$5:$I$28,J$5:J$28)</f>
        <v>0.3282643865</v>
      </c>
      <c r="K47" s="36">
        <f t="shared" si="17"/>
        <v>0.09011246098</v>
      </c>
      <c r="L47" s="36">
        <f t="shared" si="17"/>
        <v>0.01975751203</v>
      </c>
      <c r="M47" s="36">
        <f t="shared" si="17"/>
        <v>-0.3369551336</v>
      </c>
      <c r="N47" s="26">
        <f t="shared" si="17"/>
        <v>-0.3001670833</v>
      </c>
    </row>
    <row r="48">
      <c r="C48" s="113" t="s">
        <v>80</v>
      </c>
      <c r="D48" s="37">
        <f t="shared" ref="D48:I48" si="18">PEARSON($J$5:$J$28,D$5:D$28)</f>
        <v>0.3919122273</v>
      </c>
      <c r="E48" s="36">
        <f t="shared" si="18"/>
        <v>0.1953877155</v>
      </c>
      <c r="F48" s="36">
        <f t="shared" si="18"/>
        <v>0.3335385047</v>
      </c>
      <c r="G48" s="37">
        <f t="shared" si="18"/>
        <v>0.3714943469</v>
      </c>
      <c r="H48" s="36">
        <f t="shared" si="18"/>
        <v>1</v>
      </c>
      <c r="I48" s="36">
        <f t="shared" si="18"/>
        <v>0.3282643865</v>
      </c>
      <c r="J48" s="157" t="s">
        <v>16</v>
      </c>
      <c r="K48" s="36">
        <f t="shared" ref="K48:N48" si="19">PEARSON($J$5:$J$28,K$5:K$28)</f>
        <v>-0.005770934443</v>
      </c>
      <c r="L48" s="36">
        <f t="shared" si="19"/>
        <v>0.3696317521</v>
      </c>
      <c r="M48" s="36">
        <f t="shared" si="19"/>
        <v>0.2595023003</v>
      </c>
      <c r="N48" s="26">
        <f t="shared" si="19"/>
        <v>-0.09588501127</v>
      </c>
    </row>
    <row r="49">
      <c r="C49" s="22" t="s">
        <v>407</v>
      </c>
      <c r="D49" s="150">
        <f t="shared" ref="D49:J49" si="20">PEARSON($K$5:$K$28,D$5:D$28)</f>
        <v>0.3597057841</v>
      </c>
      <c r="E49" s="98">
        <f t="shared" si="20"/>
        <v>0.4766341518</v>
      </c>
      <c r="F49" s="98">
        <f t="shared" si="20"/>
        <v>0.5464738205</v>
      </c>
      <c r="G49" s="150">
        <f t="shared" si="20"/>
        <v>0.005051922868</v>
      </c>
      <c r="H49" s="98">
        <f t="shared" si="20"/>
        <v>-0.005770934443</v>
      </c>
      <c r="I49" s="98">
        <f t="shared" si="20"/>
        <v>0.09011246098</v>
      </c>
      <c r="J49" s="100">
        <f t="shared" si="20"/>
        <v>-0.005770934443</v>
      </c>
      <c r="K49" s="156" t="s">
        <v>16</v>
      </c>
      <c r="L49" s="98">
        <f t="shared" ref="L49:N49" si="21">PEARSON($K$5:$K$28,L$5:L$28)</f>
        <v>-0.1289958643</v>
      </c>
      <c r="M49" s="98">
        <f t="shared" si="21"/>
        <v>0.07804747564</v>
      </c>
      <c r="N49" s="100">
        <f t="shared" si="21"/>
        <v>-0.1673270549</v>
      </c>
    </row>
    <row r="50">
      <c r="C50" s="27" t="s">
        <v>76</v>
      </c>
      <c r="D50" s="37">
        <f t="shared" ref="D50:K50" si="22">PEARSON($L$5:$L$28,D$5:D$28)</f>
        <v>0.2602311238</v>
      </c>
      <c r="E50" s="36">
        <f t="shared" si="22"/>
        <v>0.2157247795</v>
      </c>
      <c r="F50" s="36">
        <f t="shared" si="22"/>
        <v>0.3145518857</v>
      </c>
      <c r="G50" s="37">
        <f t="shared" si="22"/>
        <v>0.2251682526</v>
      </c>
      <c r="H50" s="36">
        <f t="shared" si="22"/>
        <v>0.3696317521</v>
      </c>
      <c r="I50" s="36">
        <f t="shared" si="22"/>
        <v>0.01975751203</v>
      </c>
      <c r="J50" s="26">
        <f t="shared" si="22"/>
        <v>0.3696317521</v>
      </c>
      <c r="K50" s="36">
        <f t="shared" si="22"/>
        <v>-0.1289958643</v>
      </c>
      <c r="L50" s="38" t="s">
        <v>16</v>
      </c>
      <c r="M50" s="36">
        <f t="shared" ref="M50:N50" si="23">PEARSON($L$5:$L$28,M$5:M$28)</f>
        <v>0.3320030914</v>
      </c>
      <c r="N50" s="26">
        <f t="shared" si="23"/>
        <v>0.1900459481</v>
      </c>
    </row>
    <row r="51">
      <c r="C51" s="27" t="s">
        <v>78</v>
      </c>
      <c r="D51" s="37">
        <f t="shared" ref="D51:L51" si="24">PEARSON($M$5:$M$28,D$5:D$28)</f>
        <v>0.2054438311</v>
      </c>
      <c r="E51" s="36">
        <f t="shared" si="24"/>
        <v>0.1362218765</v>
      </c>
      <c r="F51" s="36">
        <f t="shared" si="24"/>
        <v>0.2717503292</v>
      </c>
      <c r="G51" s="37">
        <f t="shared" si="24"/>
        <v>0.4135695986</v>
      </c>
      <c r="H51" s="36">
        <f t="shared" si="24"/>
        <v>0.2595023003</v>
      </c>
      <c r="I51" s="36">
        <f t="shared" si="24"/>
        <v>-0.3369551336</v>
      </c>
      <c r="J51" s="26">
        <f t="shared" si="24"/>
        <v>0.2595023003</v>
      </c>
      <c r="K51" s="36">
        <f t="shared" si="24"/>
        <v>0.07804747564</v>
      </c>
      <c r="L51" s="36">
        <f t="shared" si="24"/>
        <v>0.3320030914</v>
      </c>
      <c r="M51" s="38" t="s">
        <v>16</v>
      </c>
      <c r="N51" s="26">
        <f>PEARSON($M$5:$M$28,N$5:N$28)</f>
        <v>-0.1123714845</v>
      </c>
    </row>
    <row r="52">
      <c r="C52" s="28" t="s">
        <v>80</v>
      </c>
      <c r="D52" s="41">
        <f t="shared" ref="D52:M52" si="25">PEARSON($N$5:$N$28,D$5:D$28)</f>
        <v>-0.05084807526</v>
      </c>
      <c r="E52" s="42">
        <f t="shared" si="25"/>
        <v>-0.09089429769</v>
      </c>
      <c r="F52" s="42">
        <f t="shared" si="25"/>
        <v>-0.04230354902</v>
      </c>
      <c r="G52" s="41">
        <f t="shared" si="25"/>
        <v>-0.07561083034</v>
      </c>
      <c r="H52" s="42">
        <f t="shared" si="25"/>
        <v>-0.09588501127</v>
      </c>
      <c r="I52" s="42">
        <f t="shared" si="25"/>
        <v>-0.3001670833</v>
      </c>
      <c r="J52" s="32">
        <f t="shared" si="25"/>
        <v>-0.09588501127</v>
      </c>
      <c r="K52" s="42">
        <f t="shared" si="25"/>
        <v>-0.1673270549</v>
      </c>
      <c r="L52" s="42">
        <f t="shared" si="25"/>
        <v>0.1900459481</v>
      </c>
      <c r="M52" s="42">
        <f t="shared" si="25"/>
        <v>-0.1123714845</v>
      </c>
      <c r="N52" s="43" t="s">
        <v>16</v>
      </c>
    </row>
  </sheetData>
  <mergeCells count="1">
    <mergeCell ref="D3:F3"/>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3"/>
    <col customWidth="1" min="2" max="2" width="53.5"/>
    <col customWidth="1" min="4" max="4" width="8.5"/>
    <col customWidth="1" min="5" max="5" width="6.5"/>
    <col customWidth="1" min="6" max="6" width="8.88"/>
    <col customWidth="1" min="7" max="7" width="9.25"/>
    <col customWidth="1" min="8" max="8" width="8.25"/>
    <col customWidth="1" min="9" max="9" width="9.25"/>
    <col customWidth="1" min="10" max="12" width="8.38"/>
    <col customWidth="1" min="13" max="13" width="10.0"/>
    <col customWidth="1" min="14" max="14" width="9.13"/>
    <col customWidth="1" min="15" max="15" width="11.13"/>
    <col customWidth="1" min="16" max="17" width="10.63"/>
    <col customWidth="1" min="18" max="19" width="11.0"/>
    <col customWidth="1" min="20" max="22" width="9.75"/>
  </cols>
  <sheetData>
    <row r="1">
      <c r="A1" s="4" t="s">
        <v>796</v>
      </c>
      <c r="B1" s="1"/>
      <c r="D1" s="2" t="s">
        <v>797</v>
      </c>
      <c r="E1" s="2">
        <v>1.0</v>
      </c>
      <c r="F1" s="2" t="s">
        <v>798</v>
      </c>
    </row>
    <row r="2">
      <c r="A2" s="5" t="s">
        <v>41</v>
      </c>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row>
    <row r="3">
      <c r="A3" s="1" t="s">
        <v>45</v>
      </c>
      <c r="B3" s="1"/>
      <c r="D3" s="130" t="s">
        <v>786</v>
      </c>
      <c r="E3" s="131"/>
      <c r="F3" s="132"/>
      <c r="G3" s="83" t="s">
        <v>787</v>
      </c>
      <c r="H3" s="133"/>
      <c r="I3" s="133"/>
      <c r="J3" s="133"/>
      <c r="K3" s="133"/>
      <c r="L3" s="133"/>
      <c r="M3" s="133"/>
      <c r="N3" s="137"/>
      <c r="O3" s="130" t="s">
        <v>788</v>
      </c>
      <c r="P3" s="9"/>
      <c r="Q3" s="9"/>
      <c r="R3" s="134"/>
      <c r="S3" s="134"/>
      <c r="T3" s="134"/>
      <c r="U3" s="134"/>
      <c r="V3" s="135"/>
    </row>
    <row r="4">
      <c r="A4" s="1" t="s">
        <v>8</v>
      </c>
      <c r="B4" s="1" t="s">
        <v>10</v>
      </c>
      <c r="D4" s="130" t="s">
        <v>789</v>
      </c>
      <c r="E4" s="130" t="s">
        <v>790</v>
      </c>
      <c r="F4" s="162" t="s">
        <v>791</v>
      </c>
      <c r="G4" s="130" t="s">
        <v>407</v>
      </c>
      <c r="H4" s="136" t="s">
        <v>799</v>
      </c>
      <c r="I4" s="130" t="s">
        <v>76</v>
      </c>
      <c r="J4" s="136" t="s">
        <v>799</v>
      </c>
      <c r="K4" s="130" t="s">
        <v>792</v>
      </c>
      <c r="L4" s="136" t="s">
        <v>799</v>
      </c>
      <c r="M4" s="130" t="s">
        <v>80</v>
      </c>
      <c r="N4" s="162" t="s">
        <v>799</v>
      </c>
      <c r="O4" s="11" t="s">
        <v>407</v>
      </c>
      <c r="P4" s="12" t="s">
        <v>799</v>
      </c>
      <c r="Q4" s="163" t="s">
        <v>76</v>
      </c>
      <c r="R4" s="1" t="s">
        <v>799</v>
      </c>
      <c r="S4" s="11" t="s">
        <v>792</v>
      </c>
      <c r="T4" s="13" t="s">
        <v>799</v>
      </c>
      <c r="U4" s="44" t="s">
        <v>80</v>
      </c>
      <c r="V4" s="51" t="s">
        <v>799</v>
      </c>
    </row>
    <row r="5">
      <c r="A5" s="2">
        <v>1.0</v>
      </c>
      <c r="B5" s="2" t="s">
        <v>15</v>
      </c>
      <c r="C5" s="2" t="s">
        <v>16</v>
      </c>
      <c r="D5" s="138">
        <v>8.0</v>
      </c>
      <c r="E5" s="139">
        <v>8.0</v>
      </c>
      <c r="F5" s="140">
        <v>8.0</v>
      </c>
      <c r="G5" s="138">
        <v>8.5</v>
      </c>
      <c r="H5" s="164">
        <f t="shared" ref="H5:H28" si="1">IF(AND(G5&gt;=$F5-$E$1,G5&lt;=$F5+$E$1),1,0)</f>
        <v>1</v>
      </c>
      <c r="I5" s="67">
        <v>10.0</v>
      </c>
      <c r="J5" s="66">
        <f t="shared" ref="J5:J28" si="2">IF(AND(I5&gt;=$F5-$E$1,I5&lt;=$F5+$E$1),1,0)</f>
        <v>0</v>
      </c>
      <c r="K5" s="14">
        <v>9.5</v>
      </c>
      <c r="L5" s="66">
        <f t="shared" ref="L5:L28" si="3">IF(AND(K5&gt;=$F5-$E$1,K5&lt;=$F5+$E$1),1,0)</f>
        <v>0</v>
      </c>
      <c r="M5" s="14">
        <v>10.0</v>
      </c>
      <c r="N5" s="66">
        <f t="shared" ref="N5:N28" si="4">IF(AND(M5&gt;=$F5-$E$1,M5&lt;=$F5+$E$1),1,0)</f>
        <v>0</v>
      </c>
      <c r="O5" s="138">
        <v>8.5</v>
      </c>
      <c r="P5" s="141">
        <f t="shared" ref="P5:P28" si="5">IF(AND(O5&gt;=$F5-$E$1,O5&lt;=$F5+$E$1),1,0)</f>
        <v>1</v>
      </c>
      <c r="Q5" s="138">
        <v>9.0</v>
      </c>
      <c r="R5" s="141">
        <f t="shared" ref="R5:R28" si="6">IF(AND(Q5&gt;=$F5-$E$1,Q5&lt;=$F5+$E$1),1,0)</f>
        <v>1</v>
      </c>
      <c r="S5" s="138">
        <v>8.5</v>
      </c>
      <c r="T5" s="164">
        <f t="shared" ref="T5:T28" si="7">IF(AND(S5&gt;=$F5-$E$1,S5&lt;=$F5+$E$1),1,0)</f>
        <v>1</v>
      </c>
      <c r="U5" s="138">
        <v>0.0</v>
      </c>
      <c r="V5" s="164">
        <f t="shared" ref="V5:V28" si="8">IF(AND(U5&gt;=$F5-$E$1,U5&lt;=$F5+$E$1),1,0)</f>
        <v>0</v>
      </c>
    </row>
    <row r="6">
      <c r="A6" s="2">
        <v>2.0</v>
      </c>
      <c r="B6" s="2" t="s">
        <v>17</v>
      </c>
      <c r="C6" s="2" t="s">
        <v>16</v>
      </c>
      <c r="D6" s="14">
        <v>5.0</v>
      </c>
      <c r="E6" s="2">
        <v>4.0</v>
      </c>
      <c r="F6" s="15">
        <v>5.0</v>
      </c>
      <c r="G6" s="14">
        <v>8.5</v>
      </c>
      <c r="H6" s="89">
        <f t="shared" si="1"/>
        <v>0</v>
      </c>
      <c r="I6" s="67">
        <v>10.0</v>
      </c>
      <c r="J6" s="66">
        <f t="shared" si="2"/>
        <v>0</v>
      </c>
      <c r="K6" s="14">
        <v>9.0</v>
      </c>
      <c r="L6" s="66">
        <f t="shared" si="3"/>
        <v>0</v>
      </c>
      <c r="M6" s="14">
        <v>10.0</v>
      </c>
      <c r="N6" s="66">
        <f t="shared" si="4"/>
        <v>0</v>
      </c>
      <c r="O6" s="14">
        <v>8.5</v>
      </c>
      <c r="P6" s="66">
        <f t="shared" si="5"/>
        <v>0</v>
      </c>
      <c r="Q6" s="14">
        <v>7.0</v>
      </c>
      <c r="R6" s="66">
        <f t="shared" si="6"/>
        <v>0</v>
      </c>
      <c r="S6" s="14">
        <v>9.0</v>
      </c>
      <c r="T6" s="89">
        <f t="shared" si="7"/>
        <v>0</v>
      </c>
      <c r="U6" s="14">
        <v>8.0</v>
      </c>
      <c r="V6" s="89">
        <f t="shared" si="8"/>
        <v>0</v>
      </c>
    </row>
    <row r="7">
      <c r="A7" s="2">
        <v>3.0</v>
      </c>
      <c r="B7" s="2" t="s">
        <v>18</v>
      </c>
      <c r="C7" s="2" t="s">
        <v>16</v>
      </c>
      <c r="D7" s="14">
        <v>3.0</v>
      </c>
      <c r="E7" s="2">
        <v>3.0</v>
      </c>
      <c r="F7" s="15">
        <v>3.0</v>
      </c>
      <c r="G7" s="14">
        <v>8.5</v>
      </c>
      <c r="H7" s="89">
        <f t="shared" si="1"/>
        <v>0</v>
      </c>
      <c r="I7" s="67">
        <v>10.0</v>
      </c>
      <c r="J7" s="66">
        <f t="shared" si="2"/>
        <v>0</v>
      </c>
      <c r="K7" s="14">
        <v>9.5</v>
      </c>
      <c r="L7" s="66">
        <f t="shared" si="3"/>
        <v>0</v>
      </c>
      <c r="M7" s="14">
        <v>10.0</v>
      </c>
      <c r="N7" s="66">
        <f t="shared" si="4"/>
        <v>0</v>
      </c>
      <c r="O7" s="14">
        <v>6.75</v>
      </c>
      <c r="P7" s="66">
        <f t="shared" si="5"/>
        <v>0</v>
      </c>
      <c r="Q7" s="14">
        <v>9.0</v>
      </c>
      <c r="R7" s="66">
        <f t="shared" si="6"/>
        <v>0</v>
      </c>
      <c r="S7" s="14">
        <v>10.0</v>
      </c>
      <c r="T7" s="89">
        <f t="shared" si="7"/>
        <v>0</v>
      </c>
      <c r="U7" s="14">
        <v>0.0</v>
      </c>
      <c r="V7" s="89">
        <f t="shared" si="8"/>
        <v>0</v>
      </c>
    </row>
    <row r="8">
      <c r="A8" s="2">
        <v>4.0</v>
      </c>
      <c r="B8" s="2" t="s">
        <v>19</v>
      </c>
      <c r="C8" s="2" t="s">
        <v>16</v>
      </c>
      <c r="D8" s="14">
        <v>8.0</v>
      </c>
      <c r="E8" s="2">
        <v>7.0</v>
      </c>
      <c r="F8" s="15">
        <v>8.0</v>
      </c>
      <c r="G8" s="14">
        <v>8.5</v>
      </c>
      <c r="H8" s="89">
        <f t="shared" si="1"/>
        <v>1</v>
      </c>
      <c r="I8" s="67">
        <v>9.5</v>
      </c>
      <c r="J8" s="66">
        <f t="shared" si="2"/>
        <v>0</v>
      </c>
      <c r="K8" s="14">
        <v>9.2</v>
      </c>
      <c r="L8" s="66">
        <f t="shared" si="3"/>
        <v>0</v>
      </c>
      <c r="M8" s="14">
        <v>9.5</v>
      </c>
      <c r="N8" s="66">
        <f t="shared" si="4"/>
        <v>0</v>
      </c>
      <c r="O8" s="14">
        <v>8.5</v>
      </c>
      <c r="P8" s="66">
        <f t="shared" si="5"/>
        <v>1</v>
      </c>
      <c r="Q8" s="14">
        <v>0.0</v>
      </c>
      <c r="R8" s="66">
        <f t="shared" si="6"/>
        <v>0</v>
      </c>
      <c r="S8" s="14">
        <v>9.0</v>
      </c>
      <c r="T8" s="89">
        <f t="shared" si="7"/>
        <v>1</v>
      </c>
      <c r="U8" s="14">
        <v>8.0</v>
      </c>
      <c r="V8" s="89">
        <f t="shared" si="8"/>
        <v>1</v>
      </c>
    </row>
    <row r="9">
      <c r="A9" s="2">
        <v>5.0</v>
      </c>
      <c r="B9" s="2" t="s">
        <v>20</v>
      </c>
      <c r="C9" s="2" t="s">
        <v>16</v>
      </c>
      <c r="D9" s="14">
        <v>9.0</v>
      </c>
      <c r="E9" s="2">
        <v>8.0</v>
      </c>
      <c r="F9" s="15">
        <v>8.0</v>
      </c>
      <c r="G9" s="14">
        <v>10.0</v>
      </c>
      <c r="H9" s="89">
        <f t="shared" si="1"/>
        <v>0</v>
      </c>
      <c r="I9" s="67">
        <v>9.0</v>
      </c>
      <c r="J9" s="66">
        <f t="shared" si="2"/>
        <v>1</v>
      </c>
      <c r="K9" s="14">
        <v>9.5</v>
      </c>
      <c r="L9" s="66">
        <f t="shared" si="3"/>
        <v>0</v>
      </c>
      <c r="M9" s="14">
        <v>9.0</v>
      </c>
      <c r="N9" s="66">
        <f t="shared" si="4"/>
        <v>1</v>
      </c>
      <c r="O9" s="14">
        <v>8.5</v>
      </c>
      <c r="P9" s="66">
        <f t="shared" si="5"/>
        <v>1</v>
      </c>
      <c r="Q9" s="14">
        <v>9.0</v>
      </c>
      <c r="R9" s="66">
        <f t="shared" si="6"/>
        <v>1</v>
      </c>
      <c r="S9" s="14">
        <v>9.0</v>
      </c>
      <c r="T9" s="89">
        <f t="shared" si="7"/>
        <v>1</v>
      </c>
      <c r="U9" s="14">
        <v>0.0</v>
      </c>
      <c r="V9" s="89">
        <f t="shared" si="8"/>
        <v>0</v>
      </c>
    </row>
    <row r="10">
      <c r="A10" s="2">
        <v>6.0</v>
      </c>
      <c r="B10" s="2" t="s">
        <v>21</v>
      </c>
      <c r="C10" s="2" t="s">
        <v>16</v>
      </c>
      <c r="D10" s="14">
        <v>6.0</v>
      </c>
      <c r="E10" s="2">
        <v>5.0</v>
      </c>
      <c r="F10" s="15">
        <v>7.0</v>
      </c>
      <c r="G10" s="14">
        <v>8.0</v>
      </c>
      <c r="H10" s="89">
        <f t="shared" si="1"/>
        <v>1</v>
      </c>
      <c r="I10" s="67">
        <v>8.0</v>
      </c>
      <c r="J10" s="66">
        <f t="shared" si="2"/>
        <v>1</v>
      </c>
      <c r="K10" s="14">
        <v>9.5</v>
      </c>
      <c r="L10" s="66">
        <f t="shared" si="3"/>
        <v>0</v>
      </c>
      <c r="M10" s="14">
        <v>8.0</v>
      </c>
      <c r="N10" s="66">
        <f t="shared" si="4"/>
        <v>1</v>
      </c>
      <c r="O10" s="14">
        <v>8.5</v>
      </c>
      <c r="P10" s="66">
        <f t="shared" si="5"/>
        <v>0</v>
      </c>
      <c r="Q10" s="14">
        <v>8.5</v>
      </c>
      <c r="R10" s="66">
        <f t="shared" si="6"/>
        <v>0</v>
      </c>
      <c r="S10" s="14">
        <v>7.5</v>
      </c>
      <c r="T10" s="89">
        <f t="shared" si="7"/>
        <v>1</v>
      </c>
      <c r="U10" s="14">
        <v>8.5</v>
      </c>
      <c r="V10" s="89">
        <f t="shared" si="8"/>
        <v>0</v>
      </c>
    </row>
    <row r="11">
      <c r="A11" s="2">
        <v>7.0</v>
      </c>
      <c r="B11" s="2" t="s">
        <v>22</v>
      </c>
      <c r="C11" s="2" t="s">
        <v>16</v>
      </c>
      <c r="D11" s="14">
        <v>9.0</v>
      </c>
      <c r="E11" s="2">
        <v>8.0</v>
      </c>
      <c r="F11" s="15">
        <v>8.0</v>
      </c>
      <c r="G11" s="14">
        <v>10.0</v>
      </c>
      <c r="H11" s="89">
        <f t="shared" si="1"/>
        <v>0</v>
      </c>
      <c r="I11" s="67">
        <v>9.5</v>
      </c>
      <c r="J11" s="66">
        <f t="shared" si="2"/>
        <v>0</v>
      </c>
      <c r="K11" s="14">
        <v>9.5</v>
      </c>
      <c r="L11" s="66">
        <f t="shared" si="3"/>
        <v>0</v>
      </c>
      <c r="M11" s="14">
        <v>9.5</v>
      </c>
      <c r="N11" s="66">
        <f t="shared" si="4"/>
        <v>0</v>
      </c>
      <c r="O11" s="14">
        <v>8.0</v>
      </c>
      <c r="P11" s="66">
        <f t="shared" si="5"/>
        <v>1</v>
      </c>
      <c r="Q11" s="14">
        <v>9.0</v>
      </c>
      <c r="R11" s="66">
        <f t="shared" si="6"/>
        <v>1</v>
      </c>
      <c r="S11" s="14">
        <v>9.0</v>
      </c>
      <c r="T11" s="89">
        <f t="shared" si="7"/>
        <v>1</v>
      </c>
      <c r="U11" s="14">
        <v>8.0</v>
      </c>
      <c r="V11" s="89">
        <f t="shared" si="8"/>
        <v>1</v>
      </c>
    </row>
    <row r="12">
      <c r="A12" s="2">
        <v>8.0</v>
      </c>
      <c r="B12" s="2" t="s">
        <v>23</v>
      </c>
      <c r="C12" s="2" t="s">
        <v>16</v>
      </c>
      <c r="D12" s="14">
        <v>3.0</v>
      </c>
      <c r="E12" s="2">
        <v>4.0</v>
      </c>
      <c r="F12" s="15">
        <v>6.0</v>
      </c>
      <c r="G12" s="14">
        <v>8.7</v>
      </c>
      <c r="H12" s="89">
        <f t="shared" si="1"/>
        <v>0</v>
      </c>
      <c r="I12" s="67">
        <v>9.0</v>
      </c>
      <c r="J12" s="66">
        <f t="shared" si="2"/>
        <v>0</v>
      </c>
      <c r="K12" s="14">
        <v>9.5</v>
      </c>
      <c r="L12" s="66">
        <f t="shared" si="3"/>
        <v>0</v>
      </c>
      <c r="M12" s="14">
        <v>9.0</v>
      </c>
      <c r="N12" s="66">
        <f t="shared" si="4"/>
        <v>0</v>
      </c>
      <c r="O12" s="14">
        <v>8.0</v>
      </c>
      <c r="P12" s="66">
        <f t="shared" si="5"/>
        <v>0</v>
      </c>
      <c r="Q12" s="14">
        <v>8.0</v>
      </c>
      <c r="R12" s="66">
        <f t="shared" si="6"/>
        <v>0</v>
      </c>
      <c r="S12" s="14">
        <v>8.5</v>
      </c>
      <c r="T12" s="89">
        <f t="shared" si="7"/>
        <v>0</v>
      </c>
      <c r="U12" s="14">
        <v>8.5</v>
      </c>
      <c r="V12" s="89">
        <f t="shared" si="8"/>
        <v>0</v>
      </c>
    </row>
    <row r="13">
      <c r="A13" s="2">
        <v>9.0</v>
      </c>
      <c r="B13" s="2" t="s">
        <v>24</v>
      </c>
      <c r="C13" s="2" t="s">
        <v>16</v>
      </c>
      <c r="D13" s="14">
        <v>5.0</v>
      </c>
      <c r="E13" s="2">
        <v>4.0</v>
      </c>
      <c r="F13" s="15">
        <v>6.0</v>
      </c>
      <c r="G13" s="14">
        <v>9.0</v>
      </c>
      <c r="H13" s="89">
        <f t="shared" si="1"/>
        <v>0</v>
      </c>
      <c r="I13" s="67">
        <v>9.0</v>
      </c>
      <c r="J13" s="66">
        <f t="shared" si="2"/>
        <v>0</v>
      </c>
      <c r="K13" s="14">
        <v>8.5</v>
      </c>
      <c r="L13" s="66">
        <f t="shared" si="3"/>
        <v>0</v>
      </c>
      <c r="M13" s="14">
        <v>9.0</v>
      </c>
      <c r="N13" s="66">
        <f t="shared" si="4"/>
        <v>0</v>
      </c>
      <c r="O13" s="14">
        <v>8.2</v>
      </c>
      <c r="P13" s="66">
        <f t="shared" si="5"/>
        <v>0</v>
      </c>
      <c r="Q13" s="14">
        <v>7.0</v>
      </c>
      <c r="R13" s="66">
        <f t="shared" si="6"/>
        <v>1</v>
      </c>
      <c r="S13" s="14">
        <v>9.5</v>
      </c>
      <c r="T13" s="89">
        <f t="shared" si="7"/>
        <v>0</v>
      </c>
      <c r="U13" s="14">
        <v>8.5</v>
      </c>
      <c r="V13" s="89">
        <f t="shared" si="8"/>
        <v>0</v>
      </c>
    </row>
    <row r="14">
      <c r="A14" s="2">
        <v>10.0</v>
      </c>
      <c r="B14" s="2" t="s">
        <v>25</v>
      </c>
      <c r="C14" s="2" t="s">
        <v>16</v>
      </c>
      <c r="D14" s="14">
        <v>6.0</v>
      </c>
      <c r="E14" s="2">
        <v>7.0</v>
      </c>
      <c r="F14" s="15">
        <v>8.0</v>
      </c>
      <c r="G14" s="14">
        <v>8.2</v>
      </c>
      <c r="H14" s="89">
        <f t="shared" si="1"/>
        <v>1</v>
      </c>
      <c r="I14" s="67">
        <v>8.5</v>
      </c>
      <c r="J14" s="66">
        <f t="shared" si="2"/>
        <v>1</v>
      </c>
      <c r="K14" s="14">
        <v>9.5</v>
      </c>
      <c r="L14" s="66">
        <f t="shared" si="3"/>
        <v>0</v>
      </c>
      <c r="M14" s="14">
        <v>8.5</v>
      </c>
      <c r="N14" s="66">
        <f t="shared" si="4"/>
        <v>1</v>
      </c>
      <c r="O14" s="14">
        <v>9.0</v>
      </c>
      <c r="P14" s="66">
        <f t="shared" si="5"/>
        <v>1</v>
      </c>
      <c r="Q14" s="14">
        <v>9.5</v>
      </c>
      <c r="R14" s="66">
        <f t="shared" si="6"/>
        <v>0</v>
      </c>
      <c r="S14" s="14">
        <v>9.3</v>
      </c>
      <c r="T14" s="89">
        <f t="shared" si="7"/>
        <v>0</v>
      </c>
      <c r="U14" s="14">
        <v>8.5</v>
      </c>
      <c r="V14" s="89">
        <f t="shared" si="8"/>
        <v>1</v>
      </c>
    </row>
    <row r="15">
      <c r="A15" s="2">
        <v>11.0</v>
      </c>
      <c r="B15" s="2" t="s">
        <v>26</v>
      </c>
      <c r="C15" s="2" t="s">
        <v>16</v>
      </c>
      <c r="D15" s="14">
        <v>5.0</v>
      </c>
      <c r="E15" s="2">
        <v>6.0</v>
      </c>
      <c r="F15" s="15">
        <v>3.5</v>
      </c>
      <c r="G15" s="14">
        <v>9.0</v>
      </c>
      <c r="H15" s="89">
        <f t="shared" si="1"/>
        <v>0</v>
      </c>
      <c r="I15" s="67">
        <v>7.0</v>
      </c>
      <c r="J15" s="66">
        <f t="shared" si="2"/>
        <v>0</v>
      </c>
      <c r="K15" s="14">
        <v>9.0</v>
      </c>
      <c r="L15" s="66">
        <f t="shared" si="3"/>
        <v>0</v>
      </c>
      <c r="M15" s="14">
        <v>7.0</v>
      </c>
      <c r="N15" s="66">
        <f t="shared" si="4"/>
        <v>0</v>
      </c>
      <c r="O15" s="14">
        <v>9.5</v>
      </c>
      <c r="P15" s="66">
        <f t="shared" si="5"/>
        <v>0</v>
      </c>
      <c r="Q15" s="14">
        <v>3.0</v>
      </c>
      <c r="R15" s="66">
        <f t="shared" si="6"/>
        <v>1</v>
      </c>
      <c r="S15" s="14">
        <v>8.5</v>
      </c>
      <c r="T15" s="89">
        <f t="shared" si="7"/>
        <v>0</v>
      </c>
      <c r="U15" s="14">
        <v>8.5</v>
      </c>
      <c r="V15" s="89">
        <f t="shared" si="8"/>
        <v>0</v>
      </c>
    </row>
    <row r="16">
      <c r="A16" s="2">
        <v>12.0</v>
      </c>
      <c r="B16" s="2" t="s">
        <v>27</v>
      </c>
      <c r="C16" s="2" t="s">
        <v>16</v>
      </c>
      <c r="D16" s="14">
        <v>4.0</v>
      </c>
      <c r="E16" s="2">
        <v>6.0</v>
      </c>
      <c r="F16" s="15">
        <v>7.0</v>
      </c>
      <c r="G16" s="14">
        <v>10.0</v>
      </c>
      <c r="H16" s="89">
        <f t="shared" si="1"/>
        <v>0</v>
      </c>
      <c r="I16" s="67">
        <v>9.0</v>
      </c>
      <c r="J16" s="66">
        <f t="shared" si="2"/>
        <v>0</v>
      </c>
      <c r="K16" s="14">
        <v>10.0</v>
      </c>
      <c r="L16" s="66">
        <f t="shared" si="3"/>
        <v>0</v>
      </c>
      <c r="M16" s="14">
        <v>9.0</v>
      </c>
      <c r="N16" s="66">
        <f t="shared" si="4"/>
        <v>0</v>
      </c>
      <c r="O16" s="14">
        <v>8.0</v>
      </c>
      <c r="P16" s="66">
        <f t="shared" si="5"/>
        <v>1</v>
      </c>
      <c r="Q16" s="14">
        <v>9.0</v>
      </c>
      <c r="R16" s="66">
        <f t="shared" si="6"/>
        <v>0</v>
      </c>
      <c r="S16" s="14">
        <v>8.5</v>
      </c>
      <c r="T16" s="89">
        <f t="shared" si="7"/>
        <v>0</v>
      </c>
      <c r="U16" s="14">
        <v>10.0</v>
      </c>
      <c r="V16" s="89">
        <f t="shared" si="8"/>
        <v>0</v>
      </c>
    </row>
    <row r="17">
      <c r="A17" s="2">
        <v>13.0</v>
      </c>
      <c r="B17" s="2" t="s">
        <v>28</v>
      </c>
      <c r="C17" s="2" t="s">
        <v>16</v>
      </c>
      <c r="D17" s="14">
        <v>6.0</v>
      </c>
      <c r="E17" s="2">
        <v>6.0</v>
      </c>
      <c r="F17" s="15">
        <v>7.0</v>
      </c>
      <c r="G17" s="14">
        <v>7.5</v>
      </c>
      <c r="H17" s="89">
        <f t="shared" si="1"/>
        <v>1</v>
      </c>
      <c r="I17" s="67">
        <v>9.0</v>
      </c>
      <c r="J17" s="66">
        <f t="shared" si="2"/>
        <v>0</v>
      </c>
      <c r="K17" s="14">
        <v>10.0</v>
      </c>
      <c r="L17" s="66">
        <f t="shared" si="3"/>
        <v>0</v>
      </c>
      <c r="M17" s="14">
        <v>9.0</v>
      </c>
      <c r="N17" s="66">
        <f t="shared" si="4"/>
        <v>0</v>
      </c>
      <c r="O17" s="14">
        <v>8.5</v>
      </c>
      <c r="P17" s="66">
        <f t="shared" si="5"/>
        <v>0</v>
      </c>
      <c r="Q17" s="14">
        <v>9.0</v>
      </c>
      <c r="R17" s="66">
        <f t="shared" si="6"/>
        <v>0</v>
      </c>
      <c r="S17" s="14">
        <v>9.0</v>
      </c>
      <c r="T17" s="89">
        <f t="shared" si="7"/>
        <v>0</v>
      </c>
      <c r="U17" s="14">
        <v>7.75</v>
      </c>
      <c r="V17" s="89">
        <f t="shared" si="8"/>
        <v>1</v>
      </c>
    </row>
    <row r="18">
      <c r="A18" s="2">
        <v>14.0</v>
      </c>
      <c r="B18" s="2" t="s">
        <v>29</v>
      </c>
      <c r="C18" s="2" t="s">
        <v>16</v>
      </c>
      <c r="D18" s="14">
        <v>4.0</v>
      </c>
      <c r="E18" s="2">
        <v>4.0</v>
      </c>
      <c r="F18" s="15">
        <v>4.0</v>
      </c>
      <c r="G18" s="14">
        <v>7.5</v>
      </c>
      <c r="H18" s="89">
        <f t="shared" si="1"/>
        <v>0</v>
      </c>
      <c r="I18" s="67">
        <v>8.0</v>
      </c>
      <c r="J18" s="66">
        <f t="shared" si="2"/>
        <v>0</v>
      </c>
      <c r="K18" s="14">
        <v>9.5</v>
      </c>
      <c r="L18" s="66">
        <f t="shared" si="3"/>
        <v>0</v>
      </c>
      <c r="M18" s="14">
        <v>8.0</v>
      </c>
      <c r="N18" s="66">
        <f t="shared" si="4"/>
        <v>0</v>
      </c>
      <c r="O18" s="14">
        <v>10.0</v>
      </c>
      <c r="P18" s="66">
        <f t="shared" si="5"/>
        <v>0</v>
      </c>
      <c r="Q18" s="14">
        <v>0.0</v>
      </c>
      <c r="R18" s="66">
        <f t="shared" si="6"/>
        <v>0</v>
      </c>
      <c r="S18" s="14">
        <v>7.5</v>
      </c>
      <c r="T18" s="89">
        <f t="shared" si="7"/>
        <v>0</v>
      </c>
      <c r="U18" s="14">
        <v>0.0</v>
      </c>
      <c r="V18" s="89">
        <f t="shared" si="8"/>
        <v>0</v>
      </c>
    </row>
    <row r="19">
      <c r="A19" s="2">
        <v>15.0</v>
      </c>
      <c r="B19" s="2" t="s">
        <v>30</v>
      </c>
      <c r="C19" s="2" t="s">
        <v>16</v>
      </c>
      <c r="D19" s="14">
        <v>4.0</v>
      </c>
      <c r="E19" s="2">
        <v>6.0</v>
      </c>
      <c r="F19" s="15">
        <v>6.0</v>
      </c>
      <c r="G19" s="14">
        <v>9.2</v>
      </c>
      <c r="H19" s="89">
        <f t="shared" si="1"/>
        <v>0</v>
      </c>
      <c r="I19" s="67">
        <v>7.0</v>
      </c>
      <c r="J19" s="66">
        <f t="shared" si="2"/>
        <v>1</v>
      </c>
      <c r="K19" s="14">
        <v>9.5</v>
      </c>
      <c r="L19" s="66">
        <f t="shared" si="3"/>
        <v>0</v>
      </c>
      <c r="M19" s="14">
        <v>7.0</v>
      </c>
      <c r="N19" s="66">
        <f t="shared" si="4"/>
        <v>1</v>
      </c>
      <c r="O19" s="14">
        <v>9.0</v>
      </c>
      <c r="P19" s="66">
        <f t="shared" si="5"/>
        <v>0</v>
      </c>
      <c r="Q19" s="14">
        <v>0.0</v>
      </c>
      <c r="R19" s="66">
        <f t="shared" si="6"/>
        <v>0</v>
      </c>
      <c r="S19" s="14">
        <v>9.0</v>
      </c>
      <c r="T19" s="89">
        <f t="shared" si="7"/>
        <v>0</v>
      </c>
      <c r="U19" s="14">
        <v>0.0</v>
      </c>
      <c r="V19" s="89">
        <f t="shared" si="8"/>
        <v>0</v>
      </c>
    </row>
    <row r="20">
      <c r="A20" s="2">
        <v>16.0</v>
      </c>
      <c r="B20" s="2" t="s">
        <v>31</v>
      </c>
      <c r="C20" s="2" t="s">
        <v>16</v>
      </c>
      <c r="D20" s="14">
        <v>2.0</v>
      </c>
      <c r="E20" s="2">
        <v>3.0</v>
      </c>
      <c r="F20" s="15">
        <v>3.0</v>
      </c>
      <c r="G20" s="14">
        <v>1.0</v>
      </c>
      <c r="H20" s="89">
        <f t="shared" si="1"/>
        <v>0</v>
      </c>
      <c r="I20" s="67">
        <v>7.0</v>
      </c>
      <c r="J20" s="66">
        <f t="shared" si="2"/>
        <v>0</v>
      </c>
      <c r="K20" s="14">
        <v>9.5</v>
      </c>
      <c r="L20" s="66">
        <f t="shared" si="3"/>
        <v>0</v>
      </c>
      <c r="M20" s="14">
        <v>7.0</v>
      </c>
      <c r="N20" s="66">
        <f t="shared" si="4"/>
        <v>0</v>
      </c>
      <c r="O20" s="14">
        <v>8.0</v>
      </c>
      <c r="P20" s="66">
        <f t="shared" si="5"/>
        <v>0</v>
      </c>
      <c r="Q20" s="14">
        <v>4.0</v>
      </c>
      <c r="R20" s="66">
        <f t="shared" si="6"/>
        <v>1</v>
      </c>
      <c r="S20" s="14">
        <v>7.5</v>
      </c>
      <c r="T20" s="89">
        <f t="shared" si="7"/>
        <v>0</v>
      </c>
      <c r="U20" s="14">
        <v>7.5</v>
      </c>
      <c r="V20" s="89">
        <f t="shared" si="8"/>
        <v>0</v>
      </c>
    </row>
    <row r="21">
      <c r="A21" s="2">
        <v>17.0</v>
      </c>
      <c r="B21" s="2" t="s">
        <v>32</v>
      </c>
      <c r="C21" s="2" t="s">
        <v>16</v>
      </c>
      <c r="D21" s="14">
        <v>4.0</v>
      </c>
      <c r="E21" s="2">
        <v>5.0</v>
      </c>
      <c r="F21" s="15">
        <v>6.5</v>
      </c>
      <c r="G21" s="14">
        <v>8.8</v>
      </c>
      <c r="H21" s="89">
        <f t="shared" si="1"/>
        <v>0</v>
      </c>
      <c r="I21" s="67">
        <v>9.0</v>
      </c>
      <c r="J21" s="66">
        <f t="shared" si="2"/>
        <v>0</v>
      </c>
      <c r="K21" s="14">
        <v>9.5</v>
      </c>
      <c r="L21" s="66">
        <f t="shared" si="3"/>
        <v>0</v>
      </c>
      <c r="M21" s="14">
        <v>9.0</v>
      </c>
      <c r="N21" s="66">
        <f t="shared" si="4"/>
        <v>0</v>
      </c>
      <c r="O21" s="14">
        <v>8.5</v>
      </c>
      <c r="P21" s="66">
        <f t="shared" si="5"/>
        <v>0</v>
      </c>
      <c r="Q21" s="14">
        <v>5.0</v>
      </c>
      <c r="R21" s="66">
        <f t="shared" si="6"/>
        <v>0</v>
      </c>
      <c r="S21" s="14">
        <v>8.0</v>
      </c>
      <c r="T21" s="89">
        <f t="shared" si="7"/>
        <v>0</v>
      </c>
      <c r="U21" s="14">
        <v>8.9</v>
      </c>
      <c r="V21" s="89">
        <f t="shared" si="8"/>
        <v>0</v>
      </c>
    </row>
    <row r="22">
      <c r="A22" s="2">
        <v>18.0</v>
      </c>
      <c r="B22" s="2" t="s">
        <v>33</v>
      </c>
      <c r="C22" s="2" t="s">
        <v>16</v>
      </c>
      <c r="D22" s="14">
        <v>5.0</v>
      </c>
      <c r="E22" s="2">
        <v>7.0</v>
      </c>
      <c r="F22" s="15">
        <v>8.0</v>
      </c>
      <c r="G22" s="14">
        <v>9.2</v>
      </c>
      <c r="H22" s="89">
        <f t="shared" si="1"/>
        <v>0</v>
      </c>
      <c r="I22" s="67">
        <v>8.5</v>
      </c>
      <c r="J22" s="66">
        <f t="shared" si="2"/>
        <v>1</v>
      </c>
      <c r="K22" s="14">
        <v>10.0</v>
      </c>
      <c r="L22" s="66">
        <f t="shared" si="3"/>
        <v>0</v>
      </c>
      <c r="M22" s="14">
        <v>8.5</v>
      </c>
      <c r="N22" s="66">
        <f t="shared" si="4"/>
        <v>1</v>
      </c>
      <c r="O22" s="14">
        <v>8.5</v>
      </c>
      <c r="P22" s="66">
        <f t="shared" si="5"/>
        <v>1</v>
      </c>
      <c r="Q22" s="14">
        <v>8.0</v>
      </c>
      <c r="R22" s="66">
        <f t="shared" si="6"/>
        <v>1</v>
      </c>
      <c r="S22" s="14">
        <v>9.0</v>
      </c>
      <c r="T22" s="89">
        <f t="shared" si="7"/>
        <v>1</v>
      </c>
      <c r="U22" s="14">
        <v>0.0</v>
      </c>
      <c r="V22" s="89">
        <f t="shared" si="8"/>
        <v>0</v>
      </c>
    </row>
    <row r="23">
      <c r="A23" s="2">
        <v>19.0</v>
      </c>
      <c r="B23" s="2" t="s">
        <v>34</v>
      </c>
      <c r="C23" s="2" t="s">
        <v>16</v>
      </c>
      <c r="D23" s="14">
        <v>5.0</v>
      </c>
      <c r="E23" s="2">
        <v>7.0</v>
      </c>
      <c r="F23" s="15">
        <v>6.0</v>
      </c>
      <c r="G23" s="14">
        <v>9.2</v>
      </c>
      <c r="H23" s="89">
        <f t="shared" si="1"/>
        <v>0</v>
      </c>
      <c r="I23" s="67">
        <v>8.0</v>
      </c>
      <c r="J23" s="66">
        <f t="shared" si="2"/>
        <v>0</v>
      </c>
      <c r="K23" s="14">
        <v>8.75</v>
      </c>
      <c r="L23" s="66">
        <f t="shared" si="3"/>
        <v>0</v>
      </c>
      <c r="M23" s="14">
        <v>8.0</v>
      </c>
      <c r="N23" s="66">
        <f t="shared" si="4"/>
        <v>0</v>
      </c>
      <c r="O23" s="14">
        <v>8.7</v>
      </c>
      <c r="P23" s="66">
        <f t="shared" si="5"/>
        <v>0</v>
      </c>
      <c r="Q23" s="14">
        <v>8.0</v>
      </c>
      <c r="R23" s="66">
        <f t="shared" si="6"/>
        <v>0</v>
      </c>
      <c r="S23" s="14">
        <v>9.0</v>
      </c>
      <c r="T23" s="89">
        <f t="shared" si="7"/>
        <v>0</v>
      </c>
      <c r="U23" s="14">
        <v>10.0</v>
      </c>
      <c r="V23" s="89">
        <f t="shared" si="8"/>
        <v>0</v>
      </c>
    </row>
    <row r="24">
      <c r="A24" s="2">
        <v>20.0</v>
      </c>
      <c r="B24" s="2" t="s">
        <v>35</v>
      </c>
      <c r="C24" s="2" t="s">
        <v>16</v>
      </c>
      <c r="D24" s="14">
        <v>6.0</v>
      </c>
      <c r="E24" s="2">
        <v>8.0</v>
      </c>
      <c r="F24" s="15">
        <v>7.5</v>
      </c>
      <c r="G24" s="14">
        <v>8.0</v>
      </c>
      <c r="H24" s="89">
        <f t="shared" si="1"/>
        <v>1</v>
      </c>
      <c r="I24" s="67">
        <v>7.5</v>
      </c>
      <c r="J24" s="66">
        <f t="shared" si="2"/>
        <v>1</v>
      </c>
      <c r="K24" s="14">
        <v>8.5</v>
      </c>
      <c r="L24" s="66">
        <f t="shared" si="3"/>
        <v>1</v>
      </c>
      <c r="M24" s="14">
        <v>7.5</v>
      </c>
      <c r="N24" s="66">
        <f t="shared" si="4"/>
        <v>1</v>
      </c>
      <c r="O24" s="14">
        <v>8.5</v>
      </c>
      <c r="P24" s="66">
        <f t="shared" si="5"/>
        <v>1</v>
      </c>
      <c r="Q24" s="14">
        <v>8.0</v>
      </c>
      <c r="R24" s="66">
        <f t="shared" si="6"/>
        <v>1</v>
      </c>
      <c r="S24" s="14">
        <v>8.5</v>
      </c>
      <c r="T24" s="89">
        <f t="shared" si="7"/>
        <v>1</v>
      </c>
      <c r="U24" s="14">
        <v>7.0</v>
      </c>
      <c r="V24" s="89">
        <f t="shared" si="8"/>
        <v>1</v>
      </c>
    </row>
    <row r="25">
      <c r="A25" s="2">
        <v>21.0</v>
      </c>
      <c r="B25" s="2" t="s">
        <v>36</v>
      </c>
      <c r="C25" s="2" t="s">
        <v>16</v>
      </c>
      <c r="D25" s="14">
        <v>7.0</v>
      </c>
      <c r="E25" s="2">
        <v>6.0</v>
      </c>
      <c r="F25" s="15">
        <v>5.0</v>
      </c>
      <c r="G25" s="14">
        <v>8.0</v>
      </c>
      <c r="H25" s="89">
        <f t="shared" si="1"/>
        <v>0</v>
      </c>
      <c r="I25" s="67">
        <v>8.25</v>
      </c>
      <c r="J25" s="66">
        <f t="shared" si="2"/>
        <v>0</v>
      </c>
      <c r="K25" s="14">
        <v>9.0</v>
      </c>
      <c r="L25" s="66">
        <f t="shared" si="3"/>
        <v>0</v>
      </c>
      <c r="M25" s="14">
        <v>8.25</v>
      </c>
      <c r="N25" s="66">
        <f t="shared" si="4"/>
        <v>0</v>
      </c>
      <c r="O25" s="14">
        <v>9.0</v>
      </c>
      <c r="P25" s="66">
        <f t="shared" si="5"/>
        <v>0</v>
      </c>
      <c r="Q25" s="14">
        <v>8.5</v>
      </c>
      <c r="R25" s="66">
        <f t="shared" si="6"/>
        <v>0</v>
      </c>
      <c r="S25" s="14">
        <v>8.5</v>
      </c>
      <c r="T25" s="89">
        <f t="shared" si="7"/>
        <v>0</v>
      </c>
      <c r="U25" s="14">
        <v>9.0</v>
      </c>
      <c r="V25" s="89">
        <f t="shared" si="8"/>
        <v>0</v>
      </c>
    </row>
    <row r="26">
      <c r="A26" s="2">
        <v>22.0</v>
      </c>
      <c r="B26" s="2" t="s">
        <v>37</v>
      </c>
      <c r="C26" s="2" t="s">
        <v>16</v>
      </c>
      <c r="D26" s="14">
        <v>3.0</v>
      </c>
      <c r="E26" s="2">
        <v>3.0</v>
      </c>
      <c r="F26" s="15">
        <v>1.0</v>
      </c>
      <c r="G26" s="14">
        <v>8.5</v>
      </c>
      <c r="H26" s="89">
        <f t="shared" si="1"/>
        <v>0</v>
      </c>
      <c r="I26" s="67">
        <v>8.5</v>
      </c>
      <c r="J26" s="66">
        <f t="shared" si="2"/>
        <v>0</v>
      </c>
      <c r="K26" s="14">
        <v>9.5</v>
      </c>
      <c r="L26" s="66">
        <f t="shared" si="3"/>
        <v>0</v>
      </c>
      <c r="M26" s="14">
        <v>8.5</v>
      </c>
      <c r="N26" s="66">
        <f t="shared" si="4"/>
        <v>0</v>
      </c>
      <c r="O26" s="14">
        <v>0.0</v>
      </c>
      <c r="P26" s="66">
        <f t="shared" si="5"/>
        <v>1</v>
      </c>
      <c r="Q26" s="14">
        <v>6.0</v>
      </c>
      <c r="R26" s="66">
        <f t="shared" si="6"/>
        <v>0</v>
      </c>
      <c r="S26" s="14">
        <v>7.5</v>
      </c>
      <c r="T26" s="89">
        <f t="shared" si="7"/>
        <v>0</v>
      </c>
      <c r="U26" s="14">
        <v>9.0</v>
      </c>
      <c r="V26" s="89">
        <f t="shared" si="8"/>
        <v>0</v>
      </c>
    </row>
    <row r="27">
      <c r="A27" s="2">
        <v>23.0</v>
      </c>
      <c r="B27" s="2" t="s">
        <v>38</v>
      </c>
      <c r="C27" s="2" t="s">
        <v>16</v>
      </c>
      <c r="D27" s="14">
        <v>9.0</v>
      </c>
      <c r="E27" s="2">
        <v>9.0</v>
      </c>
      <c r="F27" s="15">
        <v>9.5</v>
      </c>
      <c r="G27" s="14">
        <v>8.8</v>
      </c>
      <c r="H27" s="89">
        <f t="shared" si="1"/>
        <v>1</v>
      </c>
      <c r="I27" s="67">
        <v>9.0</v>
      </c>
      <c r="J27" s="66">
        <f t="shared" si="2"/>
        <v>1</v>
      </c>
      <c r="K27" s="14">
        <v>9.2</v>
      </c>
      <c r="L27" s="66">
        <f t="shared" si="3"/>
        <v>1</v>
      </c>
      <c r="M27" s="14">
        <v>9.0</v>
      </c>
      <c r="N27" s="66">
        <f t="shared" si="4"/>
        <v>1</v>
      </c>
      <c r="O27" s="14">
        <v>8.8</v>
      </c>
      <c r="P27" s="66">
        <f t="shared" si="5"/>
        <v>1</v>
      </c>
      <c r="Q27" s="14">
        <v>9.0</v>
      </c>
      <c r="R27" s="66">
        <f t="shared" si="6"/>
        <v>1</v>
      </c>
      <c r="S27" s="14">
        <v>9.3</v>
      </c>
      <c r="T27" s="89">
        <f t="shared" si="7"/>
        <v>1</v>
      </c>
      <c r="U27" s="14">
        <v>8.5</v>
      </c>
      <c r="V27" s="89">
        <f t="shared" si="8"/>
        <v>1</v>
      </c>
    </row>
    <row r="28">
      <c r="A28" s="2">
        <v>24.0</v>
      </c>
      <c r="B28" s="2" t="s">
        <v>39</v>
      </c>
      <c r="C28" s="2" t="s">
        <v>16</v>
      </c>
      <c r="D28" s="142">
        <v>3.0</v>
      </c>
      <c r="E28" s="143">
        <v>2.0</v>
      </c>
      <c r="F28" s="144">
        <v>4.0</v>
      </c>
      <c r="G28" s="142">
        <v>8.3</v>
      </c>
      <c r="H28" s="165">
        <f t="shared" si="1"/>
        <v>0</v>
      </c>
      <c r="I28" s="166">
        <v>7.0</v>
      </c>
      <c r="J28" s="145">
        <f t="shared" si="2"/>
        <v>0</v>
      </c>
      <c r="K28" s="142">
        <v>8.0</v>
      </c>
      <c r="L28" s="145">
        <f t="shared" si="3"/>
        <v>0</v>
      </c>
      <c r="M28" s="142">
        <v>7.0</v>
      </c>
      <c r="N28" s="145">
        <f t="shared" si="4"/>
        <v>0</v>
      </c>
      <c r="O28" s="142">
        <v>5.0</v>
      </c>
      <c r="P28" s="145">
        <f t="shared" si="5"/>
        <v>1</v>
      </c>
      <c r="Q28" s="142">
        <v>8.0</v>
      </c>
      <c r="R28" s="145">
        <f t="shared" si="6"/>
        <v>0</v>
      </c>
      <c r="S28" s="142">
        <v>10.0</v>
      </c>
      <c r="T28" s="165">
        <f t="shared" si="7"/>
        <v>0</v>
      </c>
      <c r="U28" s="142">
        <v>7.8</v>
      </c>
      <c r="V28" s="165">
        <f t="shared" si="8"/>
        <v>0</v>
      </c>
    </row>
    <row r="29">
      <c r="C29" s="1" t="s">
        <v>800</v>
      </c>
      <c r="G29" s="85"/>
      <c r="H29" s="84">
        <f>SUM(H5:H28)</f>
        <v>7</v>
      </c>
      <c r="I29" s="85"/>
      <c r="J29" s="84">
        <f>SUM(J5:J28)</f>
        <v>7</v>
      </c>
      <c r="K29" s="85"/>
      <c r="L29" s="84">
        <f>SUM(L5:L28)</f>
        <v>2</v>
      </c>
      <c r="M29" s="85"/>
      <c r="N29" s="84">
        <f>SUM(N5:N28)</f>
        <v>7</v>
      </c>
      <c r="O29" s="85"/>
      <c r="P29" s="84">
        <f>SUM(P5:P28)</f>
        <v>11</v>
      </c>
      <c r="Q29" s="167"/>
      <c r="R29" s="167">
        <f>SUM(R5:R28)</f>
        <v>9</v>
      </c>
      <c r="S29" s="85"/>
      <c r="T29" s="84">
        <f>SUM(T5:T28)</f>
        <v>8</v>
      </c>
      <c r="U29" s="85"/>
      <c r="V29" s="84">
        <f>SUM(V5:V28)</f>
        <v>6</v>
      </c>
    </row>
    <row r="30">
      <c r="C30" s="1" t="s">
        <v>801</v>
      </c>
      <c r="D30" s="116"/>
      <c r="E30" s="116"/>
      <c r="F30" s="116"/>
      <c r="G30" s="168"/>
      <c r="H30" s="169">
        <f>H29/24</f>
        <v>0.2916666667</v>
      </c>
      <c r="I30" s="168"/>
      <c r="J30" s="169">
        <f>J29/24</f>
        <v>0.2916666667</v>
      </c>
      <c r="K30" s="168"/>
      <c r="L30" s="169">
        <f>L29/24</f>
        <v>0.08333333333</v>
      </c>
      <c r="M30" s="168"/>
      <c r="N30" s="169">
        <f>N29/24</f>
        <v>0.2916666667</v>
      </c>
      <c r="O30" s="16"/>
      <c r="P30" s="169">
        <f>P29/24</f>
        <v>0.4583333333</v>
      </c>
      <c r="R30" s="170">
        <f>R29/24</f>
        <v>0.375</v>
      </c>
      <c r="S30" s="81"/>
      <c r="T30" s="171">
        <f>T29/24</f>
        <v>0.3333333333</v>
      </c>
      <c r="U30" s="81"/>
      <c r="V30" s="171">
        <f>V29/24</f>
        <v>0.25</v>
      </c>
    </row>
    <row r="31">
      <c r="G31" s="130" t="s">
        <v>407</v>
      </c>
      <c r="H31" s="136"/>
      <c r="I31" s="163" t="s">
        <v>76</v>
      </c>
      <c r="J31" s="136"/>
      <c r="K31" s="130" t="s">
        <v>792</v>
      </c>
      <c r="L31" s="136"/>
      <c r="M31" s="130" t="s">
        <v>80</v>
      </c>
      <c r="N31" s="136"/>
      <c r="O31" s="130" t="s">
        <v>407</v>
      </c>
      <c r="P31" s="136"/>
      <c r="Q31" s="163" t="s">
        <v>76</v>
      </c>
      <c r="R31" s="162"/>
      <c r="S31" s="130" t="s">
        <v>792</v>
      </c>
      <c r="T31" s="136"/>
      <c r="U31" s="130" t="s">
        <v>80</v>
      </c>
      <c r="V31" s="136"/>
    </row>
    <row r="32">
      <c r="G32" s="130" t="s">
        <v>787</v>
      </c>
      <c r="H32" s="9"/>
      <c r="I32" s="9"/>
      <c r="J32" s="9"/>
      <c r="K32" s="9"/>
      <c r="L32" s="9"/>
      <c r="M32" s="9"/>
      <c r="N32" s="162"/>
      <c r="O32" s="130" t="s">
        <v>788</v>
      </c>
      <c r="P32" s="9"/>
      <c r="Q32" s="9"/>
      <c r="R32" s="134"/>
      <c r="S32" s="134"/>
      <c r="T32" s="134"/>
      <c r="U32" s="134"/>
      <c r="V32" s="135"/>
    </row>
  </sheetData>
  <mergeCells count="1">
    <mergeCell ref="D3:F3"/>
  </mergeCells>
  <drawing r:id="rId1"/>
</worksheet>
</file>