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igo\Desktop\"/>
    </mc:Choice>
  </mc:AlternateContent>
  <bookViews>
    <workbookView xWindow="0" yWindow="0" windowWidth="38400" windowHeight="17835"/>
  </bookViews>
  <sheets>
    <sheet name="Feuil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19" i="3"/>
  <c r="F20" i="3"/>
  <c r="F16" i="3"/>
  <c r="F15" i="3"/>
  <c r="F14" i="3"/>
  <c r="F7" i="3"/>
  <c r="F10" i="3"/>
  <c r="F8" i="3"/>
  <c r="F9" i="3"/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<sst xmlns="http://schemas.openxmlformats.org/spreadsheetml/2006/main" count="69" uniqueCount="69">
  <si>
    <t>e251ec0badd0536c80cc2f05072a9e1ca807c0b3
+ commit to add these performance tests</t>
  </si>
  <si>
    <t>Part1_Incremental_Cobol85_NoRedefines</t>
  </si>
  <si>
    <t>Part1_Incremental_TC_BigTypesNoProcedure</t>
  </si>
  <si>
    <t>Part1_Incremental_TC_BigTypesWithProcedure</t>
  </si>
  <si>
    <t>Part1_Incremental_TC_GlobaStorage</t>
  </si>
  <si>
    <t>Part2_Incremental_TC_UseALotOfTypes_001Time</t>
  </si>
  <si>
    <t>Part2_Incremental_TC_UseALotOfTypes_100Times</t>
  </si>
  <si>
    <t>Part3_Incremental_TC_DeepTypes</t>
  </si>
  <si>
    <t>Part3_Incremental_Cobol85_DeepVariables</t>
  </si>
  <si>
    <t>Part2_Incremental_TC_UseALotOfTypes_WithProc_100Times</t>
  </si>
  <si>
    <r>
      <t>Part2_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_TC_UseALotOfTypes_001Time</t>
    </r>
  </si>
  <si>
    <r>
      <t>Part2_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_TC_UseALotOfTypes_100Times</t>
    </r>
  </si>
  <si>
    <r>
      <t>Part2_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_TC_UseALotOfTypes_WithProc_100Times</t>
    </r>
  </si>
  <si>
    <r>
      <t>Part1_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_Cobol85_NoRedefines</t>
    </r>
  </si>
  <si>
    <r>
      <t>Part1_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_TC_BigTypesNoProcedure</t>
    </r>
  </si>
  <si>
    <r>
      <t>Part1_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_TC_BigTypesWithProcedure</t>
    </r>
  </si>
  <si>
    <r>
      <t>Part1_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_TC_GlobalStorage</t>
    </r>
  </si>
  <si>
    <r>
      <t>Part3_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_TC_DeepTypes</t>
    </r>
  </si>
  <si>
    <r>
      <t>Part3_</t>
    </r>
    <r>
      <rPr>
        <b/>
        <sz val="11"/>
        <color theme="1"/>
        <rFont val="Calibri"/>
        <family val="2"/>
        <scheme val="minor"/>
      </rPr>
      <t>FullParsing</t>
    </r>
    <r>
      <rPr>
        <sz val="11"/>
        <color theme="1"/>
        <rFont val="Calibri"/>
        <family val="2"/>
        <scheme val="minor"/>
      </rPr>
      <t>_Cobol85_DeepVariables</t>
    </r>
  </si>
  <si>
    <t>Gain</t>
  </si>
  <si>
    <t>Test</t>
  </si>
  <si>
    <t>TypeCobolLinker</t>
  </si>
  <si>
    <t>Full compilation performance
      0,00 ms  ( 0,00 %) text update
     99,45 ms  (18,57 %) scanner
     10,70 ms  ( 2,00 %) preprocessor
    356,60 ms  (66,58 %) code elements
     23,85 ms  ( 4,45 %) temporary semantic
     45,00 ms  ( 8,40 %) cross check
Total average time: 535,60 ms</t>
  </si>
  <si>
    <t>Full compilation performance
      0,00 ms  ( 0,00 %) text update
     86,80 ms  (15,34 %) scanner
     11,70 ms  ( 2,07 %) preprocessor
    372,80 ms  (65,89 %) code elements
     22,45 ms  ( 3,97 %) temporary semantic
     72,05 ms  (12,73 %) cross check
Total average time: 565,80 ms</t>
  </si>
  <si>
    <t>Full compilation performance
      0,00 ms  ( 0,00 %) text update
     83,40 ms  (14,22 %) scanner
      8,75 ms  ( 1,49 %) preprocessor
    390,45 ms  (66,56 %) code elements
     26,15 ms  ( 4,46 %) temporary semantic
     77,85 ms  (13,27 %) cross check
Total average time: 586,60 ms</t>
  </si>
  <si>
    <t>Incremental compilation performance
      2,43 ms  ( 3,77 %) text update
      0,10 ms  ( 0,16 %) scanner
      2,68 ms  ( 4,16 %) preprocessor
      0,08 ms  ( 0,12 %) code elements
     21,25 ms  (33,05 %) temporary semantic
     37,78 ms  (58,75 %) cross check
Total average time: 64,30 ms</t>
  </si>
  <si>
    <t>Incremental compilation performance
      2,63 ms  ( 2,62 %) text update
      0,00 ms  ( 0,00 %) scanner
      2,93 ms  ( 2,92 %) preprocessor
      0,00 ms  ( 0,00 %) code elements
     21,30 ms  (21,26 %) temporary semantic
     73,35 ms  (73,20 %) cross check
Total average time: 100,20 ms</t>
  </si>
  <si>
    <t>Incremental compilation performance
      2,58 ms  ( 2,68 %) text update
      0,00 ms  ( 0,00 %) scanner
      2,18 ms  ( 2,27 %) preprocessor
      0,00 ms  ( 0,00 %) code elements
     22,55 ms  (23,50 %) temporary semantic
     68,65 ms  (71,55 %) cross check
Total average time: 95,95 ms</t>
  </si>
  <si>
    <t>Full compilation performance
      0,00 ms  ( 0,00 %) text update
    188,30 ms  (13,57 %) scanner
     15,35 ms  ( 1,11 %) preprocessor
    911,10 ms  (65,64 %) code elements
     85,70 ms  ( 6,17 %) temporary semantic
    187,65 ms  (13,52 %) cross check
Total average time: 1388,10 ms</t>
  </si>
  <si>
    <t>Full compilation performance
      0,00 ms  ( 0,00 %) text update
    253,30 ms  (15,62 %) scanner
     22,45 ms  ( 1,38 %) preprocessor
    906,70 ms  (55,91 %) code elements
     90,65 ms  ( 5,59 %) temporary semantic
    348,70 ms  (21,50 %) cross check
Total average time: 1621,80 ms</t>
  </si>
  <si>
    <t>Incremental compilation performance
      3,38 ms  ( 1,34 %) text update
      0,00 ms  ( 0,00 %) scanner
      6,08 ms  ( 2,41 %) preprocessor
     19,35 ms  ( 7,69 %) code elements
     73,40 ms  (29,16 %) temporary semantic
    149,53 ms  (59,40 %) cross check
Total average time: 251,73 ms</t>
  </si>
  <si>
    <t>Incremental compilation performance
      3,03 ms  ( 0,73 %) text update
      0,00 ms  ( 0,00 %) scanner
      6,08 ms  ( 1,46 %) preprocessor
     22,70 ms  ( 5,44 %) code elements
     85,28 ms  (20,45 %) temporary semantic
    299,98 ms  (71,93 %) cross check
Total average time: 417,05 ms</t>
  </si>
  <si>
    <t>Full compilation performance
      0,00 ms  ( 0,00 %) text update
    348,30 ms  (16,96 %) scanner
     38,25 ms  ( 1,86 %) preprocessor
   1197,75 ms  (58,33 %) code elements
    345,40 ms  (16,82 %) temporary semantic
    123,60 ms  ( 6,02 %) cross check
Total average time: 2053,30 ms</t>
  </si>
  <si>
    <t>Full compilation performance
      0,00 ms  ( 0,00 %) text update
    419,85 ms  (19,77 %) scanner
     57,80 ms  ( 2,72 %) preprocessor
   1391,25 ms  (65,51 %) code elements
    130,10 ms  ( 6,13 %) temporary semantic
    124,65 ms  ( 5,87 %) cross check
Total average time: 2123,65 ms</t>
  </si>
  <si>
    <t>Full compilation performance
      0,00 ms  ( 0,00 %) text update
    345,45 ms  (11,55 %) scanner
     41,20 ms  ( 1,38 %) preprocessor
   1261,95 ms  (42,20 %) code elements
    420,90 ms  (14,08 %) temporary semantic
    920,75 ms  (30,79 %) cross check
Total average time: 2990,25 ms</t>
  </si>
  <si>
    <t>Full compilation performance
      0,00 ms  ( 0,00 %) text update
    373,70 ms  (18,73 %) scanner
     39,65 ms  ( 1,99 %) preprocessor
   1287,15 ms  (64,50 %) code elements
    156,00 ms  ( 7,82 %) temporary semantic
    139,10 ms  ( 6,97 %) cross check
Total average time: 1995,60 ms</t>
  </si>
  <si>
    <t>Full compilation performance
      0,00 ms  ( 0,00 %) text update
    343,05 ms  (13,97 %) scanner
     34,20 ms  ( 1,39 %) preprocessor
   1325,00 ms  (53,97 %) code elements
    431,35 ms  (17,57 %) temporary semantic
    321,50 ms  (13,10 %) cross check
Total average time: 2455,10 ms</t>
  </si>
  <si>
    <t>Full compilation performance
      0,00 ms  ( 0,00 %) text update
    374,60 ms  (18,76 %) scanner
     35,95 ms  ( 1,80 %) preprocessor
   1252,30 ms  (62,73 %) code elements
    135,30 ms  ( 6,78 %) temporary semantic
    198,20 ms  ( 9,93 %) cross check
Total average time: 1996,35 ms</t>
  </si>
  <si>
    <t>Full compilation performance
      0,00 ms  ( 0,00 %) text update
    367,40 ms  (16,29 %) scanner
     36,75 ms  ( 1,63 %) preprocessor
   1360,70 ms  (60,32 %) code elements
    371,70 ms  (16,48 %) temporary semantic
    119,10 ms  ( 5,28 %) cross check
Total average time: 2255,65 ms</t>
  </si>
  <si>
    <t>Full compilation performance
      0,00 ms  ( 0,00 %) text update
    340,15 ms  (17,82 %) scanner
     32,90 ms  ( 1,72 %) preprocessor
   1265,10 ms  (66,29 %) code elements
    137,75 ms  ( 7,22 %) temporary semantic
    132,45 ms  ( 6,94 %) cross check
Total average time: 1908,35 ms</t>
  </si>
  <si>
    <t>Incremental compilation performance
      3,18 ms  ( 0,60 %) text update
      0,10 ms  ( 0,02 %) scanner
     10,68 ms  ( 2,03 %) preprocessor
     39,50 ms  ( 7,52 %) code elements
    356,00 ms  (67,81 %) temporary semantic
    115,55 ms  (22,01 %) cross check
Total average time: 525,00 ms</t>
  </si>
  <si>
    <t>Incremental compilation performance
      3,40 ms  ( 1,05 %) text update
      0,10 ms  ( 0,03 %) scanner
     13,63 ms  ( 4,21 %) preprocessor
     47,15 ms  (14,56 %) code elements
    114,70 ms  (35,41 %) temporary semantic
    144,93 ms  (44,74 %) cross check
Total average time: 323,90 ms</t>
  </si>
  <si>
    <t>Incremental compilation performance
      3,13 ms  ( 0,24 %) text update
      0,00 ms  ( 0,00 %) scanner
     10,40 ms  ( 0,81 %) preprocessor
     46,33 ms  ( 3,59 %) code elements
    336,65 ms  (26,12 %) temporary semantic
    892,15 ms  (69,23 %) cross check
Total average time: 1288,65 ms</t>
  </si>
  <si>
    <t>Incremental compilation performance
      3,25 ms  ( 0,98 %) text update
      0,10 ms  ( 0,03 %) scanner
     13,40 ms  ( 4,05 %) preprocessor
     48,40 ms  (14,61 %) code elements
    108,23 ms  (32,68 %) temporary semantic 
    157,83 ms  (47,65 %) cross check
Total average time: 331,20 ms</t>
  </si>
  <si>
    <t>Incremental compilation performance
      3,10 ms  ( 0,42 %) text update
      0,00 ms  ( 0,00 %) scanner
     10,85 ms  ( 1,46 %) preprocessor
     38,95 ms  ( 5,24 %) code elements
    370,90 ms  (49,92 %) temporary semantic
    319,18 ms  (42,96 %) cross check
Total average time: 742,98 ms</t>
  </si>
  <si>
    <t>Incremental compilation performance
      3,23 ms  ( 0,80 %) text update
      0,10 ms  ( 0,02 %) scanner
     13,20 ms  ( 3,28 %) preprocessor
     48,45 ms  (12,02 %) code elements
    117,75 ms  (29,22 %) temporary semantic
    220,20 ms  (54,65 %) cross check
Total average time: 402,93 ms</t>
  </si>
  <si>
    <t>Incremental compilation performance
      3,13 ms  ( 0,42 %) text update
      0,00 ms  ( 0,00 %) scanner
     10,63 ms  ( 1,43 %) preprocessor
     43,23 ms  ( 5,81 %) code elements
    358,45 ms  (48,19 %) temporary semantic
    328,45 ms  (44,15 %) cross check
Total average time: 743,88 ms</t>
  </si>
  <si>
    <t>Incremental compilation performance
      3,30 ms  ( 0,82 %) text update
      0,10 ms  ( 0,02 %) scanner
     13,23 ms  ( 3,29 %) preprocessor
     48,73 ms  (12,13 %) code elements
    112,60 ms  (28,03 %) temporary semantic 
    223,83 ms  (55,71 %) cross check
Total average time: 401,78 ms</t>
  </si>
  <si>
    <t>Full compilation performance
      0,00 ms  ( 0,00 %) text update
     93,85 ms  (13,56 %) scanner
     12,80 ms  ( 1,85 %) preprocessor
    382,45 ms  (55,26 %) code elements
    161,50 ms  (23,34 %) temporary semantic
     41,45 ms  ( 5,99 %) cross check
Total average time: 692,05 ms</t>
  </si>
  <si>
    <t>Full compilation performance
      0,00 ms  ( 0,00 %) text update
     89,50 ms  ( 3,58 %) scanner
      7,15 ms  ( 0,29 %) preprocessor
    368,25 ms  (14,75 %) code elements
    911,30 ms  (36,49 %) temporary semantic
   1121,00 ms  (44,89 %) cross check
Total average time: 2497,20 ms</t>
  </si>
  <si>
    <t>Full compilation performance
      0,00 ms  ( 0,00 %) text update
     84,60 ms  ( 5,89 %) scanner
     11,15 ms  ( 0,78 %) preprocessor
    377,70 ms  (26,32 %) code elements
    919,20 ms  (64,04 %) temporary semantic
     42,60 ms  ( 2,97 %) cross check
Total average time: 1435,25 ms</t>
  </si>
  <si>
    <t>Incremental compilation performance
      2,08 ms  ( 1,28 %) text update
      0,10 ms  ( 0,06 %) scanner
      2,55 ms  ( 1,58 %) preprocessor
      0,05 ms  ( 0,03 %) code elements
    116,03 ms  (71,78 %) temporary semantic
     40,85 ms  (25,27 %) cross check
Total average time: 161,65 ms</t>
  </si>
  <si>
    <t>Incremental compilation performance
      2,00 ms  ( 0,10 %) text update
      0,00 ms  ( 0,00 %) scanner
      2,23 ms  ( 0,11 %) preprocessor
      0,00 ms  ( 0,00 %) code elements
    880,95 ms  (44,67 %) temporary semantic
   1086,83 ms  (55,11 %) cross check
Total average time: 1972,00 ms</t>
  </si>
  <si>
    <t>Incremental compilation performance
      2,00 ms  ( 0,22 %) text update
      0,00 ms  ( 0,00 %) scanner
      2,05 ms  ( 0,22 %) preprocessor
      0,00 ms  ( 0,00 %) code elements
    880,88 ms  (95,07 %) temporary semantic
     41,63 ms  ( 4,49 %) cross check
Total average time: 926,55 ms</t>
  </si>
  <si>
    <t>Full compilation performance
      0,00 ms  ( 0,00 %) text update
    224,30 ms  (11,40 %) scanner
     14,90 ms  ( 0,76 %) preprocessor
    830,30 ms  (42,21 %) code elements
    598,25 ms  (30,41 %) temporary semantic
    299,55 ms  (15,23 %) cross check
Total average time: 1967,30 ms</t>
  </si>
  <si>
    <t>Full compilation performance
      0,00 ms  ( 0,00 %) text update
    185,00 ms  ( 4,54 %) scanner
     23,60 ms  ( 0,58 %) preprocessor
    960,25 ms  (23,54 %) code elements
    611,40 ms  (14,99 %) temporary semantic
   2298,55 ms  (56,35 %) cross check
Total average time: 4078,80 ms</t>
  </si>
  <si>
    <t>Incremental compilation performance
      3,23 ms  ( 0,38 %) text update
      0,00 ms  ( 0,00 %) scanner
      5,10 ms  ( 0,60 %) preprocessor
     18,45 ms  ( 2,16 %) code elements
    561,28 ms  (65,74 %) temporary semantic
    265,78 ms  (31,13 %) cross check
Total average time: 853,83 ms</t>
  </si>
  <si>
    <t>Incremental compilation performance
      3,10 ms  ( 0,10 %) text update
      0,00 ms  ( 0,00 %) scanner
      5,25 ms  ( 0,17 %) preprocessor
     20,33 ms  ( 0,68 %) code elements
    555,05 ms  (18,44 %) temporary semantic
   2426,83 ms  (80,61 %) cross check
Total average time: 3010,55 ms</t>
  </si>
  <si>
    <t>Incremental compilation performance
      3,35 ms  ( 0,41 %) text update
      0,00 ms  ( 0,00 %) scanner
     12,95 ms  ( 1,59 %) preprocessor
     54,53 ms  ( 6,69 %) code elements
    533,05 ms  (65,41 %) temporary semantic
    211,08 ms  (25,90 %) cross check
Total average time: 814,95 ms</t>
  </si>
  <si>
    <t>Incremental compilation performance
      3,38 ms  ( 0,39 %) text update
      0,10 ms  ( 0,01 %) scanner
     13,18 ms  ( 1,53 %) preprocessor
     57,15 ms  ( 6,62 %) code elements
    520,10 ms  (60,20 %) temporary semantic
    270,00 ms  (31,25 %) cross check
Total average time: 863,90 ms</t>
  </si>
  <si>
    <t>Incremental compilation performance
      3,33 ms  ( 0,37 %) text update
      0,00 ms  ( 0,00 %) scanner
     12,98 ms  ( 1,46 %) preprocessor
     57,45 ms  ( 6,45 %) code elements
    573,75 ms  (64,46 %) temporary semantic
    242,53 ms  (27,25 %) cross check
Total average time: 890,03 ms</t>
  </si>
  <si>
    <t>Incremental compilation performance
      3,25 ms  ( 0,38 %) text update
      0,10 ms  ( 0,01 %) scanner
     15,28 ms  ( 1,80 %) preprocessor
     45,55 ms  ( 5,38 %) code elements
    633,63 ms  (74,84 %) temporary semantic
    148,83 ms  (17,58 %) cross check
Total average time: 846,63 ms</t>
  </si>
  <si>
    <t xml:space="preserve">Incremental compilation performance
      2,08 ms  ( 1,07 %) text update
      0,08 ms  ( 0,04 %) scanner
      2,38 ms  ( 1,23 %) preprocessor
      0,08 ms  ( 0,04 %) code elements
    160,28 ms  (82,74 %) temporary semantic
     28,83 ms  (14,88 %) cross check
Total average time: 193,70 ms
</t>
  </si>
  <si>
    <t>Incremental compilation performance
      2,05 ms  ( 0,91 %) text update
      0,00 ms  ( 0,00 %) scanner
      2,00 ms  ( 0,89 %) preprocessor
      0,00 ms  ( 0,00 %) code elements
    164,75 ms  (73,01 %) temporary semantic
     56,85 ms  (25,19 %) cross check
Total average time: 225,65 ms</t>
  </si>
  <si>
    <t>Incremental compilation performance
      2,08 ms  ( 0,89 %) text update
      0,00 ms  ( 0,00 %) scanner
      2,13 ms  ( 0,92 %) preprocessor
      0,00 ms  ( 0,00 %) code elements
    165,03 ms  (71,16 %) temporary semantic
     62,68 ms  (27,03 %) cross check
Total average time: 231,90 ms</t>
  </si>
  <si>
    <t>Incremental compilation performance
      3,10 ms  ( 0,38 %) text update
      0,10 ms  ( 0,01 %) scanner
      5,33 ms  ( 0,65 %) preprocessor
     21,50 ms  ( 2,61 %) code elements
    365,88 ms  (44,37 %) temporary semantic
    428,73 ms  (51,99 %) cross check
Total average time: 824,63 ms</t>
  </si>
  <si>
    <t>Incremental compilation performance
      3,25 ms  ( 0,46 %) text update
      0,10 ms  ( 0,01 %) scanner
      7,48 ms  ( 1,05 %) preprocessor
     22,65 ms  ( 3,19 %) code elements
    446,35 ms  (62,94 %) temporary semantic
    229,35 ms  (32,34 %) cross check
Total average time: 709,18 ms</t>
  </si>
  <si>
    <t>Full compilation performance
      0,00 ms  ( 0,00 %) text update
    522,80 ms  (20,09 %) scanner
     30,60 ms  ( 1,18 %) preprocessor
   1318,00 ms  (50,65 %) code elements
    582,00 ms  (22,36 %) temporary semantic
    149,00 ms  ( 5,73 %) cross check
Total average time: 2602,40 ms</t>
  </si>
  <si>
    <t>1260_DomainChecker merged with develop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</si>
</sst>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2" fillId="0" borderId="0" xfId="0" applyFont="1"/>
    <xf numFmtId="9" fontId="0" fillId="0" borderId="0" xfId="1" applyFont="1"/>
    <xf numFmtId="9" fontId="2" fillId="0" borderId="0" xfId="1" applyFont="1"/>
    <xf numFmtId="14" fontId="2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3" sqref="E3"/>
    </sheetView>
  </sheetViews>
  <sheetFormatPr baseColWidth="10" defaultRowHeight="15" x14ac:dyDescent="0.25"/>
  <cols>
    <col min="1" max="1" width="55.5703125" bestFit="1" customWidth="1"/>
    <col min="2" max="3" width="57.85546875" bestFit="1" customWidth="1"/>
    <col min="4" max="4" width="13.140625" style="20" customWidth="1"/>
    <col min="5" max="5" width="74.5703125" style="1" customWidth="1"/>
    <col min="6" max="6" width="11.42578125" style="20"/>
  </cols>
  <sheetData>
    <row r="1" spans="1:6" x14ac:dyDescent="0.25">
      <c r="B1" s="7">
        <v>43534</v>
      </c>
      <c r="C1" s="22">
        <v>43554</v>
      </c>
      <c r="E1" s="22">
        <v>43566</v>
      </c>
    </row>
    <row r="2" spans="1:6" ht="30" x14ac:dyDescent="0.25">
      <c r="A2" s="6" t="s">
        <v>20</v>
      </c>
      <c r="B2" s="8" t="s">
        <v>0</v>
      </c>
      <c r="C2" s="19" t="s">
        <v>21</v>
      </c>
      <c r="D2" s="21" t="s">
        <v>19</v>
      </c>
      <c r="E2" s="19" t="s">
        <v>68</v>
      </c>
    </row>
    <row r="3" spans="1:6" ht="120" x14ac:dyDescent="0.25">
      <c r="A3" s="3" t="s">
        <v>13</v>
      </c>
      <c r="B3" s="2" t="s">
        <v>32</v>
      </c>
      <c r="C3" s="2" t="s">
        <v>33</v>
      </c>
      <c r="D3" s="20">
        <f>1-2123/2053</f>
        <v>-3.4096444227958989E-2</v>
      </c>
      <c r="E3" s="2" t="s">
        <v>67</v>
      </c>
      <c r="F3" s="20">
        <f>1-2602/2123</f>
        <v>-0.22562411681582661</v>
      </c>
    </row>
    <row r="4" spans="1:6" ht="120" x14ac:dyDescent="0.25">
      <c r="A4" s="3" t="s">
        <v>14</v>
      </c>
      <c r="B4" s="2" t="s">
        <v>34</v>
      </c>
      <c r="C4" s="2" t="s">
        <v>35</v>
      </c>
      <c r="D4" s="20">
        <f>1-1995/2990</f>
        <v>0.33277591973244147</v>
      </c>
    </row>
    <row r="5" spans="1:6" ht="120" x14ac:dyDescent="0.25">
      <c r="A5" s="3" t="s">
        <v>15</v>
      </c>
      <c r="B5" s="2" t="s">
        <v>36</v>
      </c>
      <c r="C5" s="2" t="s">
        <v>37</v>
      </c>
      <c r="D5" s="20">
        <f>1-1996/2455</f>
        <v>0.18696537678207736</v>
      </c>
    </row>
    <row r="6" spans="1:6" ht="120" x14ac:dyDescent="0.25">
      <c r="A6" s="9" t="s">
        <v>16</v>
      </c>
      <c r="B6" s="10" t="s">
        <v>38</v>
      </c>
      <c r="C6" s="10" t="s">
        <v>39</v>
      </c>
      <c r="D6" s="20">
        <f>1-1908/2255</f>
        <v>0.15388026607538807</v>
      </c>
    </row>
    <row r="7" spans="1:6" ht="120" x14ac:dyDescent="0.25">
      <c r="A7" s="13" t="s">
        <v>1</v>
      </c>
      <c r="B7" s="14" t="s">
        <v>40</v>
      </c>
      <c r="C7" s="14" t="s">
        <v>41</v>
      </c>
      <c r="D7" s="20">
        <f>1-323/525</f>
        <v>0.38476190476190475</v>
      </c>
      <c r="E7" s="2" t="s">
        <v>61</v>
      </c>
      <c r="F7" s="20">
        <f>1-846/323</f>
        <v>-1.6191950464396285</v>
      </c>
    </row>
    <row r="8" spans="1:6" ht="120" x14ac:dyDescent="0.25">
      <c r="A8" s="13" t="s">
        <v>2</v>
      </c>
      <c r="B8" s="14" t="s">
        <v>42</v>
      </c>
      <c r="C8" s="14" t="s">
        <v>43</v>
      </c>
      <c r="D8" s="20">
        <f>1-331/1288</f>
        <v>0.74301242236024845</v>
      </c>
      <c r="E8" s="2" t="s">
        <v>58</v>
      </c>
      <c r="F8" s="20">
        <f>1-814/331</f>
        <v>-1.4592145015105742</v>
      </c>
    </row>
    <row r="9" spans="1:6" ht="120" x14ac:dyDescent="0.25">
      <c r="A9" s="13" t="s">
        <v>3</v>
      </c>
      <c r="B9" s="14" t="s">
        <v>44</v>
      </c>
      <c r="C9" s="14" t="s">
        <v>45</v>
      </c>
      <c r="D9" s="20">
        <f>1-402/742</f>
        <v>0.4582210242587601</v>
      </c>
      <c r="E9" s="2" t="s">
        <v>59</v>
      </c>
      <c r="F9" s="20">
        <f>1-863/402</f>
        <v>-1.1467661691542288</v>
      </c>
    </row>
    <row r="10" spans="1:6" ht="120" x14ac:dyDescent="0.25">
      <c r="A10" s="15" t="s">
        <v>4</v>
      </c>
      <c r="B10" s="16" t="s">
        <v>46</v>
      </c>
      <c r="C10" s="16" t="s">
        <v>47</v>
      </c>
      <c r="D10" s="20">
        <f>1-401/743</f>
        <v>0.4602960969044414</v>
      </c>
      <c r="E10" s="2" t="s">
        <v>60</v>
      </c>
      <c r="F10" s="20">
        <f>1-890/401</f>
        <v>-1.2194513715710724</v>
      </c>
    </row>
    <row r="11" spans="1:6" ht="120" x14ac:dyDescent="0.25">
      <c r="A11" s="4" t="s">
        <v>10</v>
      </c>
      <c r="B11" s="5" t="s">
        <v>48</v>
      </c>
      <c r="C11" s="5" t="s">
        <v>22</v>
      </c>
      <c r="D11" s="20">
        <f>1-535/692</f>
        <v>0.22687861271676302</v>
      </c>
    </row>
    <row r="12" spans="1:6" ht="120" x14ac:dyDescent="0.25">
      <c r="A12" s="4" t="s">
        <v>11</v>
      </c>
      <c r="B12" s="5" t="s">
        <v>49</v>
      </c>
      <c r="C12" s="5" t="s">
        <v>23</v>
      </c>
      <c r="D12" s="20">
        <f>1-565/2497</f>
        <v>0.77372847416900281</v>
      </c>
    </row>
    <row r="13" spans="1:6" ht="120" x14ac:dyDescent="0.25">
      <c r="A13" s="11" t="s">
        <v>12</v>
      </c>
      <c r="B13" s="12" t="s">
        <v>50</v>
      </c>
      <c r="C13" s="12" t="s">
        <v>24</v>
      </c>
      <c r="D13" s="20">
        <f>1-586/1435</f>
        <v>0.59163763066202091</v>
      </c>
    </row>
    <row r="14" spans="1:6" ht="135" x14ac:dyDescent="0.25">
      <c r="A14" s="17" t="s">
        <v>5</v>
      </c>
      <c r="B14" s="18" t="s">
        <v>51</v>
      </c>
      <c r="C14" s="18" t="s">
        <v>25</v>
      </c>
      <c r="D14" s="20">
        <f>1-64/161</f>
        <v>0.60248447204968947</v>
      </c>
      <c r="E14" s="2" t="s">
        <v>62</v>
      </c>
      <c r="F14" s="20">
        <f>1-193/64</f>
        <v>-2.015625</v>
      </c>
    </row>
    <row r="15" spans="1:6" ht="120" x14ac:dyDescent="0.25">
      <c r="A15" s="17" t="s">
        <v>6</v>
      </c>
      <c r="B15" s="18" t="s">
        <v>52</v>
      </c>
      <c r="C15" s="18" t="s">
        <v>26</v>
      </c>
      <c r="D15" s="20">
        <f>1-100/1972</f>
        <v>0.94929006085192702</v>
      </c>
      <c r="E15" s="2" t="s">
        <v>63</v>
      </c>
      <c r="F15" s="20">
        <f>1-225/100</f>
        <v>-1.25</v>
      </c>
    </row>
    <row r="16" spans="1:6" ht="120" x14ac:dyDescent="0.25">
      <c r="A16" s="17" t="s">
        <v>9</v>
      </c>
      <c r="B16" s="18" t="s">
        <v>53</v>
      </c>
      <c r="C16" s="18" t="s">
        <v>27</v>
      </c>
      <c r="D16" s="20">
        <f>1-95/926</f>
        <v>0.89740820734341253</v>
      </c>
      <c r="E16" s="2" t="s">
        <v>64</v>
      </c>
      <c r="F16" s="20">
        <f>1-231/95</f>
        <v>-1.4315789473684211</v>
      </c>
    </row>
    <row r="17" spans="1:6" ht="120" x14ac:dyDescent="0.25">
      <c r="A17" s="3" t="s">
        <v>18</v>
      </c>
      <c r="B17" s="2" t="s">
        <v>54</v>
      </c>
      <c r="C17" s="2" t="s">
        <v>28</v>
      </c>
      <c r="D17" s="20">
        <f>1-1388/1967</f>
        <v>0.29435688866293852</v>
      </c>
    </row>
    <row r="18" spans="1:6" ht="120" x14ac:dyDescent="0.25">
      <c r="A18" s="3" t="s">
        <v>17</v>
      </c>
      <c r="B18" s="2" t="s">
        <v>55</v>
      </c>
      <c r="C18" s="2" t="s">
        <v>29</v>
      </c>
      <c r="D18" s="20">
        <f>1-1621/4078</f>
        <v>0.60250122609122125</v>
      </c>
    </row>
    <row r="19" spans="1:6" ht="120" x14ac:dyDescent="0.25">
      <c r="A19" s="13" t="s">
        <v>8</v>
      </c>
      <c r="B19" s="14" t="s">
        <v>56</v>
      </c>
      <c r="C19" s="14" t="s">
        <v>30</v>
      </c>
      <c r="D19" s="20">
        <f>1-251/853</f>
        <v>0.70574443141852283</v>
      </c>
      <c r="E19" s="2" t="s">
        <v>66</v>
      </c>
      <c r="F19" s="20">
        <f>1-709/251</f>
        <v>-1.8247011952191237</v>
      </c>
    </row>
    <row r="20" spans="1:6" ht="120" x14ac:dyDescent="0.25">
      <c r="A20" s="13" t="s">
        <v>7</v>
      </c>
      <c r="B20" s="14" t="s">
        <v>57</v>
      </c>
      <c r="C20" s="14" t="s">
        <v>31</v>
      </c>
      <c r="D20" s="20">
        <f>1-417/3010</f>
        <v>0.86146179401993361</v>
      </c>
      <c r="E20" s="2" t="s">
        <v>65</v>
      </c>
      <c r="F20" s="20">
        <f>1-824/417</f>
        <v>-0.9760191846522781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Frigo</cp:lastModifiedBy>
  <dcterms:created xsi:type="dcterms:W3CDTF">2019-03-10T13:43:20Z</dcterms:created>
  <dcterms:modified xsi:type="dcterms:W3CDTF">2019-04-11T20:55:55Z</dcterms:modified>
</cp:coreProperties>
</file>