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iorgsciencecom-my.sharepoint.com/personal/lj_iorgscience_com/Documents/Documents/_OSM, LLC/Business Valuation Research/"/>
    </mc:Choice>
  </mc:AlternateContent>
  <xr:revisionPtr revIDLastSave="23" documentId="8_{50F24D96-37AE-4D13-BA4A-38ED1DE74260}" xr6:coauthVersionLast="47" xr6:coauthVersionMax="47" xr10:uidLastSave="{F3BD1B86-72AB-4AE6-B10E-DCA847156163}"/>
  <bookViews>
    <workbookView xWindow="-27470" yWindow="-5850" windowWidth="27580" windowHeight="17740" activeTab="1" xr2:uid="{00000000-000D-0000-FFFF-FFFF00000000}"/>
  </bookViews>
  <sheets>
    <sheet name="TOC" sheetId="20" r:id="rId1"/>
    <sheet name="1. V Valuation 10 Year" sheetId="58" r:id="rId2"/>
    <sheet name="HIstorical Data -&gt;&gt;" sheetId="23" r:id="rId3"/>
    <sheet name="V" sheetId="60" r:id="rId4"/>
  </sheets>
  <definedNames>
    <definedName name="_xlnm._FilterDatabase" localSheetId="0" hidden="1">TOC!$A$2:$K$3</definedName>
    <definedName name="_xlnm._FilterDatabase" localSheetId="3" hidden="1">V!$A$20:$G$2861</definedName>
    <definedName name="Ten">TOC!#REF!</definedName>
  </definedNames>
  <calcPr calcId="191029"/>
  <customWorkbookViews>
    <customWorkbookView name="Danielle L. Scott - Personal View" guid="{02591470-5A8F-42F8-945F-52813B409DDC}" mergeInterval="0" personalView="1" maximized="1" windowWidth="1276" windowHeight="804" activeSheetId="1"/>
    <customWorkbookView name="Cheri - Personal View" guid="{F63692D0-3621-4CA3-8B73-3A077F881099}" mergeInterval="0" personalView="1" maximized="1" xWindow="1" yWindow="1" windowWidth="1920" windowHeight="1061" activeSheetId="1"/>
    <customWorkbookView name="  - Personal View" guid="{76C75CA0-CFDA-48A1-9F59-AFC32A9A5582}" mergeInterval="0" personalView="1" maximized="1" windowWidth="1276" windowHeight="774" activeSheetId="1"/>
    <customWorkbookView name="OSM - Personal View" guid="{1F6433D0-1DF6-46F2-8218-9BC719FE7E78}" mergeInterval="0" personalView="1" maximized="1" xWindow="-11" yWindow="-11" windowWidth="2758" windowHeight="1774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4" i="58" l="1"/>
  <c r="J44" i="58"/>
  <c r="I44" i="58"/>
  <c r="H44" i="58"/>
  <c r="F44" i="58"/>
  <c r="E44" i="58"/>
  <c r="D44" i="58"/>
  <c r="C44" i="58"/>
  <c r="M11" i="58"/>
  <c r="R15" i="58"/>
  <c r="E55" i="58"/>
  <c r="M55" i="58"/>
  <c r="D49" i="58"/>
  <c r="D55" i="58" s="1"/>
  <c r="E49" i="58"/>
  <c r="F49" i="58"/>
  <c r="F55" i="58" s="1"/>
  <c r="G49" i="58"/>
  <c r="G55" i="58" s="1"/>
  <c r="H49" i="58"/>
  <c r="H55" i="58" s="1"/>
  <c r="I49" i="58"/>
  <c r="I55" i="58" s="1"/>
  <c r="J49" i="58"/>
  <c r="J55" i="58" s="1"/>
  <c r="K49" i="58"/>
  <c r="K55" i="58" s="1"/>
  <c r="L49" i="58"/>
  <c r="L55" i="58" s="1"/>
  <c r="M49" i="58"/>
  <c r="N49" i="58"/>
  <c r="N55" i="58" s="1"/>
  <c r="C49" i="58"/>
  <c r="C55" i="58" s="1"/>
  <c r="R16" i="58"/>
  <c r="Q19" i="58"/>
  <c r="Q18" i="58"/>
  <c r="Q17" i="58"/>
  <c r="Q13" i="58"/>
  <c r="Q12" i="58"/>
  <c r="P19" i="58"/>
  <c r="P18" i="58"/>
  <c r="P17" i="58"/>
  <c r="P13" i="58"/>
  <c r="P12" i="58"/>
  <c r="AF14" i="58"/>
  <c r="AF15" i="58"/>
  <c r="M24" i="58"/>
  <c r="C32" i="58" s="1"/>
  <c r="M8" i="58"/>
  <c r="N8" i="58"/>
  <c r="N24" i="58"/>
  <c r="M25" i="58"/>
  <c r="N25" i="58"/>
  <c r="M26" i="58"/>
  <c r="M27" i="58" s="1"/>
  <c r="C33" i="58" s="1"/>
  <c r="N26" i="58"/>
  <c r="N27" i="58" s="1"/>
  <c r="C31" i="58" l="1"/>
  <c r="C37" i="58" s="1"/>
  <c r="C38" i="58" s="1"/>
  <c r="C34" i="58"/>
  <c r="C11" i="58" l="1"/>
  <c r="C24" i="58" s="1"/>
  <c r="C8" i="58"/>
  <c r="D11" i="58"/>
  <c r="D24" i="58" s="1"/>
  <c r="E11" i="58"/>
  <c r="E24" i="58" s="1"/>
  <c r="F11" i="58"/>
  <c r="F24" i="58" s="1"/>
  <c r="G11" i="58"/>
  <c r="G24" i="58" s="1"/>
  <c r="H11" i="58"/>
  <c r="I11" i="58"/>
  <c r="I24" i="58" s="1"/>
  <c r="J11" i="58"/>
  <c r="J24" i="58" s="1"/>
  <c r="K11" i="58"/>
  <c r="K24" i="58" s="1"/>
  <c r="L11" i="58"/>
  <c r="B59" i="58"/>
  <c r="B58" i="58"/>
  <c r="B57" i="58"/>
  <c r="B56" i="58"/>
  <c r="X51" i="58"/>
  <c r="W52" i="58" s="1"/>
  <c r="AB44" i="58"/>
  <c r="L26" i="58"/>
  <c r="L27" i="58" s="1"/>
  <c r="K26" i="58"/>
  <c r="K27" i="58" s="1"/>
  <c r="J26" i="58"/>
  <c r="J27" i="58" s="1"/>
  <c r="I26" i="58"/>
  <c r="I27" i="58" s="1"/>
  <c r="H26" i="58"/>
  <c r="H27" i="58" s="1"/>
  <c r="G26" i="58"/>
  <c r="G27" i="58" s="1"/>
  <c r="F26" i="58"/>
  <c r="F27" i="58" s="1"/>
  <c r="E26" i="58"/>
  <c r="E27" i="58" s="1"/>
  <c r="D26" i="58"/>
  <c r="D27" i="58" s="1"/>
  <c r="C26" i="58"/>
  <c r="C27" i="58" s="1"/>
  <c r="L25" i="58"/>
  <c r="K25" i="58"/>
  <c r="J25" i="58"/>
  <c r="I25" i="58"/>
  <c r="H25" i="58"/>
  <c r="G25" i="58"/>
  <c r="F25" i="58"/>
  <c r="E25" i="58"/>
  <c r="D25" i="58"/>
  <c r="C25" i="58"/>
  <c r="B23" i="58"/>
  <c r="AE15" i="58"/>
  <c r="AD15" i="58"/>
  <c r="AC15" i="58"/>
  <c r="AB15" i="58"/>
  <c r="AA15" i="58"/>
  <c r="Z15" i="58"/>
  <c r="Y15" i="58"/>
  <c r="X15" i="58"/>
  <c r="W15" i="58"/>
  <c r="V15" i="58"/>
  <c r="U15" i="58"/>
  <c r="AE14" i="58"/>
  <c r="AD14" i="58"/>
  <c r="AC14" i="58"/>
  <c r="AB14" i="58"/>
  <c r="AA14" i="58"/>
  <c r="Z14" i="58"/>
  <c r="Y14" i="58"/>
  <c r="X14" i="58"/>
  <c r="W14" i="58"/>
  <c r="V14" i="58"/>
  <c r="U14" i="58"/>
  <c r="AD11" i="58"/>
  <c r="AC11" i="58" s="1"/>
  <c r="AB11" i="58" s="1"/>
  <c r="AA11" i="58" s="1"/>
  <c r="Z11" i="58" s="1"/>
  <c r="Y11" i="58" s="1"/>
  <c r="X11" i="58" s="1"/>
  <c r="W11" i="58" s="1"/>
  <c r="V11" i="58" s="1"/>
  <c r="U11" i="58" s="1"/>
  <c r="H24" i="58"/>
  <c r="C10" i="58"/>
  <c r="C23" i="58" s="1"/>
  <c r="L8" i="58"/>
  <c r="K8" i="58"/>
  <c r="J8" i="58"/>
  <c r="I8" i="58"/>
  <c r="H8" i="58"/>
  <c r="G8" i="58"/>
  <c r="F8" i="58"/>
  <c r="E8" i="58"/>
  <c r="D8" i="58"/>
  <c r="B8" i="58"/>
  <c r="P25" i="58" l="1"/>
  <c r="H3" i="20"/>
  <c r="Q11" i="58"/>
  <c r="P11" i="58"/>
  <c r="L24" i="58"/>
  <c r="P24" i="58" s="1"/>
  <c r="P27" i="58"/>
  <c r="D10" i="58"/>
  <c r="P26" i="58"/>
  <c r="D23" i="58" l="1"/>
  <c r="E10" i="58"/>
  <c r="D37" i="58" l="1"/>
  <c r="E37" i="58" s="1"/>
  <c r="C50" i="58"/>
  <c r="C59" i="58" s="1"/>
  <c r="H45" i="58"/>
  <c r="F10" i="58"/>
  <c r="E23" i="58"/>
  <c r="D38" i="58" l="1"/>
  <c r="D50" i="58" s="1"/>
  <c r="D56" i="58" s="1"/>
  <c r="C58" i="58"/>
  <c r="C56" i="58"/>
  <c r="C57" i="58"/>
  <c r="E38" i="58"/>
  <c r="E50" i="58" s="1"/>
  <c r="F37" i="58"/>
  <c r="F23" i="58"/>
  <c r="G10" i="58"/>
  <c r="D59" i="58" l="1"/>
  <c r="D58" i="58"/>
  <c r="D57" i="58"/>
  <c r="E58" i="58"/>
  <c r="E57" i="58"/>
  <c r="E59" i="58"/>
  <c r="E56" i="58"/>
  <c r="H10" i="58"/>
  <c r="G23" i="58"/>
  <c r="F38" i="58"/>
  <c r="F50" i="58" s="1"/>
  <c r="G37" i="58"/>
  <c r="G38" i="58" s="1"/>
  <c r="I10" i="58" l="1"/>
  <c r="H23" i="58"/>
  <c r="H37" i="58"/>
  <c r="G50" i="58"/>
  <c r="F57" i="58"/>
  <c r="F59" i="58"/>
  <c r="F56" i="58"/>
  <c r="F58" i="58"/>
  <c r="I23" i="58" l="1"/>
  <c r="J10" i="58"/>
  <c r="H38" i="58"/>
  <c r="H50" i="58" s="1"/>
  <c r="I37" i="58"/>
  <c r="G59" i="58"/>
  <c r="G58" i="58"/>
  <c r="G56" i="58"/>
  <c r="G57" i="58"/>
  <c r="H56" i="58" l="1"/>
  <c r="H57" i="58"/>
  <c r="H58" i="58"/>
  <c r="H59" i="58"/>
  <c r="J23" i="58"/>
  <c r="K10" i="58"/>
  <c r="J37" i="58"/>
  <c r="I38" i="58"/>
  <c r="I50" i="58" s="1"/>
  <c r="K23" i="58" l="1"/>
  <c r="L10" i="58"/>
  <c r="I56" i="58"/>
  <c r="I57" i="58"/>
  <c r="I58" i="58"/>
  <c r="I59" i="58"/>
  <c r="J38" i="58"/>
  <c r="J50" i="58" s="1"/>
  <c r="K37" i="58"/>
  <c r="L23" i="58" l="1"/>
  <c r="M10" i="58"/>
  <c r="K38" i="58"/>
  <c r="K50" i="58" s="1"/>
  <c r="L37" i="58"/>
  <c r="M37" i="58" s="1"/>
  <c r="J57" i="58"/>
  <c r="J56" i="58"/>
  <c r="J58" i="58"/>
  <c r="J59" i="58"/>
  <c r="N10" i="58" l="1"/>
  <c r="N23" i="58" s="1"/>
  <c r="M23" i="58"/>
  <c r="M38" i="58"/>
  <c r="M50" i="58" s="1"/>
  <c r="N37" i="58"/>
  <c r="N38" i="58" s="1"/>
  <c r="N50" i="58" s="1"/>
  <c r="L38" i="58"/>
  <c r="E45" i="58" s="1"/>
  <c r="O58" i="58" s="1"/>
  <c r="K57" i="58"/>
  <c r="K58" i="58"/>
  <c r="K59" i="58"/>
  <c r="K56" i="58"/>
  <c r="N56" i="58" l="1"/>
  <c r="N59" i="58"/>
  <c r="N57" i="58"/>
  <c r="N58" i="58"/>
  <c r="M56" i="58"/>
  <c r="M58" i="58"/>
  <c r="M59" i="58"/>
  <c r="M57" i="58"/>
  <c r="D45" i="58"/>
  <c r="O57" i="58" s="1"/>
  <c r="L50" i="58"/>
  <c r="L58" i="58" s="1"/>
  <c r="F45" i="58"/>
  <c r="O59" i="58" s="1"/>
  <c r="C45" i="58"/>
  <c r="O56" i="58" s="1"/>
  <c r="I45" i="58"/>
  <c r="J45" i="58"/>
  <c r="K45" i="58"/>
  <c r="Q58" i="58" l="1"/>
  <c r="S58" i="58" s="1"/>
  <c r="L59" i="58"/>
  <c r="Q59" i="58" s="1"/>
  <c r="S59" i="58" s="1"/>
  <c r="L57" i="58"/>
  <c r="Q57" i="58" s="1"/>
  <c r="S57" i="58" s="1"/>
  <c r="L56" i="58"/>
  <c r="Q56" i="58" s="1"/>
  <c r="S56" i="5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OSM</author>
  </authors>
  <commentList>
    <comment ref="C2" authorId="0" shapeId="0" xr:uid="{AA8C2804-F723-41EA-BB70-BBBB9E453E5B}">
      <text>
        <r>
          <rPr>
            <b/>
            <sz val="9"/>
            <color indexed="81"/>
            <rFont val="Tahoma"/>
            <family val="2"/>
          </rPr>
          <t>OSM:</t>
        </r>
        <r>
          <rPr>
            <sz val="9"/>
            <color indexed="81"/>
            <rFont val="Tahoma"/>
            <family val="2"/>
          </rPr>
          <t xml:space="preserve">
Buy up to this price and no higher.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Steven Ferraro</author>
  </authors>
  <commentList>
    <comment ref="A15" authorId="0" shapeId="0" xr:uid="{EBED18E9-4DA3-42EE-8F8E-E191490F0853}">
      <text>
        <r>
          <rPr>
            <b/>
            <sz val="9"/>
            <color indexed="81"/>
            <rFont val="Tahoma"/>
            <family val="2"/>
          </rPr>
          <t>Steven Ferraro:</t>
        </r>
        <r>
          <rPr>
            <sz val="9"/>
            <color indexed="81"/>
            <rFont val="Tahoma"/>
            <family val="2"/>
          </rPr>
          <t xml:space="preserve">
From Standard &amp; Poor's stock report
</t>
        </r>
      </text>
    </comment>
    <comment ref="A16" authorId="0" shapeId="0" xr:uid="{34388BBA-6B52-4755-AAAE-FE82DB7281F7}">
      <text>
        <r>
          <rPr>
            <b/>
            <sz val="9"/>
            <color indexed="81"/>
            <rFont val="Tahoma"/>
            <family val="2"/>
          </rPr>
          <t>Steven Ferraro:</t>
        </r>
        <r>
          <rPr>
            <sz val="9"/>
            <color indexed="81"/>
            <rFont val="Tahoma"/>
            <family val="2"/>
          </rPr>
          <t xml:space="preserve">
From Standard &amp; Poor's stock report
</t>
        </r>
      </text>
    </comment>
  </commentList>
</comments>
</file>

<file path=xl/sharedStrings.xml><?xml version="1.0" encoding="utf-8"?>
<sst xmlns="http://schemas.openxmlformats.org/spreadsheetml/2006/main" count="153" uniqueCount="127">
  <si>
    <t>Valuation Calculations</t>
  </si>
  <si>
    <t>Average</t>
  </si>
  <si>
    <t>Cumulative</t>
  </si>
  <si>
    <t>Growth</t>
  </si>
  <si>
    <t>Median</t>
  </si>
  <si>
    <t>Revenue</t>
  </si>
  <si>
    <t>Net Income</t>
  </si>
  <si>
    <t>Shareholder Equity</t>
  </si>
  <si>
    <t>Dividends per Share</t>
  </si>
  <si>
    <t>Payout Ratio</t>
  </si>
  <si>
    <t>Shares Out (Millions)</t>
  </si>
  <si>
    <t>Common Dividends</t>
  </si>
  <si>
    <t>Low</t>
  </si>
  <si>
    <t>High</t>
  </si>
  <si>
    <t>P/E</t>
  </si>
  <si>
    <t>Future Price per Share</t>
  </si>
  <si>
    <t>Current Price per Share</t>
  </si>
  <si>
    <t>Retention Ratio</t>
  </si>
  <si>
    <t>Cash Flows</t>
  </si>
  <si>
    <t xml:space="preserve">Annual </t>
  </si>
  <si>
    <t>Rate of</t>
  </si>
  <si>
    <t>Return</t>
  </si>
  <si>
    <t>Expected</t>
  </si>
  <si>
    <t>Input Data</t>
  </si>
  <si>
    <t>Today's</t>
  </si>
  <si>
    <t>Price</t>
  </si>
  <si>
    <t>Book Yield (per Share)</t>
  </si>
  <si>
    <t>Low P/E Assumption Return</t>
  </si>
  <si>
    <t>Median P/E Assumption Return</t>
  </si>
  <si>
    <t>High P/E Assumption Return</t>
  </si>
  <si>
    <t>10-Year</t>
  </si>
  <si>
    <t>Average P/E Assumption Return</t>
  </si>
  <si>
    <t>Avg.</t>
  </si>
  <si>
    <t>Book Value per Share (BV)</t>
  </si>
  <si>
    <t>Earnings per Share (EPS)</t>
  </si>
  <si>
    <t>Book Yield (Return On Equity-ROE)</t>
  </si>
  <si>
    <t>Price-Earnings Ratio (P/E) - high</t>
  </si>
  <si>
    <t>Percent Earnings Return</t>
  </si>
  <si>
    <t>Future P/E</t>
  </si>
  <si>
    <t>Return On Equity (ROE)</t>
  </si>
  <si>
    <t>Growth in Book Value (BV)</t>
  </si>
  <si>
    <t>Price-Earnings Ratio (P/E) - low</t>
  </si>
  <si>
    <t>STEPS 3 &amp; 4: Estimate future BV and EPS</t>
  </si>
  <si>
    <t>STEP 2: Calculate book yield</t>
  </si>
  <si>
    <t>STEP 5: Estimate future P/E ratio and stock price</t>
  </si>
  <si>
    <t>STEP 6: Calculate expected return on investment</t>
  </si>
  <si>
    <t>Key:</t>
  </si>
  <si>
    <t>STEP 1: Set up spreadsheet with raw data</t>
  </si>
  <si>
    <t>https://gbr.pepperdine.edu/2010/08/the-buffett-approach-to-valuing-stocks/#:~:text=For%20estimating%20the%20intrinsic%20value,dividends%20per%20share%2C%20and%20total</t>
  </si>
  <si>
    <t>Book Value</t>
  </si>
  <si>
    <t>total assets minus intangible assets (patents, goodwill) and liabilities</t>
  </si>
  <si>
    <t>NPV</t>
  </si>
  <si>
    <t>Stock Price</t>
  </si>
  <si>
    <t>High P/E</t>
  </si>
  <si>
    <t>Low P/E</t>
  </si>
  <si>
    <t>2024 E</t>
  </si>
  <si>
    <t>2025 E</t>
  </si>
  <si>
    <t>2026 E</t>
  </si>
  <si>
    <t>2027 E</t>
  </si>
  <si>
    <t>2028 E</t>
  </si>
  <si>
    <t>2029 E</t>
  </si>
  <si>
    <t>2030 E</t>
  </si>
  <si>
    <t>2031 E</t>
  </si>
  <si>
    <t>2032 E</t>
  </si>
  <si>
    <t>Target</t>
  </si>
  <si>
    <t>Cost Basis</t>
  </si>
  <si>
    <t>Current Price a/o 23 Jan 2023</t>
  </si>
  <si>
    <t>P/E = Stock Price/EPS</t>
  </si>
  <si>
    <r>
      <t>BVPS</t>
    </r>
    <r>
      <rPr>
        <sz val="12"/>
        <rFont val="Arial"/>
        <family val="2"/>
      </rPr>
      <t> = Total equity - preferred equity /T</t>
    </r>
    <r>
      <rPr>
        <sz val="12"/>
        <color rgb="FF111111"/>
        <rFont val="Times New Roman"/>
        <family val="1"/>
      </rPr>
      <t>otal Shares Outstanding</t>
    </r>
  </si>
  <si>
    <t>Sharehold equity = assets - liabilities</t>
  </si>
  <si>
    <t xml:space="preserve">ROE =  Return on equity (ROE) is a measure of financial performance calculated by dividing net income by shareholders' equity. Because shareholders' equity is equal to a company’s assets minus its debt, ROE is considered the return on net assets.
ROE is considered a gauge of a corporation's profitability and how efficient it is in generating profits. The higher the ROE, the more efficient a company's management is at generating income and growth from its equity financing. </t>
  </si>
  <si>
    <t>Federal Discount Rate</t>
  </si>
  <si>
    <t>Growth Rate</t>
  </si>
  <si>
    <t>Pulled data from https://www.sec.gov/Archives/edgar/data/797468/000079746815000003/oxy10k12-31x2014.htm</t>
  </si>
  <si>
    <t>Dividends</t>
  </si>
  <si>
    <t>Investment Tenets</t>
  </si>
  <si>
    <t>Business</t>
  </si>
  <si>
    <t>Is the business simple and understandable?</t>
  </si>
  <si>
    <t>Does the business have a consistent operating history?</t>
  </si>
  <si>
    <t>Does the business have favorable long-term prospects?</t>
  </si>
  <si>
    <t>Management</t>
  </si>
  <si>
    <t>Is management rational?</t>
  </si>
  <si>
    <t>Is management candid with the shareholders?</t>
  </si>
  <si>
    <t>Does management resist the institutional imperative?</t>
  </si>
  <si>
    <t>Financial</t>
  </si>
  <si>
    <t>What is the return on equity (ROE)? [Do not just focus on earnings per share (EPS).]</t>
  </si>
  <si>
    <t>How high are the firm’s profit margins?</t>
  </si>
  <si>
    <t>Does the firm create one dollar in market value for every dollar retained?</t>
  </si>
  <si>
    <t>Market</t>
  </si>
  <si>
    <t>What is the value of the business?</t>
  </si>
  <si>
    <t>Can the business be purchased at a significant discount?</t>
  </si>
  <si>
    <t>Yes</t>
  </si>
  <si>
    <t>Market Cap</t>
  </si>
  <si>
    <t>EPS = net income - preferred dividends/shares outstanding</t>
  </si>
  <si>
    <t>Intrinsic Value (per share)</t>
  </si>
  <si>
    <t>NPM = net income/r *100</t>
  </si>
  <si>
    <t>Table of Contents</t>
  </si>
  <si>
    <t>TOC</t>
  </si>
  <si>
    <t>Current Price</t>
  </si>
  <si>
    <t>Action</t>
  </si>
  <si>
    <t>Not sure</t>
  </si>
  <si>
    <t>Mstar Fair Value</t>
  </si>
  <si>
    <t>No</t>
  </si>
  <si>
    <t>Industry</t>
  </si>
  <si>
    <t>#</t>
  </si>
  <si>
    <t>Sector</t>
  </si>
  <si>
    <t>Moat</t>
  </si>
  <si>
    <t>Wide</t>
  </si>
  <si>
    <t>Financial Services</t>
  </si>
  <si>
    <t>Investment Type</t>
  </si>
  <si>
    <t>Large Growth</t>
  </si>
  <si>
    <t>Did I answer  these questions before I bought?  Yes</t>
  </si>
  <si>
    <t>They do pharmacy and healthcare services, but's it doesn't seem simple.</t>
  </si>
  <si>
    <t>They are buying up companies left and right it seems; that could be good or just doing what everyone else does I guess.</t>
  </si>
  <si>
    <t>I'ts less than 10%</t>
  </si>
  <si>
    <t>2.64% low</t>
  </si>
  <si>
    <t>V</t>
  </si>
  <si>
    <t>The Buffet Approach to Valuing Stocks: V</t>
  </si>
  <si>
    <t>Credit Services</t>
  </si>
  <si>
    <t>EPS generate by assets</t>
  </si>
  <si>
    <t>Net Profit Margin</t>
  </si>
  <si>
    <t>2033 E</t>
  </si>
  <si>
    <t>2034 E</t>
  </si>
  <si>
    <t>2035 E</t>
  </si>
  <si>
    <t>Min Price</t>
  </si>
  <si>
    <t>Max Price</t>
  </si>
  <si>
    <t>Adapted on file here: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</si>
</sst>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.0_);_(* \(#,##0.0\);_(* &quot;-&quot;??_);_(@_)"/>
    <numFmt numFmtId="166" formatCode="_(* #,##0_);_(* \(#,##0\);_(* &quot;-&quot;??_);_(@_)"/>
    <numFmt numFmtId="167" formatCode="0.0"/>
    <numFmt numFmtId="168" formatCode="_(&quot;$&quot;* #,##0_);_(&quot;$&quot;* \(#,##0\);_(&quot;$&quot;* &quot;-&quot;??_);_(@_)"/>
  </numFmts>
  <fonts count="54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indexed="9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0"/>
      <color theme="0"/>
      <name val="Arial"/>
      <family val="2"/>
    </font>
    <font>
      <i/>
      <sz val="12"/>
      <name val="KaTeX_Math"/>
    </font>
    <font>
      <sz val="12"/>
      <name val="Arial"/>
      <family val="2"/>
    </font>
    <font>
      <sz val="12"/>
      <color rgb="FF111111"/>
      <name val="Times New Roman"/>
      <family val="1"/>
    </font>
    <font>
      <u/>
      <sz val="10"/>
      <color theme="10"/>
      <name val="Arial"/>
      <family val="2"/>
    </font>
    <font>
      <b/>
      <sz val="10"/>
      <color rgb="FF00071B"/>
      <name val="EB Garamond"/>
    </font>
    <font>
      <sz val="12"/>
      <color rgb="FF484848"/>
      <name val="Open Sans"/>
      <family val="2"/>
    </font>
    <font>
      <b/>
      <sz val="12"/>
      <color rgb="FF00071B"/>
      <name val="Open Sans"/>
      <family val="2"/>
    </font>
    <font>
      <sz val="10"/>
      <color theme="0"/>
      <name val="Arial"/>
      <family val="2"/>
    </font>
    <font>
      <b/>
      <sz val="12"/>
      <name val="Arial"/>
      <family val="2"/>
    </font>
    <font>
      <sz val="8"/>
      <name val="Arial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43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0" fontId="31" fillId="0" borderId="0"/>
    <xf numFmtId="44" fontId="31" fillId="0" borderId="0" applyFont="0" applyFill="0" applyBorder="0" applyAlignment="0" applyProtection="0"/>
    <xf numFmtId="0" fontId="30" fillId="0" borderId="0"/>
    <xf numFmtId="0" fontId="47" fillId="0" borderId="0" applyNumberFormat="0" applyFill="0" applyBorder="0" applyAlignment="0" applyProtection="0"/>
    <xf numFmtId="0" fontId="29" fillId="0" borderId="0"/>
    <xf numFmtId="0" fontId="28" fillId="0" borderId="0"/>
    <xf numFmtId="0" fontId="27" fillId="0" borderId="0"/>
    <xf numFmtId="0" fontId="26" fillId="0" borderId="0"/>
    <xf numFmtId="0" fontId="25" fillId="0" borderId="0"/>
    <xf numFmtId="0" fontId="24" fillId="0" borderId="0"/>
    <xf numFmtId="0" fontId="23" fillId="0" borderId="0"/>
    <xf numFmtId="0" fontId="22" fillId="0" borderId="0"/>
    <xf numFmtId="44" fontId="22" fillId="0" borderId="0" applyFont="0" applyFill="0" applyBorder="0" applyAlignment="0" applyProtection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84">
    <xf numFmtId="0" fontId="0" fillId="0" borderId="0" xfId="0"/>
    <xf numFmtId="0" fontId="33" fillId="0" borderId="0" xfId="0" applyFont="1"/>
    <xf numFmtId="0" fontId="33" fillId="2" borderId="0" xfId="0" applyFont="1" applyFill="1"/>
    <xf numFmtId="0" fontId="32" fillId="0" borderId="0" xfId="0" applyFont="1"/>
    <xf numFmtId="0" fontId="34" fillId="0" borderId="0" xfId="0" applyFont="1"/>
    <xf numFmtId="0" fontId="33" fillId="3" borderId="0" xfId="0" applyFont="1" applyFill="1"/>
    <xf numFmtId="0" fontId="36" fillId="0" borderId="0" xfId="0" applyFont="1"/>
    <xf numFmtId="0" fontId="35" fillId="4" borderId="0" xfId="0" applyFont="1" applyFill="1" applyAlignment="1">
      <alignment horizontal="center"/>
    </xf>
    <xf numFmtId="0" fontId="35" fillId="4" borderId="0" xfId="0" applyFont="1" applyFill="1"/>
    <xf numFmtId="0" fontId="35" fillId="5" borderId="0" xfId="0" applyFont="1" applyFill="1" applyAlignment="1">
      <alignment horizontal="center"/>
    </xf>
    <xf numFmtId="10" fontId="34" fillId="0" borderId="0" xfId="2" applyNumberFormat="1" applyFont="1" applyFill="1"/>
    <xf numFmtId="0" fontId="34" fillId="2" borderId="0" xfId="0" applyFont="1" applyFill="1"/>
    <xf numFmtId="165" fontId="34" fillId="0" borderId="0" xfId="1" applyNumberFormat="1" applyFont="1" applyFill="1"/>
    <xf numFmtId="166" fontId="34" fillId="6" borderId="0" xfId="1" applyNumberFormat="1" applyFont="1" applyFill="1" applyAlignment="1">
      <alignment horizontal="center"/>
    </xf>
    <xf numFmtId="2" fontId="34" fillId="0" borderId="0" xfId="0" applyNumberFormat="1" applyFont="1"/>
    <xf numFmtId="10" fontId="33" fillId="0" borderId="0" xfId="2" applyNumberFormat="1" applyFont="1" applyFill="1"/>
    <xf numFmtId="0" fontId="33" fillId="0" borderId="0" xfId="0" applyFont="1" applyAlignment="1">
      <alignment horizontal="center"/>
    </xf>
    <xf numFmtId="164" fontId="34" fillId="3" borderId="0" xfId="2" applyNumberFormat="1" applyFont="1" applyFill="1"/>
    <xf numFmtId="164" fontId="34" fillId="0" borderId="0" xfId="0" applyNumberFormat="1" applyFont="1"/>
    <xf numFmtId="10" fontId="34" fillId="0" borderId="0" xfId="2" applyNumberFormat="1" applyFont="1"/>
    <xf numFmtId="164" fontId="33" fillId="0" borderId="0" xfId="2" applyNumberFormat="1" applyFont="1" applyFill="1"/>
    <xf numFmtId="164" fontId="33" fillId="0" borderId="0" xfId="0" applyNumberFormat="1" applyFont="1"/>
    <xf numFmtId="10" fontId="34" fillId="0" borderId="0" xfId="0" applyNumberFormat="1" applyFont="1"/>
    <xf numFmtId="43" fontId="34" fillId="3" borderId="0" xfId="1" applyFont="1" applyFill="1" applyAlignment="1">
      <alignment horizontal="left"/>
    </xf>
    <xf numFmtId="43" fontId="34" fillId="3" borderId="0" xfId="1" applyFont="1" applyFill="1" applyAlignment="1">
      <alignment horizontal="center"/>
    </xf>
    <xf numFmtId="43" fontId="34" fillId="3" borderId="0" xfId="1" applyFont="1" applyFill="1"/>
    <xf numFmtId="43" fontId="34" fillId="0" borderId="0" xfId="0" applyNumberFormat="1" applyFont="1"/>
    <xf numFmtId="167" fontId="34" fillId="3" borderId="0" xfId="0" applyNumberFormat="1" applyFont="1" applyFill="1" applyAlignment="1">
      <alignment horizontal="center"/>
    </xf>
    <xf numFmtId="2" fontId="36" fillId="0" borderId="0" xfId="0" applyNumberFormat="1" applyFont="1"/>
    <xf numFmtId="43" fontId="34" fillId="3" borderId="0" xfId="0" applyNumberFormat="1" applyFont="1" applyFill="1"/>
    <xf numFmtId="10" fontId="36" fillId="0" borderId="0" xfId="0" applyNumberFormat="1" applyFont="1"/>
    <xf numFmtId="0" fontId="37" fillId="0" borderId="0" xfId="0" applyFont="1"/>
    <xf numFmtId="164" fontId="34" fillId="3" borderId="0" xfId="0" applyNumberFormat="1" applyFont="1" applyFill="1" applyAlignment="1">
      <alignment horizontal="right"/>
    </xf>
    <xf numFmtId="0" fontId="33" fillId="0" borderId="0" xfId="0" applyFont="1" applyAlignment="1">
      <alignment horizontal="right"/>
    </xf>
    <xf numFmtId="164" fontId="37" fillId="0" borderId="0" xfId="0" applyNumberFormat="1" applyFont="1"/>
    <xf numFmtId="10" fontId="37" fillId="0" borderId="0" xfId="0" applyNumberFormat="1" applyFont="1"/>
    <xf numFmtId="8" fontId="34" fillId="0" borderId="0" xfId="0" applyNumberFormat="1" applyFont="1"/>
    <xf numFmtId="0" fontId="41" fillId="0" borderId="0" xfId="0" applyFont="1"/>
    <xf numFmtId="0" fontId="42" fillId="4" borderId="0" xfId="0" applyFont="1" applyFill="1" applyAlignment="1">
      <alignment horizontal="center"/>
    </xf>
    <xf numFmtId="165" fontId="34" fillId="2" borderId="0" xfId="1" applyNumberFormat="1" applyFont="1" applyFill="1"/>
    <xf numFmtId="166" fontId="34" fillId="2" borderId="0" xfId="1" applyNumberFormat="1" applyFont="1" applyFill="1"/>
    <xf numFmtId="166" fontId="34" fillId="6" borderId="0" xfId="1" applyNumberFormat="1" applyFont="1" applyFill="1"/>
    <xf numFmtId="0" fontId="33" fillId="8" borderId="0" xfId="0" applyFont="1" applyFill="1"/>
    <xf numFmtId="2" fontId="43" fillId="9" borderId="1" xfId="0" applyNumberFormat="1" applyFont="1" applyFill="1" applyBorder="1" applyAlignment="1">
      <alignment horizontal="center"/>
    </xf>
    <xf numFmtId="44" fontId="34" fillId="0" borderId="1" xfId="3" applyFont="1" applyBorder="1"/>
    <xf numFmtId="2" fontId="43" fillId="9" borderId="1" xfId="0" applyNumberFormat="1" applyFont="1" applyFill="1" applyBorder="1" applyAlignment="1">
      <alignment horizontal="left"/>
    </xf>
    <xf numFmtId="44" fontId="33" fillId="2" borderId="1" xfId="3" applyFont="1" applyFill="1" applyBorder="1"/>
    <xf numFmtId="44" fontId="36" fillId="0" borderId="1" xfId="3" applyFont="1" applyBorder="1"/>
    <xf numFmtId="43" fontId="41" fillId="0" borderId="0" xfId="0" applyNumberFormat="1" applyFont="1"/>
    <xf numFmtId="0" fontId="44" fillId="0" borderId="0" xfId="0" applyFont="1"/>
    <xf numFmtId="166" fontId="0" fillId="6" borderId="0" xfId="1" applyNumberFormat="1" applyFont="1" applyFill="1" applyAlignment="1">
      <alignment horizontal="center"/>
    </xf>
    <xf numFmtId="43" fontId="34" fillId="0" borderId="0" xfId="1" applyFont="1"/>
    <xf numFmtId="43" fontId="0" fillId="0" borderId="0" xfId="1" applyFont="1"/>
    <xf numFmtId="44" fontId="34" fillId="0" borderId="0" xfId="3" applyFont="1"/>
    <xf numFmtId="44" fontId="34" fillId="2" borderId="0" xfId="3" applyFont="1" applyFill="1"/>
    <xf numFmtId="0" fontId="47" fillId="0" borderId="0" xfId="7"/>
    <xf numFmtId="43" fontId="37" fillId="0" borderId="0" xfId="0" applyNumberFormat="1" applyFont="1"/>
    <xf numFmtId="166" fontId="41" fillId="6" borderId="0" xfId="1" applyNumberFormat="1" applyFont="1" applyFill="1"/>
    <xf numFmtId="0" fontId="48" fillId="0" borderId="0" xfId="0" applyFont="1" applyAlignment="1">
      <alignment vertical="center"/>
    </xf>
    <xf numFmtId="0" fontId="50" fillId="0" borderId="0" xfId="0" applyFont="1" applyAlignment="1">
      <alignment vertical="center"/>
    </xf>
    <xf numFmtId="0" fontId="49" fillId="0" borderId="0" xfId="0" applyFont="1" applyAlignment="1">
      <alignment horizontal="left" vertical="center"/>
    </xf>
    <xf numFmtId="168" fontId="36" fillId="0" borderId="0" xfId="3" applyNumberFormat="1" applyFont="1"/>
    <xf numFmtId="166" fontId="36" fillId="0" borderId="0" xfId="1" applyNumberFormat="1" applyFont="1"/>
    <xf numFmtId="10" fontId="37" fillId="0" borderId="0" xfId="2" applyNumberFormat="1" applyFont="1"/>
    <xf numFmtId="168" fontId="34" fillId="0" borderId="0" xfId="3" applyNumberFormat="1" applyFont="1"/>
    <xf numFmtId="44" fontId="32" fillId="2" borderId="0" xfId="3" applyFont="1" applyFill="1"/>
    <xf numFmtId="10" fontId="36" fillId="0" borderId="0" xfId="2" applyNumberFormat="1" applyFont="1"/>
    <xf numFmtId="166" fontId="32" fillId="6" borderId="0" xfId="1" applyNumberFormat="1" applyFont="1" applyFill="1" applyAlignment="1">
      <alignment horizontal="center"/>
    </xf>
    <xf numFmtId="0" fontId="51" fillId="9" borderId="0" xfId="0" applyFont="1" applyFill="1" applyAlignment="1">
      <alignment wrapText="1"/>
    </xf>
    <xf numFmtId="0" fontId="43" fillId="9" borderId="0" xfId="0" applyFont="1" applyFill="1" applyAlignment="1">
      <alignment wrapText="1"/>
    </xf>
    <xf numFmtId="0" fontId="0" fillId="0" borderId="0" xfId="0" applyAlignment="1">
      <alignment wrapText="1"/>
    </xf>
    <xf numFmtId="10" fontId="0" fillId="8" borderId="0" xfId="0" applyNumberFormat="1" applyFill="1"/>
    <xf numFmtId="0" fontId="32" fillId="8" borderId="0" xfId="0" applyFont="1" applyFill="1"/>
    <xf numFmtId="44" fontId="0" fillId="0" borderId="0" xfId="3" applyFont="1"/>
    <xf numFmtId="168" fontId="0" fillId="0" borderId="0" xfId="3" applyNumberFormat="1" applyFont="1"/>
    <xf numFmtId="10" fontId="32" fillId="0" borderId="0" xfId="0" applyNumberFormat="1" applyFont="1"/>
    <xf numFmtId="0" fontId="16" fillId="0" borderId="0" xfId="22"/>
    <xf numFmtId="14" fontId="16" fillId="0" borderId="0" xfId="22" applyNumberFormat="1"/>
    <xf numFmtId="44" fontId="34" fillId="3" borderId="0" xfId="3" applyFont="1" applyFill="1"/>
    <xf numFmtId="6" fontId="0" fillId="0" borderId="0" xfId="0" applyNumberFormat="1"/>
    <xf numFmtId="0" fontId="34" fillId="10" borderId="1" xfId="0" applyFont="1" applyFill="1" applyBorder="1"/>
    <xf numFmtId="0" fontId="35" fillId="7" borderId="0" xfId="0" applyFont="1" applyFill="1" applyAlignment="1">
      <alignment horizontal="center"/>
    </xf>
    <xf numFmtId="0" fontId="38" fillId="4" borderId="0" xfId="0" applyFont="1" applyFill="1" applyAlignment="1">
      <alignment horizontal="center"/>
    </xf>
    <xf numFmtId="0" fontId="52" fillId="0" borderId="0" xfId="0" applyFont="1" applyAlignment="1">
      <alignment horizontal="center"/>
    </xf>
  </cellXfs>
  <cellStyles count="42">
    <cellStyle name="Comma" xfId="1" builtinId="3"/>
    <cellStyle name="Currency" xfId="3" builtinId="4"/>
    <cellStyle name="Currency 2" xfId="5" xr:uid="{1D92869F-C9E1-46BA-9DD5-3ED00A27956C}"/>
    <cellStyle name="Currency 3" xfId="16" xr:uid="{929066B1-581C-4FF1-B153-10AD7B8D2BB6}"/>
    <cellStyle name="Hyperlink" xfId="7" builtinId="8"/>
    <cellStyle name="Normal" xfId="0" builtinId="0"/>
    <cellStyle name="Normal 10" xfId="14" xr:uid="{06A1B26D-7038-41AA-A0C3-CB6E570054F4}"/>
    <cellStyle name="Normal 11" xfId="15" xr:uid="{05E10E4B-882D-473B-B846-6E8FDCD5C354}"/>
    <cellStyle name="Normal 12" xfId="17" xr:uid="{8BA5169F-A606-42D9-8833-7915B8719FFA}"/>
    <cellStyle name="Normal 13" xfId="18" xr:uid="{9F2D9CB5-A602-475D-9FC5-DDA02FA199AC}"/>
    <cellStyle name="Normal 14" xfId="19" xr:uid="{E3163E0E-BAA0-4B3A-A7C7-86833314EF65}"/>
    <cellStyle name="Normal 15" xfId="20" xr:uid="{E63913CF-0D51-405D-AAA2-AC179862E257}"/>
    <cellStyle name="Normal 16" xfId="21" xr:uid="{2DF70474-4E1D-497C-924F-0EABD4F16951}"/>
    <cellStyle name="Normal 17" xfId="22" xr:uid="{3DB9F79E-A012-43BE-9C74-6F05525402D9}"/>
    <cellStyle name="Normal 17 2" xfId="36" xr:uid="{3FA67330-B133-4986-B97C-39ED5D06C35E}"/>
    <cellStyle name="Normal 18" xfId="23" xr:uid="{4C5235EE-7F78-417F-8D17-9BB08B296FC3}"/>
    <cellStyle name="Normal 19" xfId="24" xr:uid="{98F9FDE9-6FD4-4651-A911-46EED939AA23}"/>
    <cellStyle name="Normal 2" xfId="4" xr:uid="{C5A5EAFE-57AF-407E-A857-666A5C8853C6}"/>
    <cellStyle name="Normal 20" xfId="25" xr:uid="{293A9B1B-EFCC-40B5-A48C-5FBD280447F8}"/>
    <cellStyle name="Normal 20 2" xfId="35" xr:uid="{B124F323-F3F9-489D-8722-8CA40A985698}"/>
    <cellStyle name="Normal 21" xfId="26" xr:uid="{599525DE-7AF7-4F09-A2A3-E2924673BCEC}"/>
    <cellStyle name="Normal 22" xfId="27" xr:uid="{923D5EE1-BDF2-4100-8A53-70CDA386B4E3}"/>
    <cellStyle name="Normal 23" xfId="28" xr:uid="{942F4DCA-7353-4843-B98D-9FBA5F654EFA}"/>
    <cellStyle name="Normal 24" xfId="29" xr:uid="{74A0BBEC-0139-48DC-96E5-697782B52BBE}"/>
    <cellStyle name="Normal 25" xfId="30" xr:uid="{09420A6D-A6A6-4B5A-A88D-02588C34CAA4}"/>
    <cellStyle name="Normal 25 2" xfId="32" xr:uid="{6750CC42-2FCE-4A64-AB58-C973F1C20CA9}"/>
    <cellStyle name="Normal 25 3" xfId="34" xr:uid="{ED9AD4C1-CC52-4DD7-8F69-3D1F93F37916}"/>
    <cellStyle name="Normal 26" xfId="31" xr:uid="{BCF6FDF1-F52E-4D95-83AA-1C01D2C29504}"/>
    <cellStyle name="Normal 27" xfId="33" xr:uid="{22270F2A-16F2-494C-A667-BF5B123BB592}"/>
    <cellStyle name="Normal 28" xfId="37" xr:uid="{5AB68D53-A854-4DF0-8237-0AA520EA4DBA}"/>
    <cellStyle name="Normal 29" xfId="38" xr:uid="{63F6FB77-07E2-42A2-8A2D-0885AFABDDC3}"/>
    <cellStyle name="Normal 3" xfId="6" xr:uid="{79CC3216-A082-4331-9A32-7358DD999F84}"/>
    <cellStyle name="Normal 30" xfId="39" xr:uid="{5A425150-633E-43D2-BC2C-55CD6B8F354B}"/>
    <cellStyle name="Normal 31" xfId="40" xr:uid="{585319C7-C473-4C9B-BC5B-1A1FB47726D5}"/>
    <cellStyle name="Normal 32" xfId="41" xr:uid="{6641D647-4B4E-4A9E-A27C-333A8B0DD4CA}"/>
    <cellStyle name="Normal 4" xfId="8" xr:uid="{CE0E8A24-4F09-441D-93C8-D9D54113DF7E}"/>
    <cellStyle name="Normal 5" xfId="9" xr:uid="{9F5E1BDE-8654-44AF-9789-B25DA269C5C6}"/>
    <cellStyle name="Normal 6" xfId="10" xr:uid="{BB2079D4-772D-4D2A-BFE0-C0F6E23C1AB4}"/>
    <cellStyle name="Normal 7" xfId="11" xr:uid="{25F104C6-7B48-4B43-AEB0-E28876B64FF8}"/>
    <cellStyle name="Normal 8" xfId="12" xr:uid="{D339257E-6646-4324-A06A-C64265A92734}"/>
    <cellStyle name="Normal 9" xfId="13" xr:uid="{64B326AB-A304-455E-B310-A835D153A7C6}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65BEFFC-546F-4E47-9CEC-69782D6D89A8}">
  <we:reference id="wa104379220" version="8.0.0.0" store="en-US" storeType="OMEX"/>
  <we:alternateReferences>
    <we:reference id="WA104379220" version="8.0.0.0" store="WA104379220" storeType="OMEX"/>
  </we:alternateReferences>
  <we:properties>
    <we:property name="Office.AutoShowTaskpaneWithDocument" value="true"/>
    <we:property name="lastCryptoCompare" value="null"/>
    <we:property name="lastIexCall" value="1721089796937"/>
    <we:property name="lastMutualFundsCall" value="null"/>
    <we:property name="stocks" value="{&quot;COP&quot;:[&quot;COP&quot;,114.55,0.012641442715700224,1721073591484],&quot;CTLT&quot;:[&quot;CTLT&quot;,57.85,0.004514672686230181,1721073594891],&quot;CVX&quot;:[&quot;CVX&quot;,157.9,0.015760694757156468,1721073591479],&quot;DD&quot;:[&quot;DD&quot;,80.18,-0.008409596834034194,1721073561049],&quot;DOW&quot;:[&quot;DOW&quot;,53.295,0.006800793425899787,1721073575786],&quot;LIN&quot;:[&quot;LIN&quot;,438.035,-0.005720057654549304,1721073581329],&quot;SHEL&quot;:[&quot;SHEL&quot;,72.95,-0.001642260845764354,1721073589134],&quot;XOM&quot;:[&quot;XOM&quot;,115.23,0.01712419454497316,1721073595044],&quot;ALGN&quot;:[&quot;ALGN&quot;,240.15,-0.009813218983218519,1721073340253],&quot;LMT&quot;:[&quot;LMT&quot;,463.995,0.0003233838890146501,1721073593174],&quot;AMZN&quot;:[&quot;AMZN&quot;,192.745,-0.009099555304218243,1721073598423],&quot;ADBE&quot;:[&quot;ADBE&quot;,565.62,0.01191498497209098,1721073561031],&quot;GOOGL&quot;:[&quot;GOOGL&quot;,186.59,0.007886350132339404,1721073598225],&quot;BAC&quot;:[&quot;BAC&quot;,41.905,0.0072106717942554965,1721073585876],&quot;CVS&quot;:[&quot;CVS&quot;,58.67,-0.005593220338983018,1721073591476],&quot;JNJ&quot;:[&quot;JNJ&quot;,149.29,-0.0042686587073966775,1721073596397],&quot;CE&quot;:[&quot;CE&quot;,142.73,0.004221487370716925,1721073592098],&quot;USB&quot;:[&quot;USB&quot;,42.325,0.005941770647653,1721073591493],&quot;V&quot;:[&quot;V&quot;,268.435,0.010198513500799589,1721073587945],&quot;WMT&quot;:[&quot;WMT&quot;,69.59,0.005345275931811777,1721073582802],&quot;MSFT&quot;:[&quot;MSFT&quot;,454,0.0009038999977954987,1721073591466],&quot;MCO&quot;:[&quot;MCO&quot;,446.97,0.0016134453781513347,1721073412872],&quot;LPX&quot;:[&quot;LPX&quot;,86.62,0.011797687186076544,1721073590148],&quot;OXY&quot;:[&quot;OXY&quot;,62.04,0.013063357282821597,1721073595171],&quot;AXP&quot;:[&quot;AXP&quot;,243.87,0.02251572327044027,1721073581309],&quot;KO&quot;:[&quot;KO&quot;,63.4,-0.004553305071439806,1721073591469],&quot;VZ&quot;:[&quot;VZ&quot;,40.78,-0.015451472718493453,1721073591476],&quot;COST&quot;:[&quot;COST&quot;,848.36,0.006919634909142713,1721073584021],&quot;AAPL&quot;:[&quot;AAPL&quot;,234.37,0.016745477419634724,1721073591466],&quot;JPM&quot;:[&quot;JPM&quot;,210.14,0.024923181973369735,1721073596398]}"/>
    <we:property name="stocksChange" value="{}"/>
    <we:property name="stocksOrder" value="[&quot;COP&quot;,&quot;CTLT&quot;,&quot;CVX&quot;,&quot;DD&quot;,&quot;DOW&quot;,&quot;LIN&quot;,&quot;SHEL&quot;,&quot;XOM&quot;,&quot;ALGN&quot;,&quot;LMT&quot;,&quot;AMZN&quot;,&quot;ADBE&quot;,&quot;GOOGL&quot;,&quot;BAC&quot;,&quot;CVS&quot;,&quot;JNJ&quot;,&quot;CE&quot;,&quot;USB&quot;,&quot;V&quot;,&quot;WMT&quot;,&quot;MSFT&quot;,&quot;MCO&quot;,&quot;LPX&quot;,&quot;OXY&quot;,&quot;AXP&quot;,&quot;KO&quot;,&quot;VZ&quot;,&quot;COST&quot;,&quot;AAPL&quot;,&quot;JPM&quot;]"/>
    <we:property name="stocksSources" value="{&quot;COP&quot;:0,&quot;CTLT&quot;:0,&quot;CVX&quot;:0,&quot;DD&quot;:0,&quot;DOW&quot;:0,&quot;LIN&quot;:0,&quot;SHEL&quot;:0,&quot;XOM&quot;:0,&quot;ALGN&quot;:0,&quot;LMT&quot;:0,&quot;AMZN&quot;:0,&quot;ADBE&quot;:0,&quot;GOOGL&quot;:0,&quot;BAC&quot;:0,&quot;CVS&quot;:0,&quot;JNJ&quot;:0,&quot;CE&quot;:0,&quot;USB&quot;:0,&quot;V&quot;:0,&quot;WMT&quot;:0,&quot;MSFT&quot;:0,&quot;MCO&quot;:0,&quot;LPX&quot;:0,&quot;OXY&quot;:0,&quot;AXP&quot;:0,&quot;KO&quot;:0,&quot;VZ&quot;:0,&quot;COST&quot;:0,&quot;AAPL&quot;:0,&quot;JPM&quot;:0}"/>
    <we:property name="updateIntervalIndex" value="0"/>
  </we:properties>
  <we:bindings>
    <we:binding id="COP" type="text" appref="{E78E094E-AC97-4CB4-8700-BE8AC3A406FC}"/>
    <we:binding id="CTLT" type="text" appref="{DC052E75-0762-4AE4-9DF9-42D1EC978111}"/>
    <we:binding id="CVX" type="text" appref="{896B48D2-FF89-4A89-9317-CDD1DAE1B94F}"/>
    <we:binding id="DD" type="text" appref="{D1381FD0-E3F1-4A8B-8C5E-0E7466C66F38}"/>
    <we:binding id="DOW" type="text" appref="{73104D90-E04A-41CB-BCEC-71223ECB5ECB}"/>
    <we:binding id="LIN" type="text" appref="{E38490C1-5EE7-4F4B-B348-07E02C6D695E}"/>
    <we:binding id="SHEL" type="text" appref="{FAA8F449-FC75-4BD3-80AD-D57EEFA22BDF}"/>
    <we:binding id="XOM" type="text" appref="{674C38D6-A42C-4C21-8A2E-7A6D50B023FC}"/>
    <we:binding id="ALGN" type="text" appref="{EF34795A-DFC4-4582-8597-32104D0FC353}"/>
    <we:binding id="LMT" type="text" appref="{28E65D0C-E89B-4F8E-88A8-88ED8DD15D20}"/>
    <we:binding id="AMZN" type="text" appref="{C29F25F2-8889-49D7-8B34-1BA98932328B}"/>
    <we:binding id="ADBE" type="text" appref="{287047A9-95E5-426F-9C0A-9D4CE35307F8}"/>
    <we:binding id="GOOGL" type="text" appref="{58CFDC8B-9268-48B5-8F4C-552C5ED8648E}"/>
    <we:binding id="BAC" type="text" appref="{E4DF44CB-077F-4781-8E2C-C72EBE99FEBA}"/>
    <we:binding id="CVS" type="text" appref="{D568CF88-DA72-44CE-99B7-6E71B7089FBC}"/>
    <we:binding id="JNJ" type="text" appref="{CBD3DBC9-0538-4CEC-8052-9124B1D08018}"/>
    <we:binding id="CE" type="text" appref="{C130A268-F848-494A-9888-23A9115F6A5D}"/>
    <we:binding id="USB" type="text" appref="{AB4AC881-D63E-41C1-A838-854606AE7B37}"/>
    <we:binding id="V" type="text" appref="{43DD59B5-F667-4B89-848E-DD7908C2F916}"/>
    <we:binding id="WMT" type="text" appref="{3D42D1EF-023E-469A-A1CB-B4D70040F69B}"/>
    <we:binding id="MSFT" type="text" appref="{AF5FED49-3E0C-42D3-9BA3-42576CF0DFB7}"/>
    <we:binding id="MCO" type="text" appref="{0C47A0AA-43B6-4FD6-A8F9-570BD0AEDF6E}"/>
    <we:binding id="LPX" type="text" appref="{3BB2A00A-7287-4B30-B8A3-BCF1CF45C66A}"/>
    <we:binding id="OXY" type="text" appref="{79F250BF-2CFE-44E0-8352-F8FA7952104A}"/>
    <we:binding id="AXP" type="text" appref="{14F80D3F-E58E-4147-975B-4315144E9351}"/>
    <we:binding id="KO" type="text" appref="{409AC85F-2778-4B7B-B47D-8679D2815B4E}"/>
    <we:binding id="VZ" type="text" appref="{7961538C-F3A9-41DC-B26F-F14F5A828A1B}"/>
    <we:binding id="COST" type="text" appref="{688354E7-4BF0-4F7C-BACF-88E0EC6A222D}"/>
    <we:binding id="AAPL" type="text" appref="{06A0A69F-7828-4D38-8CEC-B06B06046B15}"/>
    <we:binding id="JPM" type="text" appref="{084017BE-C848-4257-9CC0-10887230B4CF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br.pepperdine.edu/2010/08/the-buffett-approach-to-valuing-stocks/" TargetMode="Externa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620FE-4182-4573-8D60-2C8130E82086}">
  <dimension ref="A1:K3"/>
  <sheetViews>
    <sheetView zoomScale="130" zoomScaleNormal="130" workbookViewId="0">
      <selection activeCell="C7" sqref="C7"/>
    </sheetView>
  </sheetViews>
  <sheetFormatPr defaultRowHeight="12.5"/>
  <cols>
    <col min="1" max="1" width="6" bestFit="1" customWidth="1"/>
    <col min="2" max="2" width="10.54296875" customWidth="1"/>
    <col min="3" max="3" width="13.81640625" bestFit="1" customWidth="1"/>
    <col min="5" max="5" width="9.7265625" customWidth="1"/>
    <col min="6" max="7" width="6.81640625" customWidth="1"/>
    <col min="8" max="8" width="9" customWidth="1"/>
    <col min="9" max="9" width="22.54296875" customWidth="1"/>
    <col min="10" max="10" width="27.26953125" customWidth="1"/>
    <col min="11" max="11" width="12.81640625" customWidth="1"/>
    <col min="13" max="13" width="98.81640625" customWidth="1"/>
  </cols>
  <sheetData>
    <row r="1" spans="1:11" ht="13">
      <c r="B1" s="1"/>
      <c r="C1" s="1"/>
      <c r="D1" s="1"/>
      <c r="E1" s="1"/>
      <c r="F1" s="1"/>
      <c r="G1" s="1"/>
      <c r="H1" s="1"/>
      <c r="I1" s="1"/>
      <c r="J1" s="1"/>
    </row>
    <row r="2" spans="1:11" s="70" customFormat="1" ht="39">
      <c r="A2" s="68" t="s">
        <v>104</v>
      </c>
      <c r="B2" s="69" t="s">
        <v>96</v>
      </c>
      <c r="C2" s="69" t="s">
        <v>64</v>
      </c>
      <c r="D2" s="69" t="s">
        <v>98</v>
      </c>
      <c r="E2" s="69" t="s">
        <v>99</v>
      </c>
      <c r="F2" s="69" t="s">
        <v>101</v>
      </c>
      <c r="G2" s="69" t="s">
        <v>106</v>
      </c>
      <c r="H2" s="69" t="s">
        <v>120</v>
      </c>
      <c r="I2" s="69" t="s">
        <v>105</v>
      </c>
      <c r="J2" s="69" t="s">
        <v>103</v>
      </c>
      <c r="K2" s="69" t="s">
        <v>109</v>
      </c>
    </row>
    <row r="3" spans="1:11">
      <c r="A3">
        <v>1</v>
      </c>
      <c r="B3" s="55" t="s">
        <v>116</v>
      </c>
      <c r="C3" s="79">
        <v>492.89</v>
      </c>
      <c r="D3" s="73">
        <v>268.435</v>
      </c>
      <c r="E3" s="73"/>
      <c r="F3" s="74">
        <v>272</v>
      </c>
      <c r="G3" s="72" t="s">
        <v>107</v>
      </c>
      <c r="H3" s="71">
        <f>MEDIAN('1. V Valuation 10 Year'!C8:M8)</f>
        <v>0.49739082669596263</v>
      </c>
      <c r="I3" s="3" t="s">
        <v>108</v>
      </c>
      <c r="J3" t="s">
        <v>118</v>
      </c>
      <c r="K3" s="3" t="s">
        <v>110</v>
      </c>
    </row>
  </sheetData>
  <autoFilter ref="A2:K3" xr:uid="{F01620FE-4182-4573-8D60-2C8130E82086}">
    <sortState xmlns:xlrd2="http://schemas.microsoft.com/office/spreadsheetml/2017/richdata2" ref="A3:K3">
      <sortCondition ref="B2:B3"/>
    </sortState>
  </autoFilter>
  <hyperlinks>
    <hyperlink ref="B3" location="'22. V Valuation 10 Year'!A1" display="V" xr:uid="{62BF8CF1-8637-44AC-A28E-5904885451DA}"/>
  </hyperlinks>
  <pageMargins left="0.7" right="0.7" top="0.75" bottom="0.75" header="0.3" footer="0.3"/>
  <pageSetup orientation="portrait" r:id="rId1"/>
  <legacyDrawing r:id="rId2"/>
  <extLst>
    <ext xmlns:x15="http://schemas.microsoft.com/office/spreadsheetml/2010/11/main" uri="{F7C9EE02-42E1-4005-9D12-6889AFFD525C}">
      <x15:webExtensions xmlns:xm="http://schemas.microsoft.com/office/excel/2006/main">
        <x15:webExtension appRef="{E78E094E-AC97-4CB4-8700-BE8AC3A406FC}">
          <xm:f>TOC!#REF!</xm:f>
        </x15:webExtension>
        <x15:webExtension appRef="{DC052E75-0762-4AE4-9DF9-42D1EC978111}">
          <xm:f>TOC!#REF!</xm:f>
        </x15:webExtension>
        <x15:webExtension appRef="{896B48D2-FF89-4A89-9317-CDD1DAE1B94F}">
          <xm:f>TOC!#REF!</xm:f>
        </x15:webExtension>
        <x15:webExtension appRef="{D1381FD0-E3F1-4A8B-8C5E-0E7466C66F38}">
          <xm:f>TOC!#REF!</xm:f>
        </x15:webExtension>
        <x15:webExtension appRef="{73104D90-E04A-41CB-BCEC-71223ECB5ECB}">
          <xm:f>TOC!#REF!</xm:f>
        </x15:webExtension>
        <x15:webExtension appRef="{E38490C1-5EE7-4F4B-B348-07E02C6D695E}">
          <xm:f>TOC!#REF!</xm:f>
        </x15:webExtension>
        <x15:webExtension appRef="{FAA8F449-FC75-4BD3-80AD-D57EEFA22BDF}">
          <xm:f>TOC!#REF!</xm:f>
        </x15:webExtension>
        <x15:webExtension appRef="{674C38D6-A42C-4C21-8A2E-7A6D50B023FC}">
          <xm:f>TOC!#REF!</xm:f>
        </x15:webExtension>
        <x15:webExtension appRef="{EF34795A-DFC4-4582-8597-32104D0FC353}">
          <xm:f>TOC!#REF!</xm:f>
        </x15:webExtension>
        <x15:webExtension appRef="{28E65D0C-E89B-4F8E-88A8-88ED8DD15D20}">
          <xm:f>TOC!#REF!</xm:f>
        </x15:webExtension>
        <x15:webExtension appRef="{C29F25F2-8889-49D7-8B34-1BA98932328B}">
          <xm:f>TOC!#REF!</xm:f>
        </x15:webExtension>
        <x15:webExtension appRef="{287047A9-95E5-426F-9C0A-9D4CE35307F8}">
          <xm:f>TOC!#REF!</xm:f>
        </x15:webExtension>
        <x15:webExtension appRef="{58CFDC8B-9268-48B5-8F4C-552C5ED8648E}">
          <xm:f>TOC!#REF!</xm:f>
        </x15:webExtension>
        <x15:webExtension appRef="{E4DF44CB-077F-4781-8E2C-C72EBE99FEBA}">
          <xm:f>TOC!#REF!</xm:f>
        </x15:webExtension>
        <x15:webExtension appRef="{D568CF88-DA72-44CE-99B7-6E71B7089FBC}">
          <xm:f>TOC!#REF!</xm:f>
        </x15:webExtension>
        <x15:webExtension appRef="{CBD3DBC9-0538-4CEC-8052-9124B1D08018}">
          <xm:f>TOC!#REF!</xm:f>
        </x15:webExtension>
        <x15:webExtension appRef="{C130A268-F848-494A-9888-23A9115F6A5D}">
          <xm:f>TOC!#REF!</xm:f>
        </x15:webExtension>
        <x15:webExtension appRef="{AB4AC881-D63E-41C1-A838-854606AE7B37}">
          <xm:f>TOC!#REF!</xm:f>
        </x15:webExtension>
        <x15:webExtension appRef="{43DD59B5-F667-4B89-848E-DD7908C2F916}">
          <xm:f>TOC!$D$3</xm:f>
        </x15:webExtension>
        <x15:webExtension appRef="{3D42D1EF-023E-469A-A1CB-B4D70040F69B}">
          <xm:f>TOC!#REF!</xm:f>
        </x15:webExtension>
        <x15:webExtension appRef="{AF5FED49-3E0C-42D3-9BA3-42576CF0DFB7}">
          <xm:f>TOC!#REF!</xm:f>
        </x15:webExtension>
        <x15:webExtension appRef="{0C47A0AA-43B6-4FD6-A8F9-570BD0AEDF6E}">
          <xm:f>TOC!#REF!</xm:f>
        </x15:webExtension>
        <x15:webExtension appRef="{3BB2A00A-7287-4B30-B8A3-BCF1CF45C66A}">
          <xm:f>TOC!#REF!</xm:f>
        </x15:webExtension>
        <x15:webExtension appRef="{79F250BF-2CFE-44E0-8352-F8FA7952104A}">
          <xm:f>TOC!#REF!</xm:f>
        </x15:webExtension>
        <x15:webExtension appRef="{14F80D3F-E58E-4147-975B-4315144E9351}">
          <xm:f>TOC!#REF!</xm:f>
        </x15:webExtension>
        <x15:webExtension appRef="{409AC85F-2778-4B7B-B47D-8679D2815B4E}">
          <xm:f>TOC!#REF!</xm:f>
        </x15:webExtension>
        <x15:webExtension appRef="{7961538C-F3A9-41DC-B26F-F14F5A828A1B}">
          <xm:f>TOC!#REF!</xm:f>
        </x15:webExtension>
        <x15:webExtension appRef="{688354E7-4BF0-4F7C-BACF-88E0EC6A222D}">
          <xm:f>TOC!#REF!</xm:f>
        </x15:webExtension>
        <x15:webExtension appRef="{06A0A69F-7828-4D38-8CEC-B06B06046B15}">
          <xm:f>TOC!#REF!</xm:f>
        </x15:webExtension>
        <x15:webExtension appRef="{084017BE-C848-4257-9CC0-10887230B4CF}">
          <xm:f>TOC!#REF!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C5297-8B7E-45C0-B435-18BB94D7B720}">
  <sheetPr>
    <pageSetUpPr fitToPage="1"/>
  </sheetPr>
  <dimension ref="A1:AG59"/>
  <sheetViews>
    <sheetView tabSelected="1" zoomScale="90" zoomScaleNormal="90" workbookViewId="0">
      <selection activeCell="I3" sqref="I3"/>
    </sheetView>
  </sheetViews>
  <sheetFormatPr defaultColWidth="9.1796875" defaultRowHeight="12.5"/>
  <cols>
    <col min="1" max="1" width="33.26953125" style="31" bestFit="1" customWidth="1"/>
    <col min="2" max="2" width="11.81640625" style="31" customWidth="1"/>
    <col min="3" max="3" width="12.1796875" style="31" customWidth="1"/>
    <col min="4" max="4" width="11.54296875" style="31" customWidth="1"/>
    <col min="5" max="5" width="10.453125" style="31" customWidth="1"/>
    <col min="6" max="6" width="10.81640625" style="31" customWidth="1"/>
    <col min="7" max="7" width="11" style="31" customWidth="1"/>
    <col min="8" max="8" width="10.81640625" style="31" customWidth="1"/>
    <col min="9" max="9" width="12.453125" style="31" bestFit="1" customWidth="1"/>
    <col min="10" max="10" width="17.81640625" style="31" bestFit="1" customWidth="1"/>
    <col min="11" max="11" width="16.26953125" style="31" bestFit="1" customWidth="1"/>
    <col min="12" max="12" width="12.453125" style="31" bestFit="1" customWidth="1"/>
    <col min="13" max="14" width="12.453125" style="31" customWidth="1"/>
    <col min="15" max="15" width="10.1796875" style="31" customWidth="1"/>
    <col min="16" max="16" width="8.54296875" style="31" customWidth="1"/>
    <col min="17" max="17" width="11.26953125" style="31" bestFit="1" customWidth="1"/>
    <col min="18" max="18" width="7.1796875" style="31" customWidth="1"/>
    <col min="19" max="19" width="11.54296875" style="31" bestFit="1" customWidth="1"/>
    <col min="20" max="20" width="9.1796875" style="31"/>
    <col min="21" max="21" width="10.54296875" style="31" bestFit="1" customWidth="1"/>
    <col min="22" max="22" width="9.1796875" style="31"/>
    <col min="23" max="23" width="18.81640625" style="31" customWidth="1"/>
    <col min="24" max="26" width="9.1796875" style="31"/>
    <col min="27" max="28" width="12.81640625" style="31" bestFit="1" customWidth="1"/>
    <col min="29" max="16384" width="9.1796875" style="31"/>
  </cols>
  <sheetData>
    <row r="1" spans="1:32" s="3" customFormat="1" ht="15.5">
      <c r="A1" s="82" t="s">
        <v>117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</row>
    <row r="2" spans="1:32" s="3" customFormat="1">
      <c r="A2" s="55" t="s">
        <v>97</v>
      </c>
    </row>
    <row r="3" spans="1:32" s="4" customFormat="1" ht="13">
      <c r="A3" s="33" t="s">
        <v>46</v>
      </c>
      <c r="B3" s="2" t="s">
        <v>23</v>
      </c>
      <c r="C3" s="11"/>
      <c r="D3" s="11"/>
      <c r="H3" t="s">
        <v>126</v>
      </c>
      <c r="I3" s="55" t="s">
        <v>48</v>
      </c>
    </row>
    <row r="4" spans="1:32" s="4" customFormat="1" ht="13">
      <c r="B4" s="5" t="s">
        <v>0</v>
      </c>
      <c r="C4" s="5"/>
      <c r="D4" s="5"/>
    </row>
    <row r="5" spans="1:32" s="4" customFormat="1"/>
    <row r="6" spans="1:32" s="6" customFormat="1" ht="13">
      <c r="A6" s="81" t="s">
        <v>47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</row>
    <row r="7" spans="1:32">
      <c r="B7" s="37" t="s">
        <v>73</v>
      </c>
    </row>
    <row r="8" spans="1:32" s="6" customFormat="1" ht="13">
      <c r="B8" s="66">
        <f>B18/B17</f>
        <v>0.20554649265905384</v>
      </c>
      <c r="C8" s="66">
        <f>C18/C17</f>
        <v>0.42282221090168109</v>
      </c>
      <c r="D8" s="66">
        <f t="shared" ref="D8:N8" si="0">D18/D17</f>
        <v>0.4281215556605259</v>
      </c>
      <c r="E8" s="66">
        <f t="shared" si="0"/>
        <v>0.45590778097982709</v>
      </c>
      <c r="F8" s="66">
        <f t="shared" si="0"/>
        <v>0.39722848428590374</v>
      </c>
      <c r="G8" s="66">
        <f t="shared" si="0"/>
        <v>0.36490903148491122</v>
      </c>
      <c r="H8" s="66">
        <f t="shared" si="0"/>
        <v>0.49983017128439033</v>
      </c>
      <c r="I8" s="66">
        <f t="shared" si="0"/>
        <v>0.52574313443878662</v>
      </c>
      <c r="J8" s="66">
        <f t="shared" si="0"/>
        <v>0.49739082669596263</v>
      </c>
      <c r="K8" s="66">
        <f t="shared" si="0"/>
        <v>0.51072391619995849</v>
      </c>
      <c r="L8" s="66">
        <f t="shared" si="0"/>
        <v>0.51030365063118388</v>
      </c>
      <c r="M8" s="66">
        <f t="shared" si="0"/>
        <v>0.52898661684990655</v>
      </c>
      <c r="N8" s="66" t="e">
        <f t="shared" si="0"/>
        <v>#DIV/0!</v>
      </c>
      <c r="P8" s="7" t="s">
        <v>30</v>
      </c>
      <c r="Q8" s="7" t="s">
        <v>30</v>
      </c>
      <c r="R8" s="8"/>
    </row>
    <row r="9" spans="1:32" s="6" customFormat="1" ht="13">
      <c r="P9" s="7" t="s">
        <v>1</v>
      </c>
      <c r="Q9" s="7" t="s">
        <v>2</v>
      </c>
      <c r="R9" s="7"/>
      <c r="U9" t="s">
        <v>49</v>
      </c>
      <c r="V9" t="s">
        <v>50</v>
      </c>
    </row>
    <row r="10" spans="1:32" s="6" customFormat="1" ht="13">
      <c r="B10" s="9">
        <v>2012</v>
      </c>
      <c r="C10" s="9">
        <f>B10+1</f>
        <v>2013</v>
      </c>
      <c r="D10" s="9">
        <f t="shared" ref="D10:L10" si="1">C10+1</f>
        <v>2014</v>
      </c>
      <c r="E10" s="9">
        <f t="shared" si="1"/>
        <v>2015</v>
      </c>
      <c r="F10" s="9">
        <f t="shared" si="1"/>
        <v>2016</v>
      </c>
      <c r="G10" s="9">
        <f t="shared" si="1"/>
        <v>2017</v>
      </c>
      <c r="H10" s="9">
        <f t="shared" si="1"/>
        <v>2018</v>
      </c>
      <c r="I10" s="9">
        <f t="shared" si="1"/>
        <v>2019</v>
      </c>
      <c r="J10" s="9">
        <f t="shared" si="1"/>
        <v>2020</v>
      </c>
      <c r="K10" s="9">
        <f t="shared" si="1"/>
        <v>2021</v>
      </c>
      <c r="L10" s="9">
        <f t="shared" si="1"/>
        <v>2022</v>
      </c>
      <c r="M10" s="9">
        <f t="shared" ref="M10" si="2">L10+1</f>
        <v>2023</v>
      </c>
      <c r="N10" s="9">
        <f t="shared" ref="N10" si="3">M10+1</f>
        <v>2024</v>
      </c>
      <c r="P10" s="7" t="s">
        <v>3</v>
      </c>
      <c r="Q10" s="7" t="s">
        <v>3</v>
      </c>
      <c r="R10" s="7" t="s">
        <v>4</v>
      </c>
    </row>
    <row r="11" spans="1:32" s="4" customFormat="1" ht="13">
      <c r="A11" s="1" t="s">
        <v>33</v>
      </c>
      <c r="B11" s="54"/>
      <c r="C11" s="54">
        <f>C19/C14</f>
        <v>12.875</v>
      </c>
      <c r="D11" s="54">
        <f t="shared" ref="D11:L11" si="4">D19/D14</f>
        <v>13.754641244355243</v>
      </c>
      <c r="E11" s="54">
        <f t="shared" si="4"/>
        <v>15.272262026612077</v>
      </c>
      <c r="F11" s="54">
        <f t="shared" si="4"/>
        <v>17.267576075550892</v>
      </c>
      <c r="G11" s="54">
        <f t="shared" si="4"/>
        <v>17.756097560975611</v>
      </c>
      <c r="H11" s="54">
        <f t="shared" si="4"/>
        <v>18.9765625</v>
      </c>
      <c r="I11" s="54">
        <f t="shared" si="4"/>
        <v>19.910447761194028</v>
      </c>
      <c r="J11" s="54">
        <f t="shared" si="4"/>
        <v>21.337654684737771</v>
      </c>
      <c r="K11" s="54">
        <f t="shared" si="4"/>
        <v>22.228858663512714</v>
      </c>
      <c r="L11" s="54">
        <f t="shared" si="4"/>
        <v>21.551181102362204</v>
      </c>
      <c r="M11" s="54">
        <f>M19/M14</f>
        <v>23.938813349814588</v>
      </c>
      <c r="N11" s="54"/>
      <c r="O11" s="10"/>
      <c r="P11" s="10">
        <f>(M11/C11)^(1/10)-1</f>
        <v>6.3985080215685164E-2</v>
      </c>
      <c r="Q11" s="10">
        <f>M11/C11-1</f>
        <v>0.85932530872346313</v>
      </c>
      <c r="T11" s="4" t="s">
        <v>52</v>
      </c>
      <c r="U11" s="4">
        <f t="shared" ref="U11:AD11" si="5">V11-1</f>
        <v>2012</v>
      </c>
      <c r="V11" s="4">
        <f t="shared" si="5"/>
        <v>2013</v>
      </c>
      <c r="W11" s="4">
        <f t="shared" si="5"/>
        <v>2014</v>
      </c>
      <c r="X11" s="4">
        <f t="shared" si="5"/>
        <v>2015</v>
      </c>
      <c r="Y11" s="4">
        <f t="shared" si="5"/>
        <v>2016</v>
      </c>
      <c r="Z11" s="4">
        <f t="shared" si="5"/>
        <v>2017</v>
      </c>
      <c r="AA11" s="4">
        <f t="shared" si="5"/>
        <v>2018</v>
      </c>
      <c r="AB11" s="4">
        <f t="shared" si="5"/>
        <v>2019</v>
      </c>
      <c r="AC11" s="4">
        <f t="shared" si="5"/>
        <v>2020</v>
      </c>
      <c r="AD11" s="4">
        <f t="shared" si="5"/>
        <v>2021</v>
      </c>
      <c r="AE11" s="4">
        <v>2022</v>
      </c>
      <c r="AF11" s="4">
        <v>2023</v>
      </c>
    </row>
    <row r="12" spans="1:32" s="4" customFormat="1" ht="13">
      <c r="A12" s="1" t="s">
        <v>34</v>
      </c>
      <c r="B12" s="54"/>
      <c r="C12" s="54">
        <v>1.9</v>
      </c>
      <c r="D12" s="54">
        <v>2.16</v>
      </c>
      <c r="E12" s="54">
        <v>2.58</v>
      </c>
      <c r="F12" s="54">
        <v>2.4900000000000002</v>
      </c>
      <c r="G12" s="54">
        <v>2.8</v>
      </c>
      <c r="H12" s="54">
        <v>4.43</v>
      </c>
      <c r="I12" s="54">
        <v>5.32</v>
      </c>
      <c r="J12" s="54">
        <v>4.9000000000000004</v>
      </c>
      <c r="K12" s="54">
        <v>5.63</v>
      </c>
      <c r="L12" s="65">
        <v>7.01</v>
      </c>
      <c r="M12" s="65">
        <v>8.2899999999999991</v>
      </c>
      <c r="N12" s="65"/>
      <c r="O12" s="10"/>
      <c r="P12" s="10">
        <f t="shared" ref="P12:P13" si="6">(M12/C12)^(1/10)-1</f>
        <v>0.15872424173678112</v>
      </c>
      <c r="Q12" s="10">
        <f t="shared" ref="Q12:Q13" si="7">M12/C12-1</f>
        <v>3.3631578947368421</v>
      </c>
      <c r="T12" s="4" t="s">
        <v>12</v>
      </c>
      <c r="U12" s="53"/>
      <c r="V12" s="80">
        <v>38.482498</v>
      </c>
      <c r="W12" s="80">
        <v>48.709999000000003</v>
      </c>
      <c r="X12" s="80">
        <v>60</v>
      </c>
      <c r="Y12" s="80">
        <v>66.120002999999997</v>
      </c>
      <c r="Z12" s="80">
        <v>78.489998</v>
      </c>
      <c r="AA12" s="80">
        <v>111.019997</v>
      </c>
      <c r="AB12" s="80">
        <v>127.879997</v>
      </c>
      <c r="AC12" s="80">
        <v>133.929993</v>
      </c>
      <c r="AD12" s="80">
        <v>190.10000600000001</v>
      </c>
      <c r="AE12" s="80">
        <v>174.60000600000001</v>
      </c>
      <c r="AF12" s="80">
        <v>206.16000399999999</v>
      </c>
    </row>
    <row r="13" spans="1:32" s="4" customFormat="1" ht="13">
      <c r="A13" s="1" t="s">
        <v>8</v>
      </c>
      <c r="B13" s="54"/>
      <c r="C13" s="54">
        <v>0.33</v>
      </c>
      <c r="D13" s="54">
        <v>0.4</v>
      </c>
      <c r="E13" s="54">
        <v>0.48</v>
      </c>
      <c r="F13" s="54">
        <v>0.56000000000000005</v>
      </c>
      <c r="G13" s="54">
        <v>0.66</v>
      </c>
      <c r="H13" s="54">
        <v>0.83</v>
      </c>
      <c r="I13" s="54">
        <v>1</v>
      </c>
      <c r="J13" s="54">
        <v>1.2</v>
      </c>
      <c r="K13" s="54">
        <v>1.28</v>
      </c>
      <c r="L13" s="54">
        <v>1.5</v>
      </c>
      <c r="M13" s="54">
        <v>1.8</v>
      </c>
      <c r="N13" s="54"/>
      <c r="O13" s="10"/>
      <c r="P13" s="10">
        <f t="shared" si="6"/>
        <v>0.18488405858327894</v>
      </c>
      <c r="Q13" s="10">
        <f t="shared" si="7"/>
        <v>4.4545454545454541</v>
      </c>
      <c r="T13" s="4" t="s">
        <v>13</v>
      </c>
      <c r="U13" s="53"/>
      <c r="V13" s="80">
        <v>55.68</v>
      </c>
      <c r="W13" s="80">
        <v>67.330001999999993</v>
      </c>
      <c r="X13" s="80">
        <v>81.010002</v>
      </c>
      <c r="Y13" s="80">
        <v>83.959998999999996</v>
      </c>
      <c r="Z13" s="80">
        <v>114.91999800000001</v>
      </c>
      <c r="AA13" s="80">
        <v>151.55999800000001</v>
      </c>
      <c r="AB13" s="80">
        <v>189.88999899999999</v>
      </c>
      <c r="AC13" s="80">
        <v>220.38999899999999</v>
      </c>
      <c r="AD13" s="80">
        <v>252.66999799999999</v>
      </c>
      <c r="AE13" s="80">
        <v>235.85000600000001</v>
      </c>
      <c r="AF13" s="80">
        <v>263.25</v>
      </c>
    </row>
    <row r="14" spans="1:32" s="4" customFormat="1" ht="13">
      <c r="A14" s="1" t="s">
        <v>10</v>
      </c>
      <c r="B14" s="40"/>
      <c r="C14" s="40">
        <v>2080</v>
      </c>
      <c r="D14" s="40">
        <v>1993</v>
      </c>
      <c r="E14" s="40">
        <v>1954</v>
      </c>
      <c r="F14" s="40">
        <v>1906</v>
      </c>
      <c r="G14" s="40">
        <v>1845</v>
      </c>
      <c r="H14" s="40">
        <v>1792</v>
      </c>
      <c r="I14" s="40">
        <v>1742</v>
      </c>
      <c r="J14" s="40">
        <v>1697</v>
      </c>
      <c r="K14" s="40">
        <v>1691</v>
      </c>
      <c r="L14" s="40">
        <v>1651</v>
      </c>
      <c r="M14" s="40">
        <v>1618</v>
      </c>
      <c r="N14" s="40"/>
      <c r="O14" s="10"/>
      <c r="P14" s="10"/>
      <c r="Q14" s="10"/>
      <c r="T14" s="4" t="s">
        <v>53</v>
      </c>
      <c r="U14" s="48" t="e">
        <f t="shared" ref="U14:AF14" si="8">U13/B$12</f>
        <v>#DIV/0!</v>
      </c>
      <c r="V14" s="48">
        <f t="shared" si="8"/>
        <v>29.305263157894739</v>
      </c>
      <c r="W14" s="48">
        <f t="shared" si="8"/>
        <v>31.171297222222218</v>
      </c>
      <c r="X14" s="48">
        <f t="shared" si="8"/>
        <v>31.399225581395349</v>
      </c>
      <c r="Y14" s="48">
        <f t="shared" si="8"/>
        <v>33.718875100401604</v>
      </c>
      <c r="Z14" s="48">
        <f t="shared" si="8"/>
        <v>41.042856428571433</v>
      </c>
      <c r="AA14" s="48">
        <f t="shared" si="8"/>
        <v>34.212189164785556</v>
      </c>
      <c r="AB14" s="48">
        <f t="shared" si="8"/>
        <v>35.693608834586463</v>
      </c>
      <c r="AC14" s="48">
        <f t="shared" si="8"/>
        <v>44.977550816326527</v>
      </c>
      <c r="AD14" s="48">
        <f t="shared" si="8"/>
        <v>44.879218117229129</v>
      </c>
      <c r="AE14" s="48">
        <f t="shared" si="8"/>
        <v>33.644794008559202</v>
      </c>
      <c r="AF14" s="48">
        <f t="shared" si="8"/>
        <v>31.755126658624853</v>
      </c>
    </row>
    <row r="15" spans="1:32" s="4" customFormat="1" ht="13">
      <c r="A15" s="1" t="s">
        <v>36</v>
      </c>
      <c r="B15" s="39"/>
      <c r="C15" s="39">
        <v>29.305263157894739</v>
      </c>
      <c r="D15" s="39">
        <v>31.171297222222218</v>
      </c>
      <c r="E15" s="39">
        <v>31.399225581395349</v>
      </c>
      <c r="F15" s="39">
        <v>33.718875100401604</v>
      </c>
      <c r="G15" s="39">
        <v>41.042856428571433</v>
      </c>
      <c r="H15" s="39">
        <v>34.212189164785556</v>
      </c>
      <c r="I15" s="39">
        <v>35.693608834586463</v>
      </c>
      <c r="J15" s="39">
        <v>44.977550816326527</v>
      </c>
      <c r="K15" s="39">
        <v>44.879218117229129</v>
      </c>
      <c r="L15" s="39">
        <v>33.644794008559202</v>
      </c>
      <c r="M15" s="39">
        <v>31.755126658624853</v>
      </c>
      <c r="N15" s="39"/>
      <c r="O15" s="10"/>
      <c r="P15" s="10"/>
      <c r="R15" s="12">
        <f>MEDIAN(B15:M15)</f>
        <v>33.718875100401604</v>
      </c>
      <c r="T15" s="4" t="s">
        <v>54</v>
      </c>
      <c r="U15" s="48" t="e">
        <f t="shared" ref="U15:AF15" si="9">U12/B$12</f>
        <v>#DIV/0!</v>
      </c>
      <c r="V15" s="48">
        <f t="shared" si="9"/>
        <v>20.253946315789474</v>
      </c>
      <c r="W15" s="48">
        <f t="shared" si="9"/>
        <v>22.550925462962962</v>
      </c>
      <c r="X15" s="48">
        <f t="shared" si="9"/>
        <v>23.255813953488371</v>
      </c>
      <c r="Y15" s="48">
        <f t="shared" si="9"/>
        <v>26.554218072289153</v>
      </c>
      <c r="Z15" s="48">
        <f t="shared" si="9"/>
        <v>28.032142142857143</v>
      </c>
      <c r="AA15" s="48">
        <f t="shared" si="9"/>
        <v>25.060947404063207</v>
      </c>
      <c r="AB15" s="48">
        <f t="shared" si="9"/>
        <v>24.03759342105263</v>
      </c>
      <c r="AC15" s="48">
        <f t="shared" si="9"/>
        <v>27.332651632653057</v>
      </c>
      <c r="AD15" s="48">
        <f t="shared" si="9"/>
        <v>33.765542806394315</v>
      </c>
      <c r="AE15" s="48">
        <f t="shared" si="9"/>
        <v>24.907276176890157</v>
      </c>
      <c r="AF15" s="48">
        <f t="shared" si="9"/>
        <v>24.868516767189387</v>
      </c>
    </row>
    <row r="16" spans="1:32" s="4" customFormat="1" ht="13">
      <c r="A16" s="1" t="s">
        <v>41</v>
      </c>
      <c r="B16" s="39"/>
      <c r="C16" s="39">
        <v>20.253946315789474</v>
      </c>
      <c r="D16" s="39">
        <v>22.550925462962962</v>
      </c>
      <c r="E16" s="39">
        <v>23.255813953488371</v>
      </c>
      <c r="F16" s="39">
        <v>26.554218072289153</v>
      </c>
      <c r="G16" s="39">
        <v>28.032142142857143</v>
      </c>
      <c r="H16" s="39">
        <v>25.060947404063207</v>
      </c>
      <c r="I16" s="39">
        <v>24.03759342105263</v>
      </c>
      <c r="J16" s="39">
        <v>27.332651632653057</v>
      </c>
      <c r="K16" s="39">
        <v>33.765542806394315</v>
      </c>
      <c r="L16" s="39">
        <v>24.907276176890157</v>
      </c>
      <c r="M16" s="39">
        <v>24.868516767189387</v>
      </c>
      <c r="N16" s="39"/>
      <c r="O16" s="10"/>
      <c r="P16" s="10"/>
      <c r="R16" s="12">
        <f>MEDIAN(B16:M16)</f>
        <v>24.907276176890157</v>
      </c>
    </row>
    <row r="17" spans="1:30" s="4" customFormat="1" ht="13">
      <c r="A17" s="1" t="s">
        <v>5</v>
      </c>
      <c r="B17" s="57">
        <v>10421</v>
      </c>
      <c r="C17" s="57">
        <v>11778</v>
      </c>
      <c r="D17" s="13">
        <v>12702</v>
      </c>
      <c r="E17" s="13">
        <v>13880</v>
      </c>
      <c r="F17" s="13">
        <v>15082</v>
      </c>
      <c r="G17" s="13">
        <v>18358</v>
      </c>
      <c r="H17" s="13">
        <v>20609</v>
      </c>
      <c r="I17" s="13">
        <v>22977</v>
      </c>
      <c r="J17" s="13">
        <v>21846</v>
      </c>
      <c r="K17" s="13">
        <v>24105</v>
      </c>
      <c r="L17" s="67">
        <v>29310</v>
      </c>
      <c r="M17" s="67">
        <v>32653</v>
      </c>
      <c r="N17" s="67"/>
      <c r="O17" s="10"/>
      <c r="P17" s="10">
        <f t="shared" ref="P17:P19" si="10">(M17/C17)^(1/10)-1</f>
        <v>0.10735062175017318</v>
      </c>
      <c r="Q17" s="10">
        <f t="shared" ref="Q17:Q19" si="11">M17/C17-1</f>
        <v>1.772372219392087</v>
      </c>
    </row>
    <row r="18" spans="1:30" s="4" customFormat="1" ht="13">
      <c r="A18" s="1" t="s">
        <v>6</v>
      </c>
      <c r="B18" s="41">
        <v>2142</v>
      </c>
      <c r="C18" s="13">
        <v>4980</v>
      </c>
      <c r="D18" s="13">
        <v>5438</v>
      </c>
      <c r="E18" s="13">
        <v>6328</v>
      </c>
      <c r="F18" s="13">
        <v>5991</v>
      </c>
      <c r="G18" s="13">
        <v>6699</v>
      </c>
      <c r="H18" s="13">
        <v>10301</v>
      </c>
      <c r="I18" s="13">
        <v>12080</v>
      </c>
      <c r="J18" s="13">
        <v>10866</v>
      </c>
      <c r="K18" s="13">
        <v>12311</v>
      </c>
      <c r="L18" s="67">
        <v>14957</v>
      </c>
      <c r="M18" s="67">
        <v>17273</v>
      </c>
      <c r="N18" s="67"/>
      <c r="O18" s="10"/>
      <c r="P18" s="10">
        <f t="shared" si="10"/>
        <v>0.1324364587845217</v>
      </c>
      <c r="Q18" s="10">
        <f t="shared" si="11"/>
        <v>2.4684738955823291</v>
      </c>
      <c r="U18" t="s">
        <v>67</v>
      </c>
    </row>
    <row r="19" spans="1:30" s="4" customFormat="1" ht="15.5">
      <c r="A19" s="1" t="s">
        <v>7</v>
      </c>
      <c r="B19" s="41">
        <v>27630</v>
      </c>
      <c r="C19" s="50">
        <v>26780</v>
      </c>
      <c r="D19" s="13">
        <v>27413</v>
      </c>
      <c r="E19" s="13">
        <v>29842</v>
      </c>
      <c r="F19" s="13">
        <v>32912</v>
      </c>
      <c r="G19" s="13">
        <v>32760</v>
      </c>
      <c r="H19" s="13">
        <v>34006</v>
      </c>
      <c r="I19" s="13">
        <v>34684</v>
      </c>
      <c r="J19" s="13">
        <v>36210</v>
      </c>
      <c r="K19" s="13">
        <v>37589</v>
      </c>
      <c r="L19" s="67">
        <v>35581</v>
      </c>
      <c r="M19" s="67">
        <v>38733</v>
      </c>
      <c r="N19" s="67"/>
      <c r="O19" s="10"/>
      <c r="P19" s="10">
        <f t="shared" si="10"/>
        <v>3.7593055303841716E-2</v>
      </c>
      <c r="Q19" s="10">
        <f t="shared" si="11"/>
        <v>0.44634055265123229</v>
      </c>
      <c r="U19" s="49" t="s">
        <v>68</v>
      </c>
    </row>
    <row r="20" spans="1:30" s="4" customFormat="1" ht="13">
      <c r="P20" s="15"/>
      <c r="Q20" s="15"/>
      <c r="U20" s="37" t="s">
        <v>69</v>
      </c>
    </row>
    <row r="21" spans="1:30" s="6" customFormat="1" ht="13">
      <c r="A21" s="81" t="s">
        <v>43</v>
      </c>
      <c r="B21" s="81"/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U21" s="37" t="s">
        <v>70</v>
      </c>
    </row>
    <row r="22" spans="1:30">
      <c r="U22" s="37" t="s">
        <v>93</v>
      </c>
    </row>
    <row r="23" spans="1:30" s="4" customFormat="1" ht="13">
      <c r="A23" s="6"/>
      <c r="B23" s="9">
        <f>B10</f>
        <v>2012</v>
      </c>
      <c r="C23" s="9">
        <f t="shared" ref="C23:N23" si="12">C10</f>
        <v>2013</v>
      </c>
      <c r="D23" s="9">
        <f t="shared" si="12"/>
        <v>2014</v>
      </c>
      <c r="E23" s="9">
        <f t="shared" si="12"/>
        <v>2015</v>
      </c>
      <c r="F23" s="9">
        <f t="shared" si="12"/>
        <v>2016</v>
      </c>
      <c r="G23" s="9">
        <f t="shared" si="12"/>
        <v>2017</v>
      </c>
      <c r="H23" s="9">
        <f t="shared" si="12"/>
        <v>2018</v>
      </c>
      <c r="I23" s="9">
        <f t="shared" si="12"/>
        <v>2019</v>
      </c>
      <c r="J23" s="9">
        <f t="shared" si="12"/>
        <v>2020</v>
      </c>
      <c r="K23" s="9">
        <f t="shared" si="12"/>
        <v>2021</v>
      </c>
      <c r="L23" s="9">
        <f t="shared" si="12"/>
        <v>2022</v>
      </c>
      <c r="M23" s="9">
        <f t="shared" si="12"/>
        <v>2023</v>
      </c>
      <c r="N23" s="9">
        <f t="shared" si="12"/>
        <v>2024</v>
      </c>
      <c r="O23" s="6"/>
      <c r="P23" s="7" t="s">
        <v>4</v>
      </c>
      <c r="Q23" s="16"/>
      <c r="U23" s="3" t="s">
        <v>95</v>
      </c>
    </row>
    <row r="24" spans="1:30" s="4" customFormat="1" ht="13">
      <c r="A24" s="1" t="s">
        <v>26</v>
      </c>
      <c r="B24" s="17"/>
      <c r="C24" s="17">
        <f t="shared" ref="C24:K24" si="13">C12/C11</f>
        <v>0.14757281553398058</v>
      </c>
      <c r="D24" s="17">
        <f t="shared" si="13"/>
        <v>0.15703790172545873</v>
      </c>
      <c r="E24" s="17">
        <f t="shared" si="13"/>
        <v>0.16893371757925074</v>
      </c>
      <c r="F24" s="17">
        <f t="shared" si="13"/>
        <v>0.14420089936801167</v>
      </c>
      <c r="G24" s="17">
        <f t="shared" si="13"/>
        <v>0.15769230769230766</v>
      </c>
      <c r="H24" s="17">
        <f t="shared" si="13"/>
        <v>0.23344586249485383</v>
      </c>
      <c r="I24" s="17">
        <f t="shared" si="13"/>
        <v>0.26719640179910048</v>
      </c>
      <c r="J24" s="17">
        <f t="shared" si="13"/>
        <v>0.22964098315382495</v>
      </c>
      <c r="K24" s="17">
        <f t="shared" si="13"/>
        <v>0.25327436218042515</v>
      </c>
      <c r="L24" s="17">
        <f>L12/L11</f>
        <v>0.32527219583485567</v>
      </c>
      <c r="M24" s="17">
        <f t="shared" ref="M24:N24" si="14">M12/M11</f>
        <v>0.34629953786177153</v>
      </c>
      <c r="N24" s="17" t="e">
        <f t="shared" si="14"/>
        <v>#DIV/0!</v>
      </c>
      <c r="O24" s="18"/>
      <c r="P24" s="18">
        <f>MEDIAN(B24:L24)</f>
        <v>0.19928735036653783</v>
      </c>
      <c r="Q24" s="3" t="s">
        <v>119</v>
      </c>
    </row>
    <row r="25" spans="1:30" s="4" customFormat="1" ht="13">
      <c r="A25" s="1" t="s">
        <v>35</v>
      </c>
      <c r="B25" s="17"/>
      <c r="C25" s="17">
        <f t="shared" ref="C25:L25" si="15">C18/C19</f>
        <v>0.18595967139656461</v>
      </c>
      <c r="D25" s="17">
        <f t="shared" si="15"/>
        <v>0.19837303469156969</v>
      </c>
      <c r="E25" s="17">
        <f t="shared" si="15"/>
        <v>0.21205013068829168</v>
      </c>
      <c r="F25" s="17">
        <f t="shared" si="15"/>
        <v>0.18203087019931941</v>
      </c>
      <c r="G25" s="17">
        <f>G18/G19</f>
        <v>0.20448717948717948</v>
      </c>
      <c r="H25" s="17">
        <f t="shared" si="15"/>
        <v>0.30291713227077577</v>
      </c>
      <c r="I25" s="17">
        <f>I18/I19</f>
        <v>0.34828739476415638</v>
      </c>
      <c r="J25" s="17">
        <f t="shared" si="15"/>
        <v>0.30008285004142504</v>
      </c>
      <c r="K25" s="17">
        <f t="shared" si="15"/>
        <v>0.32751602862539575</v>
      </c>
      <c r="L25" s="17">
        <f t="shared" si="15"/>
        <v>0.42036480143897026</v>
      </c>
      <c r="M25" s="17">
        <f t="shared" ref="M25:N25" si="16">M18/M19</f>
        <v>0.44595048150156197</v>
      </c>
      <c r="N25" s="17" t="e">
        <f t="shared" si="16"/>
        <v>#DIV/0!</v>
      </c>
      <c r="O25" s="18"/>
      <c r="P25" s="18">
        <f>MEDIAN(B25:L25)</f>
        <v>0.25606649036485835</v>
      </c>
    </row>
    <row r="26" spans="1:30" s="4" customFormat="1" ht="13">
      <c r="A26" s="1" t="s">
        <v>9</v>
      </c>
      <c r="B26" s="17"/>
      <c r="C26" s="17">
        <f t="shared" ref="C26:K26" si="17">C13/C12</f>
        <v>0.1736842105263158</v>
      </c>
      <c r="D26" s="17">
        <f t="shared" si="17"/>
        <v>0.18518518518518517</v>
      </c>
      <c r="E26" s="17">
        <f t="shared" si="17"/>
        <v>0.18604651162790697</v>
      </c>
      <c r="F26" s="17">
        <f t="shared" si="17"/>
        <v>0.22489959839357429</v>
      </c>
      <c r="G26" s="17">
        <f t="shared" si="17"/>
        <v>0.23571428571428574</v>
      </c>
      <c r="H26" s="17">
        <f t="shared" si="17"/>
        <v>0.18735891647855532</v>
      </c>
      <c r="I26" s="17">
        <f t="shared" si="17"/>
        <v>0.18796992481203006</v>
      </c>
      <c r="J26" s="17">
        <f t="shared" si="17"/>
        <v>0.24489795918367344</v>
      </c>
      <c r="K26" s="17">
        <f t="shared" si="17"/>
        <v>0.22735346358792186</v>
      </c>
      <c r="L26" s="17">
        <f>L13/L12</f>
        <v>0.21398002853067047</v>
      </c>
      <c r="M26" s="17">
        <f t="shared" ref="M26:N26" si="18">M13/M12</f>
        <v>0.21712907117008445</v>
      </c>
      <c r="N26" s="17" t="e">
        <f t="shared" si="18"/>
        <v>#DIV/0!</v>
      </c>
      <c r="O26" s="18"/>
      <c r="P26" s="18">
        <f>MEDIAN(B26:L26)</f>
        <v>0.20097497667135028</v>
      </c>
      <c r="Q26" s="19"/>
      <c r="W26" s="3" t="s">
        <v>111</v>
      </c>
      <c r="X26" s="31"/>
      <c r="Y26" s="31"/>
      <c r="Z26" s="31"/>
      <c r="AA26" s="31"/>
      <c r="AB26" s="31"/>
      <c r="AC26" s="31"/>
      <c r="AD26" s="31"/>
    </row>
    <row r="27" spans="1:30" s="4" customFormat="1" ht="13">
      <c r="A27" s="1" t="s">
        <v>17</v>
      </c>
      <c r="B27" s="17"/>
      <c r="C27" s="17">
        <f t="shared" ref="C27:K27" si="19">1-C26</f>
        <v>0.82631578947368423</v>
      </c>
      <c r="D27" s="17">
        <f t="shared" si="19"/>
        <v>0.81481481481481488</v>
      </c>
      <c r="E27" s="17">
        <f t="shared" si="19"/>
        <v>0.81395348837209303</v>
      </c>
      <c r="F27" s="17">
        <f t="shared" si="19"/>
        <v>0.77510040160642568</v>
      </c>
      <c r="G27" s="17">
        <f t="shared" si="19"/>
        <v>0.76428571428571423</v>
      </c>
      <c r="H27" s="17">
        <f t="shared" si="19"/>
        <v>0.81264108352144471</v>
      </c>
      <c r="I27" s="17">
        <f t="shared" si="19"/>
        <v>0.81203007518796988</v>
      </c>
      <c r="J27" s="17">
        <f t="shared" si="19"/>
        <v>0.75510204081632659</v>
      </c>
      <c r="K27" s="17">
        <f t="shared" si="19"/>
        <v>0.77264653641207814</v>
      </c>
      <c r="L27" s="17">
        <f>1-L26</f>
        <v>0.78601997146932956</v>
      </c>
      <c r="M27" s="17">
        <f t="shared" ref="M27:N27" si="20">1-M26</f>
        <v>0.7828709288299156</v>
      </c>
      <c r="N27" s="17" t="e">
        <f t="shared" si="20"/>
        <v>#DIV/0!</v>
      </c>
      <c r="O27" s="18"/>
      <c r="P27" s="18">
        <f>MEDIAN(B27:L27)</f>
        <v>0.79902502332864977</v>
      </c>
      <c r="Q27" s="19"/>
    </row>
    <row r="28" spans="1:30" s="4" customFormat="1" ht="13"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P28" s="21"/>
      <c r="Q28" s="19"/>
      <c r="W28" s="31"/>
      <c r="X28" s="31"/>
      <c r="Y28" s="31"/>
      <c r="Z28" s="31"/>
      <c r="AA28" s="31"/>
      <c r="AB28" s="31"/>
      <c r="AC28" s="31"/>
      <c r="AD28" s="31"/>
    </row>
    <row r="29" spans="1:30" s="6" customFormat="1" ht="15.5">
      <c r="A29" s="81" t="s">
        <v>42</v>
      </c>
      <c r="B29" s="81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W29" s="58" t="s">
        <v>75</v>
      </c>
      <c r="X29" s="4"/>
      <c r="Y29" s="4"/>
      <c r="Z29" s="4"/>
      <c r="AA29" s="4"/>
      <c r="AB29" s="4"/>
      <c r="AC29" s="4"/>
      <c r="AD29" s="4"/>
    </row>
    <row r="30" spans="1:30">
      <c r="W30"/>
    </row>
    <row r="31" spans="1:30" s="4" customFormat="1" ht="18">
      <c r="A31" s="1" t="s">
        <v>40</v>
      </c>
      <c r="C31" s="22">
        <f>M24*M27</f>
        <v>0.27110784085921563</v>
      </c>
      <c r="D31" s="22"/>
      <c r="E31" s="22"/>
      <c r="F31" s="22"/>
      <c r="G31" s="22"/>
      <c r="H31" s="22"/>
      <c r="I31" s="22"/>
      <c r="J31" s="51"/>
      <c r="K31" s="26"/>
      <c r="L31" s="22"/>
      <c r="M31" s="22"/>
      <c r="N31" s="22"/>
      <c r="W31" s="59" t="s">
        <v>76</v>
      </c>
    </row>
    <row r="32" spans="1:30" s="4" customFormat="1" ht="18">
      <c r="A32" s="1" t="s">
        <v>39</v>
      </c>
      <c r="C32" s="22">
        <f>M24</f>
        <v>0.34629953786177153</v>
      </c>
      <c r="D32" s="22"/>
      <c r="E32" s="22"/>
      <c r="F32" s="22"/>
      <c r="G32" s="22"/>
      <c r="H32" s="22"/>
      <c r="I32" s="22"/>
      <c r="J32" s="51"/>
      <c r="K32" s="26"/>
      <c r="L32" s="22"/>
      <c r="M32" s="22"/>
      <c r="N32" s="22"/>
      <c r="W32" s="60" t="s">
        <v>77</v>
      </c>
      <c r="X32" s="31"/>
      <c r="Y32" s="31"/>
      <c r="Z32" s="31"/>
      <c r="AA32" s="31"/>
      <c r="AB32" s="31"/>
      <c r="AC32" s="3" t="s">
        <v>112</v>
      </c>
      <c r="AD32" s="37"/>
    </row>
    <row r="33" spans="1:33" s="4" customFormat="1" ht="18">
      <c r="A33" s="1" t="s">
        <v>37</v>
      </c>
      <c r="C33" s="22">
        <f>M27</f>
        <v>0.7828709288299156</v>
      </c>
      <c r="D33" s="22"/>
      <c r="E33" s="22"/>
      <c r="F33" s="22"/>
      <c r="G33" s="22"/>
      <c r="H33" s="22"/>
      <c r="I33" s="22"/>
      <c r="J33" s="51"/>
      <c r="K33" s="22"/>
      <c r="L33" s="22"/>
      <c r="M33" s="22"/>
      <c r="N33" s="22"/>
      <c r="W33" s="60" t="s">
        <v>78</v>
      </c>
      <c r="AC33" s="3" t="s">
        <v>91</v>
      </c>
      <c r="AD33" s="37"/>
    </row>
    <row r="34" spans="1:33" s="4" customFormat="1" ht="18">
      <c r="A34" s="1" t="s">
        <v>9</v>
      </c>
      <c r="C34" s="22">
        <f>M26</f>
        <v>0.21712907117008445</v>
      </c>
      <c r="D34" s="22"/>
      <c r="E34" s="22"/>
      <c r="F34" s="22"/>
      <c r="G34" s="22"/>
      <c r="H34" s="22"/>
      <c r="I34" s="22"/>
      <c r="J34" s="51"/>
      <c r="K34" s="22"/>
      <c r="L34" s="22"/>
      <c r="M34" s="22"/>
      <c r="N34" s="22"/>
      <c r="W34" s="60" t="s">
        <v>79</v>
      </c>
      <c r="AC34" s="3" t="s">
        <v>91</v>
      </c>
      <c r="AD34" s="37"/>
    </row>
    <row r="35" spans="1:33" ht="18">
      <c r="J35" s="52"/>
      <c r="W35" s="59" t="s">
        <v>80</v>
      </c>
      <c r="X35" s="4"/>
      <c r="Y35" s="4"/>
      <c r="Z35" s="4"/>
      <c r="AA35" s="4"/>
      <c r="AB35" s="4"/>
      <c r="AC35" s="4"/>
      <c r="AD35" s="4"/>
    </row>
    <row r="36" spans="1:33" s="6" customFormat="1" ht="18">
      <c r="A36" s="4"/>
      <c r="B36" s="4"/>
      <c r="C36" s="7" t="s">
        <v>55</v>
      </c>
      <c r="D36" s="7" t="s">
        <v>56</v>
      </c>
      <c r="E36" s="7" t="s">
        <v>57</v>
      </c>
      <c r="F36" s="7" t="s">
        <v>58</v>
      </c>
      <c r="G36" s="7" t="s">
        <v>59</v>
      </c>
      <c r="H36" s="7" t="s">
        <v>60</v>
      </c>
      <c r="I36" s="7" t="s">
        <v>61</v>
      </c>
      <c r="J36" s="7" t="s">
        <v>62</v>
      </c>
      <c r="K36" s="7" t="s">
        <v>63</v>
      </c>
      <c r="L36" s="7" t="s">
        <v>121</v>
      </c>
      <c r="M36" s="7" t="s">
        <v>122</v>
      </c>
      <c r="N36" s="7" t="s">
        <v>123</v>
      </c>
      <c r="W36" s="60" t="s">
        <v>81</v>
      </c>
      <c r="X36" s="4"/>
      <c r="Y36" s="4"/>
      <c r="Z36" s="4"/>
      <c r="AA36" s="4"/>
      <c r="AB36" s="4"/>
      <c r="AC36" s="3" t="s">
        <v>100</v>
      </c>
      <c r="AD36" s="37"/>
    </row>
    <row r="37" spans="1:33" s="4" customFormat="1" ht="18">
      <c r="A37" s="1" t="s">
        <v>33</v>
      </c>
      <c r="C37" s="23">
        <f>M11*(1+$C$31)</f>
        <v>30.428813349814586</v>
      </c>
      <c r="D37" s="24">
        <f t="shared" ref="D37:L37" si="21">C37*(1+$C$31)</f>
        <v>38.678303236990892</v>
      </c>
      <c r="E37" s="24">
        <f t="shared" si="21"/>
        <v>49.164294515669503</v>
      </c>
      <c r="F37" s="24">
        <f t="shared" si="21"/>
        <v>62.493120249179235</v>
      </c>
      <c r="G37" s="24">
        <f t="shared" si="21"/>
        <v>79.435495148489537</v>
      </c>
      <c r="H37" s="24">
        <f t="shared" si="21"/>
        <v>100.97108072577923</v>
      </c>
      <c r="I37" s="24">
        <f t="shared" si="21"/>
        <v>128.3451324105668</v>
      </c>
      <c r="J37" s="24">
        <f t="shared" si="21"/>
        <v>163.14050414318569</v>
      </c>
      <c r="K37" s="24">
        <f t="shared" si="21"/>
        <v>207.36917397812869</v>
      </c>
      <c r="L37" s="24">
        <f t="shared" si="21"/>
        <v>263.58858299609818</v>
      </c>
      <c r="M37" s="24">
        <f t="shared" ref="M37" si="22">L37*(1+$C$31)</f>
        <v>335.04951460731053</v>
      </c>
      <c r="N37" s="24">
        <f t="shared" ref="N37" si="23">M37*(1+$C$31)</f>
        <v>425.88406509342667</v>
      </c>
      <c r="W37" s="60" t="s">
        <v>82</v>
      </c>
      <c r="X37" s="31"/>
      <c r="Y37" s="31"/>
      <c r="Z37" s="31"/>
      <c r="AA37" s="31"/>
      <c r="AB37" s="31"/>
      <c r="AC37" s="3" t="s">
        <v>100</v>
      </c>
      <c r="AD37" s="31"/>
    </row>
    <row r="38" spans="1:33" s="4" customFormat="1" ht="18">
      <c r="A38" s="1" t="s">
        <v>34</v>
      </c>
      <c r="C38" s="25">
        <f>C37*C32</f>
        <v>10.537484000722895</v>
      </c>
      <c r="D38" s="25">
        <f t="shared" ref="D38:K38" si="24">D37*$C$32</f>
        <v>13.394278536247407</v>
      </c>
      <c r="E38" s="25">
        <f t="shared" si="24"/>
        <v>17.025572470076376</v>
      </c>
      <c r="F38" s="25">
        <f t="shared" si="24"/>
        <v>21.641338661830886</v>
      </c>
      <c r="G38" s="25">
        <f>G37*$C$32</f>
        <v>27.508475259742923</v>
      </c>
      <c r="H38" s="25">
        <f t="shared" si="24"/>
        <v>34.966238592740972</v>
      </c>
      <c r="I38" s="25">
        <f t="shared" si="24"/>
        <v>44.445860040587164</v>
      </c>
      <c r="J38" s="25">
        <f t="shared" si="24"/>
        <v>56.49548119132163</v>
      </c>
      <c r="K38" s="25">
        <f t="shared" si="24"/>
        <v>71.811849115403263</v>
      </c>
      <c r="L38" s="25">
        <f>L37*$C$32</f>
        <v>91.280604477188007</v>
      </c>
      <c r="M38" s="25">
        <f t="shared" ref="M38:N38" si="25">M37*$C$32</f>
        <v>116.02749206932251</v>
      </c>
      <c r="N38" s="25">
        <f t="shared" si="25"/>
        <v>147.48345492454629</v>
      </c>
      <c r="W38" s="60" t="s">
        <v>83</v>
      </c>
      <c r="X38" s="6"/>
      <c r="Y38" s="6"/>
      <c r="Z38" s="6"/>
      <c r="AA38" s="6"/>
      <c r="AB38" s="6"/>
      <c r="AC38" s="3" t="s">
        <v>113</v>
      </c>
      <c r="AD38" s="37"/>
    </row>
    <row r="39" spans="1:33" s="4" customFormat="1" ht="18"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W39" s="59" t="s">
        <v>84</v>
      </c>
    </row>
    <row r="40" spans="1:33" s="6" customFormat="1" ht="18">
      <c r="A40" s="81" t="s">
        <v>44</v>
      </c>
      <c r="B40" s="81"/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W40" s="60" t="s">
        <v>85</v>
      </c>
      <c r="X40" s="4"/>
      <c r="Y40" s="4"/>
      <c r="Z40" s="4"/>
      <c r="AA40" s="4"/>
      <c r="AB40" s="4"/>
      <c r="AC40" s="4"/>
      <c r="AD40" s="22"/>
      <c r="AG40" s="3" t="s">
        <v>114</v>
      </c>
    </row>
    <row r="41" spans="1:33" ht="18">
      <c r="H41" s="83">
        <v>2034</v>
      </c>
      <c r="I41" s="83"/>
      <c r="J41" s="83"/>
      <c r="K41" s="83"/>
      <c r="W41" s="60" t="s">
        <v>86</v>
      </c>
      <c r="X41" s="4"/>
      <c r="Y41" s="4"/>
      <c r="Z41" s="4"/>
      <c r="AA41" s="4"/>
      <c r="AB41" s="75" t="s">
        <v>115</v>
      </c>
      <c r="AC41" s="4"/>
      <c r="AD41" s="4"/>
    </row>
    <row r="42" spans="1:33" s="6" customFormat="1" ht="18">
      <c r="C42" s="7" t="s">
        <v>12</v>
      </c>
      <c r="D42" s="7" t="s">
        <v>32</v>
      </c>
      <c r="E42" s="7" t="s">
        <v>4</v>
      </c>
      <c r="F42" s="7" t="s">
        <v>13</v>
      </c>
      <c r="H42" s="7" t="s">
        <v>12</v>
      </c>
      <c r="I42" s="7" t="s">
        <v>32</v>
      </c>
      <c r="J42" s="7" t="s">
        <v>4</v>
      </c>
      <c r="K42" s="7" t="s">
        <v>13</v>
      </c>
      <c r="W42" s="60" t="s">
        <v>87</v>
      </c>
      <c r="AD42" s="37"/>
      <c r="AE42" s="3" t="s">
        <v>91</v>
      </c>
    </row>
    <row r="43" spans="1:33" s="6" customFormat="1" ht="18">
      <c r="C43" s="7" t="s">
        <v>14</v>
      </c>
      <c r="D43" s="7" t="s">
        <v>14</v>
      </c>
      <c r="E43" s="7" t="s">
        <v>14</v>
      </c>
      <c r="F43" s="7" t="s">
        <v>14</v>
      </c>
      <c r="H43" s="7" t="s">
        <v>14</v>
      </c>
      <c r="I43" s="7" t="s">
        <v>14</v>
      </c>
      <c r="J43" s="7" t="s">
        <v>14</v>
      </c>
      <c r="K43" s="7" t="s">
        <v>14</v>
      </c>
      <c r="W43" s="59" t="s">
        <v>88</v>
      </c>
      <c r="X43" s="31"/>
      <c r="Y43" s="31"/>
      <c r="Z43" s="31"/>
      <c r="AA43" s="31"/>
      <c r="AB43" s="31"/>
      <c r="AC43" s="31"/>
      <c r="AD43" s="31"/>
    </row>
    <row r="44" spans="1:33" s="4" customFormat="1" ht="18">
      <c r="A44" s="1" t="s">
        <v>38</v>
      </c>
      <c r="C44" s="27">
        <f>MIN(C15:M16)</f>
        <v>20.253946315789474</v>
      </c>
      <c r="D44" s="27">
        <f>AVERAGE(C15:M16)</f>
        <v>30.564526329373951</v>
      </c>
      <c r="E44" s="27">
        <f>MEDIAN(C15:M16)</f>
        <v>30.238280190058479</v>
      </c>
      <c r="F44" s="27">
        <f>MAX(C15:M16)</f>
        <v>44.977550816326527</v>
      </c>
      <c r="H44" s="27">
        <f>MIN(C15:M16)</f>
        <v>20.253946315789474</v>
      </c>
      <c r="I44" s="27">
        <f>AVERAGE(C15:M16)</f>
        <v>30.564526329373951</v>
      </c>
      <c r="J44" s="27">
        <f>MEDIAN(C15:M16)</f>
        <v>30.238280190058479</v>
      </c>
      <c r="K44" s="27">
        <f>MAX(C15:M16)</f>
        <v>44.977550816326527</v>
      </c>
      <c r="W44" s="60" t="s">
        <v>89</v>
      </c>
      <c r="X44" s="6"/>
      <c r="Y44" s="6"/>
      <c r="Z44" s="6"/>
      <c r="AA44" s="6"/>
      <c r="AB44" s="61">
        <f>47*L14</f>
        <v>77597</v>
      </c>
      <c r="AC44" s="6"/>
      <c r="AD44" s="6"/>
    </row>
    <row r="45" spans="1:33" s="4" customFormat="1" ht="18">
      <c r="A45" s="1" t="s">
        <v>15</v>
      </c>
      <c r="C45" s="78">
        <f>C44*$L$38</f>
        <v>1848.7924627537782</v>
      </c>
      <c r="D45" s="78">
        <f>D44*$L$38</f>
        <v>2789.9484389041827</v>
      </c>
      <c r="E45" s="78">
        <f>E44*$L$38</f>
        <v>2760.1684940991172</v>
      </c>
      <c r="F45" s="78">
        <f>F44*$L$38</f>
        <v>4105.5780264177265</v>
      </c>
      <c r="G45" s="37"/>
      <c r="H45" s="78">
        <f>H44*$C$38</f>
        <v>213.425635254132</v>
      </c>
      <c r="I45" s="78">
        <f>I44*$L$38</f>
        <v>2789.9484389041827</v>
      </c>
      <c r="J45" s="78">
        <f>J44*$L$38</f>
        <v>2760.1684940991172</v>
      </c>
      <c r="K45" s="78">
        <f>K44*$L$38</f>
        <v>4105.5780264177265</v>
      </c>
      <c r="W45" s="60" t="s">
        <v>90</v>
      </c>
      <c r="X45" s="6"/>
      <c r="Y45" s="6"/>
      <c r="Z45" s="6"/>
      <c r="AA45" s="6"/>
      <c r="AB45" s="3" t="s">
        <v>102</v>
      </c>
      <c r="AC45" s="6"/>
      <c r="AD45" s="6"/>
    </row>
    <row r="46" spans="1:33" s="4" customFormat="1">
      <c r="C46" s="14"/>
      <c r="D46" s="14"/>
      <c r="E46" s="14"/>
      <c r="F46" s="14"/>
    </row>
    <row r="47" spans="1:33" s="6" customFormat="1" ht="13">
      <c r="A47" s="81" t="s">
        <v>45</v>
      </c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W47" s="4"/>
      <c r="X47" s="4"/>
      <c r="Y47" s="4"/>
      <c r="Z47" s="4"/>
      <c r="AA47" s="4"/>
      <c r="AB47" s="4"/>
      <c r="AC47" s="4"/>
      <c r="AD47" s="4"/>
    </row>
    <row r="48" spans="1:33" s="6" customFormat="1">
      <c r="C48" s="28"/>
      <c r="D48" s="28"/>
      <c r="E48" s="28"/>
      <c r="F48" s="28"/>
      <c r="W48" s="4"/>
      <c r="X48" s="4"/>
      <c r="Y48" s="4"/>
      <c r="Z48" s="4"/>
      <c r="AA48" t="s">
        <v>92</v>
      </c>
      <c r="AB48"/>
      <c r="AC48"/>
      <c r="AD48" s="4"/>
    </row>
    <row r="49" spans="1:30" s="6" customFormat="1" ht="13">
      <c r="C49" s="7" t="str">
        <f>C36</f>
        <v>2024 E</v>
      </c>
      <c r="D49" s="7" t="str">
        <f t="shared" ref="D49:N49" si="26">D36</f>
        <v>2025 E</v>
      </c>
      <c r="E49" s="7" t="str">
        <f t="shared" si="26"/>
        <v>2026 E</v>
      </c>
      <c r="F49" s="7" t="str">
        <f t="shared" si="26"/>
        <v>2027 E</v>
      </c>
      <c r="G49" s="7" t="str">
        <f t="shared" si="26"/>
        <v>2028 E</v>
      </c>
      <c r="H49" s="7" t="str">
        <f t="shared" si="26"/>
        <v>2029 E</v>
      </c>
      <c r="I49" s="7" t="str">
        <f t="shared" si="26"/>
        <v>2030 E</v>
      </c>
      <c r="J49" s="7" t="str">
        <f t="shared" si="26"/>
        <v>2031 E</v>
      </c>
      <c r="K49" s="7" t="str">
        <f t="shared" si="26"/>
        <v>2032 E</v>
      </c>
      <c r="L49" s="7" t="str">
        <f t="shared" si="26"/>
        <v>2033 E</v>
      </c>
      <c r="M49" s="7" t="str">
        <f t="shared" si="26"/>
        <v>2034 E</v>
      </c>
      <c r="N49" s="7" t="str">
        <f t="shared" si="26"/>
        <v>2035 E</v>
      </c>
      <c r="W49" s="37" t="s">
        <v>71</v>
      </c>
      <c r="X49" s="34">
        <v>4.4999999999999998E-2</v>
      </c>
      <c r="AA49" s="61">
        <v>97000000</v>
      </c>
      <c r="AC49" s="62"/>
    </row>
    <row r="50" spans="1:30" s="4" customFormat="1" ht="13">
      <c r="A50" s="1" t="s">
        <v>11</v>
      </c>
      <c r="C50" s="29">
        <f>C38*C34</f>
        <v>2.2879941135465875</v>
      </c>
      <c r="D50" s="29">
        <f t="shared" ref="D50:N50" si="27">D38*$C$34</f>
        <v>2.9082872575687979</v>
      </c>
      <c r="E50" s="29">
        <f t="shared" si="27"/>
        <v>3.6967467365666442</v>
      </c>
      <c r="F50" s="29">
        <f t="shared" si="27"/>
        <v>4.6989637625205791</v>
      </c>
      <c r="G50" s="29">
        <f t="shared" si="27"/>
        <v>5.9728896824532285</v>
      </c>
      <c r="H50" s="29">
        <f t="shared" si="27"/>
        <v>7.5921869079534083</v>
      </c>
      <c r="I50" s="29">
        <f t="shared" si="27"/>
        <v>9.6504883079682635</v>
      </c>
      <c r="J50" s="29">
        <f t="shared" si="27"/>
        <v>12.266811356378643</v>
      </c>
      <c r="K50" s="29">
        <f t="shared" si="27"/>
        <v>15.59244009743376</v>
      </c>
      <c r="L50" s="29">
        <f t="shared" si="27"/>
        <v>19.819672865975683</v>
      </c>
      <c r="M50" s="29">
        <f t="shared" si="27"/>
        <v>25.192941583206334</v>
      </c>
      <c r="N50" s="29">
        <f t="shared" si="27"/>
        <v>32.022945580721753</v>
      </c>
      <c r="W50" s="37" t="s">
        <v>72</v>
      </c>
      <c r="X50" s="63">
        <v>0.08</v>
      </c>
      <c r="Y50" s="6"/>
      <c r="Z50" s="6"/>
      <c r="AA50" s="6"/>
      <c r="AB50" s="6"/>
      <c r="AC50" s="6"/>
      <c r="AD50" s="6"/>
    </row>
    <row r="51" spans="1:30" s="4" customFormat="1">
      <c r="C51" s="14"/>
      <c r="D51" s="14"/>
      <c r="E51" s="14"/>
      <c r="F51" s="14"/>
      <c r="W51" s="31"/>
      <c r="X51" s="35">
        <f>X50-X49</f>
        <v>3.5000000000000003E-2</v>
      </c>
      <c r="Y51" s="6"/>
      <c r="Z51" s="6"/>
      <c r="AA51" s="6"/>
      <c r="AB51" s="6"/>
      <c r="AC51" s="6"/>
      <c r="AD51" s="6"/>
    </row>
    <row r="52" spans="1:30" s="6" customFormat="1" ht="13">
      <c r="A52" s="1" t="s">
        <v>16</v>
      </c>
      <c r="B52" s="46">
        <v>492.88563907287227</v>
      </c>
      <c r="D52" s="43" t="s">
        <v>64</v>
      </c>
      <c r="E52" s="14"/>
      <c r="F52" s="43" t="s">
        <v>65</v>
      </c>
      <c r="G52" s="4"/>
      <c r="H52" s="45" t="s">
        <v>66</v>
      </c>
      <c r="I52" s="4"/>
      <c r="J52" s="22"/>
      <c r="K52" s="4"/>
      <c r="L52" s="4"/>
      <c r="M52" s="4"/>
      <c r="N52" s="4"/>
      <c r="O52" s="4"/>
      <c r="P52" s="4"/>
      <c r="Q52" s="7" t="s">
        <v>19</v>
      </c>
      <c r="W52" s="56">
        <f>I14/X51</f>
        <v>49771.428571428565</v>
      </c>
      <c r="X52" s="3" t="s">
        <v>94</v>
      </c>
      <c r="Y52" s="4"/>
      <c r="Z52" s="4"/>
      <c r="AA52" s="4"/>
      <c r="AB52" s="4"/>
      <c r="AC52" s="4"/>
      <c r="AD52" s="4"/>
    </row>
    <row r="53" spans="1:30" s="6" customFormat="1" ht="13">
      <c r="C53" s="28"/>
      <c r="D53" s="44">
        <v>492.88563907287227</v>
      </c>
      <c r="E53" s="28"/>
      <c r="F53" s="44"/>
      <c r="H53" s="47">
        <v>232.77</v>
      </c>
      <c r="J53" s="30"/>
      <c r="Q53" s="7" t="s">
        <v>22</v>
      </c>
      <c r="W53" s="26"/>
      <c r="X53" s="4"/>
      <c r="Y53" s="4"/>
      <c r="Z53" s="4"/>
      <c r="AA53" s="4"/>
      <c r="AB53" s="4"/>
      <c r="AC53" s="4"/>
      <c r="AD53" s="4"/>
    </row>
    <row r="54" spans="1:30" s="6" customFormat="1" ht="13">
      <c r="B54" s="7" t="s">
        <v>24</v>
      </c>
      <c r="C54" s="28"/>
      <c r="D54" s="28"/>
      <c r="E54" s="28"/>
      <c r="F54" s="28"/>
      <c r="J54" s="30"/>
      <c r="O54" s="7" t="s">
        <v>22</v>
      </c>
      <c r="Q54" s="7" t="s">
        <v>20</v>
      </c>
    </row>
    <row r="55" spans="1:30" s="6" customFormat="1" ht="13">
      <c r="A55" s="8" t="s">
        <v>18</v>
      </c>
      <c r="B55" s="7" t="s">
        <v>25</v>
      </c>
      <c r="C55" s="7" t="str">
        <f>C49</f>
        <v>2024 E</v>
      </c>
      <c r="D55" s="7" t="str">
        <f t="shared" ref="D55:N55" si="28">D49</f>
        <v>2025 E</v>
      </c>
      <c r="E55" s="7" t="str">
        <f t="shared" si="28"/>
        <v>2026 E</v>
      </c>
      <c r="F55" s="7" t="str">
        <f t="shared" si="28"/>
        <v>2027 E</v>
      </c>
      <c r="G55" s="7" t="str">
        <f t="shared" si="28"/>
        <v>2028 E</v>
      </c>
      <c r="H55" s="7" t="str">
        <f t="shared" si="28"/>
        <v>2029 E</v>
      </c>
      <c r="I55" s="7" t="str">
        <f t="shared" si="28"/>
        <v>2030 E</v>
      </c>
      <c r="J55" s="7" t="str">
        <f t="shared" si="28"/>
        <v>2031 E</v>
      </c>
      <c r="K55" s="7" t="str">
        <f t="shared" si="28"/>
        <v>2032 E</v>
      </c>
      <c r="L55" s="7" t="str">
        <f t="shared" si="28"/>
        <v>2033 E</v>
      </c>
      <c r="M55" s="7" t="str">
        <f t="shared" si="28"/>
        <v>2034 E</v>
      </c>
      <c r="N55" s="7" t="str">
        <f t="shared" si="28"/>
        <v>2035 E</v>
      </c>
      <c r="O55" s="7" t="s">
        <v>25</v>
      </c>
      <c r="Q55" s="7" t="s">
        <v>21</v>
      </c>
      <c r="S55" s="38" t="s">
        <v>51</v>
      </c>
    </row>
    <row r="56" spans="1:30" s="4" customFormat="1" ht="13">
      <c r="A56" s="1" t="s">
        <v>27</v>
      </c>
      <c r="B56" s="14">
        <f>-B52</f>
        <v>-492.88563907287227</v>
      </c>
      <c r="C56" s="26">
        <f t="shared" ref="C56:L56" si="29">C50</f>
        <v>2.2879941135465875</v>
      </c>
      <c r="D56" s="26">
        <f>D50</f>
        <v>2.9082872575687979</v>
      </c>
      <c r="E56" s="26">
        <f t="shared" si="29"/>
        <v>3.6967467365666442</v>
      </c>
      <c r="F56" s="26">
        <f t="shared" si="29"/>
        <v>4.6989637625205791</v>
      </c>
      <c r="G56" s="26">
        <f t="shared" si="29"/>
        <v>5.9728896824532285</v>
      </c>
      <c r="H56" s="26">
        <f t="shared" si="29"/>
        <v>7.5921869079534083</v>
      </c>
      <c r="I56" s="26">
        <f t="shared" si="29"/>
        <v>9.6504883079682635</v>
      </c>
      <c r="J56" s="26">
        <f t="shared" si="29"/>
        <v>12.266811356378643</v>
      </c>
      <c r="K56" s="26">
        <f t="shared" si="29"/>
        <v>15.59244009743376</v>
      </c>
      <c r="L56" s="26">
        <f t="shared" si="29"/>
        <v>19.819672865975683</v>
      </c>
      <c r="M56" s="26">
        <f t="shared" ref="M56:N56" si="30">M50</f>
        <v>25.192941583206334</v>
      </c>
      <c r="N56" s="26">
        <f t="shared" si="30"/>
        <v>32.022945580721753</v>
      </c>
      <c r="O56" s="64">
        <f>C45</f>
        <v>1848.7924627537782</v>
      </c>
      <c r="Q56" s="32">
        <f>IRR(B56:O56,0.05)</f>
        <v>0.11718394079659311</v>
      </c>
      <c r="S56" s="36">
        <f>NPV(Q56/100,B56:O56)</f>
        <v>1466.4668153504069</v>
      </c>
      <c r="T56" s="36"/>
    </row>
    <row r="57" spans="1:30" s="4" customFormat="1" ht="13">
      <c r="A57" s="1" t="s">
        <v>31</v>
      </c>
      <c r="B57" s="14">
        <f>-B52</f>
        <v>-492.88563907287227</v>
      </c>
      <c r="C57" s="26">
        <f t="shared" ref="C57:L57" si="31">C50</f>
        <v>2.2879941135465875</v>
      </c>
      <c r="D57" s="26">
        <f t="shared" si="31"/>
        <v>2.9082872575687979</v>
      </c>
      <c r="E57" s="26">
        <f t="shared" si="31"/>
        <v>3.6967467365666442</v>
      </c>
      <c r="F57" s="26">
        <f t="shared" si="31"/>
        <v>4.6989637625205791</v>
      </c>
      <c r="G57" s="26">
        <f t="shared" si="31"/>
        <v>5.9728896824532285</v>
      </c>
      <c r="H57" s="26">
        <f t="shared" si="31"/>
        <v>7.5921869079534083</v>
      </c>
      <c r="I57" s="26">
        <f t="shared" si="31"/>
        <v>9.6504883079682635</v>
      </c>
      <c r="J57" s="26">
        <f t="shared" si="31"/>
        <v>12.266811356378643</v>
      </c>
      <c r="K57" s="26">
        <f t="shared" si="31"/>
        <v>15.59244009743376</v>
      </c>
      <c r="L57" s="26">
        <f t="shared" si="31"/>
        <v>19.819672865975683</v>
      </c>
      <c r="M57" s="26">
        <f t="shared" ref="M57:N57" si="32">M50</f>
        <v>25.192941583206334</v>
      </c>
      <c r="N57" s="26">
        <f t="shared" si="32"/>
        <v>32.022945580721753</v>
      </c>
      <c r="O57" s="64">
        <f>D45</f>
        <v>2789.9484389041827</v>
      </c>
      <c r="Q57" s="32">
        <f>IRR(B57:O57,0.05)</f>
        <v>0.15083213888745872</v>
      </c>
      <c r="S57" s="36">
        <f t="shared" ref="S57:S59" si="33">NPV(Q57/100,B57:O57)</f>
        <v>2379.1307706141465</v>
      </c>
    </row>
    <row r="58" spans="1:30" s="4" customFormat="1" ht="13">
      <c r="A58" s="42" t="s">
        <v>28</v>
      </c>
      <c r="B58" s="14">
        <f>-B52</f>
        <v>-492.88563907287227</v>
      </c>
      <c r="C58" s="26">
        <f>C50</f>
        <v>2.2879941135465875</v>
      </c>
      <c r="D58" s="26">
        <f t="shared" ref="D58:L58" si="34">D50</f>
        <v>2.9082872575687979</v>
      </c>
      <c r="E58" s="26">
        <f t="shared" si="34"/>
        <v>3.6967467365666442</v>
      </c>
      <c r="F58" s="26">
        <f t="shared" si="34"/>
        <v>4.6989637625205791</v>
      </c>
      <c r="G58" s="26">
        <f t="shared" si="34"/>
        <v>5.9728896824532285</v>
      </c>
      <c r="H58" s="26">
        <f t="shared" si="34"/>
        <v>7.5921869079534083</v>
      </c>
      <c r="I58" s="26">
        <f t="shared" si="34"/>
        <v>9.6504883079682635</v>
      </c>
      <c r="J58" s="26">
        <f t="shared" si="34"/>
        <v>12.266811356378643</v>
      </c>
      <c r="K58" s="26">
        <f t="shared" si="34"/>
        <v>15.59244009743376</v>
      </c>
      <c r="L58" s="26">
        <f t="shared" si="34"/>
        <v>19.819672865975683</v>
      </c>
      <c r="M58" s="26">
        <f t="shared" ref="M58:N58" si="35">M50</f>
        <v>25.192941583206334</v>
      </c>
      <c r="N58" s="26">
        <f t="shared" si="35"/>
        <v>32.022945580721753</v>
      </c>
      <c r="O58" s="64">
        <f>E45</f>
        <v>2760.1684940991172</v>
      </c>
      <c r="Q58" s="32">
        <f>IRR(B58:O58,0.05)</f>
        <v>0.1499341447810365</v>
      </c>
      <c r="S58" s="36">
        <f t="shared" si="33"/>
        <v>2350.3200091959352</v>
      </c>
    </row>
    <row r="59" spans="1:30" s="4" customFormat="1" ht="13">
      <c r="A59" s="1" t="s">
        <v>29</v>
      </c>
      <c r="B59" s="14">
        <f>-B52</f>
        <v>-492.88563907287227</v>
      </c>
      <c r="C59" s="26">
        <f t="shared" ref="C59:L59" si="36">C50</f>
        <v>2.2879941135465875</v>
      </c>
      <c r="D59" s="26">
        <f t="shared" si="36"/>
        <v>2.9082872575687979</v>
      </c>
      <c r="E59" s="26">
        <f t="shared" si="36"/>
        <v>3.6967467365666442</v>
      </c>
      <c r="F59" s="26">
        <f t="shared" si="36"/>
        <v>4.6989637625205791</v>
      </c>
      <c r="G59" s="26">
        <f t="shared" si="36"/>
        <v>5.9728896824532285</v>
      </c>
      <c r="H59" s="26">
        <f t="shared" si="36"/>
        <v>7.5921869079534083</v>
      </c>
      <c r="I59" s="26">
        <f t="shared" si="36"/>
        <v>9.6504883079682635</v>
      </c>
      <c r="J59" s="26">
        <f t="shared" si="36"/>
        <v>12.266811356378643</v>
      </c>
      <c r="K59" s="26">
        <f t="shared" si="36"/>
        <v>15.59244009743376</v>
      </c>
      <c r="L59" s="26">
        <f t="shared" si="36"/>
        <v>19.819672865975683</v>
      </c>
      <c r="M59" s="26">
        <f t="shared" ref="M59:N59" si="37">M50</f>
        <v>25.192941583206334</v>
      </c>
      <c r="N59" s="26">
        <f t="shared" si="37"/>
        <v>32.022945580721753</v>
      </c>
      <c r="O59" s="64">
        <f>F45</f>
        <v>4105.5780264177265</v>
      </c>
      <c r="Q59" s="32">
        <f>IRR(B59:O59,0.05)</f>
        <v>0.18386595847672926</v>
      </c>
      <c r="S59" s="36">
        <f t="shared" si="33"/>
        <v>3648.4758591454397</v>
      </c>
    </row>
  </sheetData>
  <mergeCells count="7">
    <mergeCell ref="A1:R1"/>
    <mergeCell ref="A6:R6"/>
    <mergeCell ref="A21:R21"/>
    <mergeCell ref="A29:R29"/>
    <mergeCell ref="A40:R40"/>
    <mergeCell ref="A47:R47"/>
    <mergeCell ref="H41:K41"/>
  </mergeCells>
  <phoneticPr fontId="53" type="noConversion"/>
  <hyperlinks>
    <hyperlink ref="I3" r:id="rId1" location=":~:text=For%20estimating%20the%20intrinsic%20value,dividends%20per%20share%2C%20and%20total" xr:uid="{65C74368-4AB1-4B18-BD08-C093B7DE3B49}"/>
    <hyperlink ref="A2" location="TOC!A1" display="TOC" xr:uid="{A9D8A8C9-5DB1-46BA-8A19-51AE3AF139C7}"/>
  </hyperlinks>
  <pageMargins left="0.75" right="0.75" top="1" bottom="1.7" header="0.5" footer="0.5"/>
  <pageSetup scale="20" fitToHeight="5" orientation="landscape" horizontalDpi="4294967293" verticalDpi="4294967293" r:id="rId2"/>
  <headerFooter alignWithMargins="0">
    <oddHeader>&amp;LThe Buffett Approach to Valuing Stocks&amp;CEaton Corporation (ETN) Example</oddHeader>
    <oddFooter xml:space="preserve">&amp;L&amp;8Graziadio Business Report, 2009, Volume 12, Issue 3
http://gbr.pepperdine.edu/092/investlikebuffet.html
By Steven R. Ferraro, PhD, CFA&amp;R&amp;8Copyright 2009 Pepperdine University </oddFooter>
  </headerFooter>
  <legacyDrawing r:id="rId3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01B4E5B0-5352-4199-A874-BAD591AFB6B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'1. V Valuation 10 Year'!B24:L24</xm:f>
              <xm:sqref>O24</xm:sqref>
            </x14:sparkline>
            <x14:sparkline>
              <xm:f>'1. V Valuation 10 Year'!B25:L25</xm:f>
              <xm:sqref>O25</xm:sqref>
            </x14:sparkline>
            <x14:sparkline>
              <xm:f>'1. V Valuation 10 Year'!B26:L26</xm:f>
              <xm:sqref>O26</xm:sqref>
            </x14:sparkline>
            <x14:sparkline>
              <xm:f>'1. V Valuation 10 Year'!B27:L27</xm:f>
              <xm:sqref>O27</xm:sqref>
            </x14:sparkline>
          </x14:sparklines>
        </x14:sparklineGroup>
        <x14:sparklineGroup type="column" displayEmptyCellsAs="gap" xr2:uid="{634637D1-051C-40E0-B902-3E842617995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'1. V Valuation 10 Year'!B11:L11</xm:f>
              <xm:sqref>O11</xm:sqref>
            </x14:sparkline>
            <x14:sparkline>
              <xm:f>'1. V Valuation 10 Year'!B12:L12</xm:f>
              <xm:sqref>O12</xm:sqref>
            </x14:sparkline>
            <x14:sparkline>
              <xm:f>'1. V Valuation 10 Year'!B13:L13</xm:f>
              <xm:sqref>O13</xm:sqref>
            </x14:sparkline>
            <x14:sparkline>
              <xm:f>'1. V Valuation 10 Year'!B14:L14</xm:f>
              <xm:sqref>O14</xm:sqref>
            </x14:sparkline>
            <x14:sparkline>
              <xm:f>'1. V Valuation 10 Year'!B15:L15</xm:f>
              <xm:sqref>O15</xm:sqref>
            </x14:sparkline>
            <x14:sparkline>
              <xm:f>'1. V Valuation 10 Year'!B16:L16</xm:f>
              <xm:sqref>O16</xm:sqref>
            </x14:sparkline>
            <x14:sparkline>
              <xm:f>'1. V Valuation 10 Year'!C17:L17</xm:f>
              <xm:sqref>O17</xm:sqref>
            </x14:sparkline>
            <x14:sparkline>
              <xm:f>'1. V Valuation 10 Year'!B18:L18</xm:f>
              <xm:sqref>O18</xm:sqref>
            </x14:sparkline>
            <x14:sparkline>
              <xm:f>'1. V Valuation 10 Year'!B19:L19</xm:f>
              <xm:sqref>O19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8EA6D-1ADD-4EEC-9FDA-0F0BD508057D}">
  <sheetPr>
    <tabColor rgb="FF0070C0"/>
  </sheetPr>
  <dimension ref="A1"/>
  <sheetViews>
    <sheetView workbookViewId="0">
      <selection activeCell="E42" sqref="E42"/>
    </sheetView>
  </sheetViews>
  <sheetFormatPr defaultRowHeight="12.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C5973-4C07-4892-BFAF-ADEC9D167866}">
  <dimension ref="A2:P2861"/>
  <sheetViews>
    <sheetView workbookViewId="0">
      <selection activeCell="K28" sqref="K28"/>
    </sheetView>
  </sheetViews>
  <sheetFormatPr defaultColWidth="9.1796875" defaultRowHeight="14.5"/>
  <cols>
    <col min="1" max="16384" width="9.1796875" style="76"/>
  </cols>
  <sheetData>
    <row r="2" spans="3:16">
      <c r="D2" s="76">
        <v>2012</v>
      </c>
      <c r="E2" s="76">
        <v>2013</v>
      </c>
      <c r="F2" s="76">
        <v>2014</v>
      </c>
      <c r="G2" s="76">
        <v>2015</v>
      </c>
      <c r="H2" s="76">
        <v>2016</v>
      </c>
      <c r="I2" s="76">
        <v>2017</v>
      </c>
      <c r="J2" s="76">
        <v>2018</v>
      </c>
      <c r="K2" s="76">
        <v>2019</v>
      </c>
      <c r="L2" s="76">
        <v>2020</v>
      </c>
      <c r="M2" s="76">
        <v>2021</v>
      </c>
      <c r="N2" s="76">
        <v>2022</v>
      </c>
      <c r="O2" s="76">
        <v>2023</v>
      </c>
      <c r="P2" s="76">
        <v>2024</v>
      </c>
    </row>
    <row r="3" spans="3:16">
      <c r="C3" s="76" t="s">
        <v>124</v>
      </c>
      <c r="D3" s="76">
        <v>22.662738800048832</v>
      </c>
      <c r="E3" s="76">
        <v>35.723018646240227</v>
      </c>
      <c r="F3" s="76">
        <v>45.751781463623047</v>
      </c>
      <c r="G3" s="76">
        <v>57.651523590087891</v>
      </c>
      <c r="H3" s="76">
        <v>63.881778717041023</v>
      </c>
      <c r="I3" s="76">
        <v>75.508705139160156</v>
      </c>
      <c r="J3" s="76">
        <v>108.9091873168945</v>
      </c>
      <c r="K3" s="76">
        <v>123.3753204345703</v>
      </c>
      <c r="L3" s="76">
        <v>131.73210144042969</v>
      </c>
      <c r="M3" s="76">
        <v>186.55168151855469</v>
      </c>
      <c r="N3" s="76">
        <v>175.20576477050781</v>
      </c>
      <c r="O3" s="76">
        <v>204.9937438964844</v>
      </c>
      <c r="P3" s="76">
        <v>257.024169921875</v>
      </c>
    </row>
    <row r="4" spans="3:16">
      <c r="C4" s="76" t="s">
        <v>125</v>
      </c>
      <c r="D4" s="76">
        <v>35.135353088378913</v>
      </c>
      <c r="E4" s="76">
        <v>51.719882965087891</v>
      </c>
      <c r="F4" s="76">
        <v>62.628990173339837</v>
      </c>
      <c r="G4" s="76">
        <v>75.843711853027344</v>
      </c>
      <c r="H4" s="76">
        <v>79.008644104003906</v>
      </c>
      <c r="I4" s="76">
        <v>109.3778915405273</v>
      </c>
      <c r="J4" s="76">
        <v>144.9342346191406</v>
      </c>
      <c r="K4" s="76">
        <v>183.53224182128909</v>
      </c>
      <c r="L4" s="76">
        <v>213.26948547363281</v>
      </c>
      <c r="M4" s="76">
        <v>245.4013977050781</v>
      </c>
      <c r="N4" s="76">
        <v>230.95281982421881</v>
      </c>
      <c r="O4" s="76">
        <v>261.40786743164063</v>
      </c>
      <c r="P4" s="76">
        <v>289.8336181640625</v>
      </c>
    </row>
    <row r="5" spans="3:16">
      <c r="C5" s="76" t="s">
        <v>74</v>
      </c>
      <c r="D5" s="76">
        <v>0.2475</v>
      </c>
      <c r="E5" s="76">
        <v>0.34749999999999998</v>
      </c>
      <c r="F5" s="76">
        <v>0.42</v>
      </c>
      <c r="G5" s="76">
        <v>0.5</v>
      </c>
      <c r="H5" s="76">
        <v>0.58500000000000008</v>
      </c>
      <c r="I5" s="76">
        <v>0.69</v>
      </c>
      <c r="J5" s="76">
        <v>0.88</v>
      </c>
      <c r="K5" s="76">
        <v>1.05</v>
      </c>
      <c r="L5" s="76">
        <v>1.22</v>
      </c>
      <c r="M5" s="76">
        <v>1.335</v>
      </c>
      <c r="N5" s="76">
        <v>1.575</v>
      </c>
      <c r="O5" s="76">
        <v>1.87</v>
      </c>
      <c r="P5" s="76">
        <v>1.04</v>
      </c>
    </row>
    <row r="21" spans="1:1">
      <c r="A21" s="77"/>
    </row>
    <row r="22" spans="1:1">
      <c r="A22" s="77"/>
    </row>
    <row r="23" spans="1:1">
      <c r="A23" s="77"/>
    </row>
    <row r="24" spans="1:1">
      <c r="A24" s="77"/>
    </row>
    <row r="25" spans="1:1">
      <c r="A25" s="77"/>
    </row>
    <row r="26" spans="1:1">
      <c r="A26" s="77"/>
    </row>
    <row r="27" spans="1:1">
      <c r="A27" s="77"/>
    </row>
    <row r="28" spans="1:1">
      <c r="A28" s="77"/>
    </row>
    <row r="29" spans="1:1">
      <c r="A29" s="77"/>
    </row>
    <row r="30" spans="1:1">
      <c r="A30" s="77"/>
    </row>
    <row r="31" spans="1:1">
      <c r="A31" s="77"/>
    </row>
    <row r="32" spans="1:1">
      <c r="A32" s="77"/>
    </row>
    <row r="33" spans="1:1">
      <c r="A33" s="77"/>
    </row>
    <row r="34" spans="1:1">
      <c r="A34" s="77"/>
    </row>
    <row r="35" spans="1:1">
      <c r="A35" s="77"/>
    </row>
    <row r="36" spans="1:1">
      <c r="A36" s="77"/>
    </row>
    <row r="37" spans="1:1">
      <c r="A37" s="77"/>
    </row>
    <row r="38" spans="1:1">
      <c r="A38" s="77"/>
    </row>
    <row r="39" spans="1:1">
      <c r="A39" s="77"/>
    </row>
    <row r="40" spans="1:1">
      <c r="A40" s="77"/>
    </row>
    <row r="41" spans="1:1">
      <c r="A41" s="77"/>
    </row>
    <row r="42" spans="1:1">
      <c r="A42" s="77"/>
    </row>
    <row r="43" spans="1:1">
      <c r="A43" s="77"/>
    </row>
    <row r="44" spans="1:1">
      <c r="A44" s="77"/>
    </row>
    <row r="45" spans="1:1">
      <c r="A45" s="77"/>
    </row>
    <row r="46" spans="1:1">
      <c r="A46" s="77"/>
    </row>
    <row r="47" spans="1:1">
      <c r="A47" s="77"/>
    </row>
    <row r="48" spans="1:1">
      <c r="A48" s="77"/>
    </row>
    <row r="49" spans="1:1">
      <c r="A49" s="77"/>
    </row>
    <row r="50" spans="1:1">
      <c r="A50" s="77"/>
    </row>
    <row r="51" spans="1:1">
      <c r="A51" s="77"/>
    </row>
    <row r="52" spans="1:1">
      <c r="A52" s="77"/>
    </row>
    <row r="53" spans="1:1">
      <c r="A53" s="77"/>
    </row>
    <row r="54" spans="1:1">
      <c r="A54" s="77"/>
    </row>
    <row r="55" spans="1:1">
      <c r="A55" s="77"/>
    </row>
    <row r="56" spans="1:1">
      <c r="A56" s="77"/>
    </row>
    <row r="57" spans="1:1">
      <c r="A57" s="77"/>
    </row>
    <row r="58" spans="1:1">
      <c r="A58" s="77"/>
    </row>
    <row r="59" spans="1:1">
      <c r="A59" s="77"/>
    </row>
    <row r="60" spans="1:1">
      <c r="A60" s="77"/>
    </row>
    <row r="61" spans="1:1">
      <c r="A61" s="77"/>
    </row>
    <row r="62" spans="1:1">
      <c r="A62" s="77"/>
    </row>
    <row r="63" spans="1:1">
      <c r="A63" s="77"/>
    </row>
    <row r="64" spans="1:1">
      <c r="A64" s="77"/>
    </row>
    <row r="65" spans="1:1">
      <c r="A65" s="77"/>
    </row>
    <row r="66" spans="1:1">
      <c r="A66" s="77"/>
    </row>
    <row r="67" spans="1:1">
      <c r="A67" s="77"/>
    </row>
    <row r="68" spans="1:1">
      <c r="A68" s="77"/>
    </row>
    <row r="69" spans="1:1">
      <c r="A69" s="77"/>
    </row>
    <row r="70" spans="1:1">
      <c r="A70" s="77"/>
    </row>
    <row r="71" spans="1:1">
      <c r="A71" s="77"/>
    </row>
    <row r="72" spans="1:1">
      <c r="A72" s="77"/>
    </row>
    <row r="73" spans="1:1">
      <c r="A73" s="77"/>
    </row>
    <row r="74" spans="1:1">
      <c r="A74" s="77"/>
    </row>
    <row r="75" spans="1:1">
      <c r="A75" s="77"/>
    </row>
    <row r="76" spans="1:1">
      <c r="A76" s="77"/>
    </row>
    <row r="77" spans="1:1">
      <c r="A77" s="77"/>
    </row>
    <row r="78" spans="1:1">
      <c r="A78" s="77"/>
    </row>
    <row r="79" spans="1:1">
      <c r="A79" s="77"/>
    </row>
    <row r="80" spans="1:1">
      <c r="A80" s="77"/>
    </row>
    <row r="81" spans="1:1">
      <c r="A81" s="77"/>
    </row>
    <row r="82" spans="1:1">
      <c r="A82" s="77"/>
    </row>
    <row r="83" spans="1:1">
      <c r="A83" s="77"/>
    </row>
    <row r="84" spans="1:1">
      <c r="A84" s="77"/>
    </row>
    <row r="85" spans="1:1">
      <c r="A85" s="77"/>
    </row>
    <row r="86" spans="1:1">
      <c r="A86" s="77"/>
    </row>
    <row r="87" spans="1:1">
      <c r="A87" s="77"/>
    </row>
    <row r="88" spans="1:1">
      <c r="A88" s="77"/>
    </row>
    <row r="89" spans="1:1">
      <c r="A89" s="77"/>
    </row>
    <row r="90" spans="1:1">
      <c r="A90" s="77"/>
    </row>
    <row r="91" spans="1:1">
      <c r="A91" s="77"/>
    </row>
    <row r="92" spans="1:1">
      <c r="A92" s="77"/>
    </row>
    <row r="93" spans="1:1">
      <c r="A93" s="77"/>
    </row>
    <row r="94" spans="1:1">
      <c r="A94" s="77"/>
    </row>
    <row r="95" spans="1:1">
      <c r="A95" s="77"/>
    </row>
    <row r="96" spans="1:1">
      <c r="A96" s="77"/>
    </row>
    <row r="97" spans="1:1">
      <c r="A97" s="77"/>
    </row>
    <row r="98" spans="1:1">
      <c r="A98" s="77"/>
    </row>
    <row r="99" spans="1:1">
      <c r="A99" s="77"/>
    </row>
    <row r="100" spans="1:1">
      <c r="A100" s="77"/>
    </row>
    <row r="101" spans="1:1">
      <c r="A101" s="77"/>
    </row>
    <row r="102" spans="1:1">
      <c r="A102" s="77"/>
    </row>
    <row r="103" spans="1:1">
      <c r="A103" s="77"/>
    </row>
    <row r="104" spans="1:1">
      <c r="A104" s="77"/>
    </row>
    <row r="105" spans="1:1">
      <c r="A105" s="77"/>
    </row>
    <row r="106" spans="1:1">
      <c r="A106" s="77"/>
    </row>
    <row r="107" spans="1:1">
      <c r="A107" s="77"/>
    </row>
    <row r="108" spans="1:1">
      <c r="A108" s="77"/>
    </row>
    <row r="109" spans="1:1">
      <c r="A109" s="77"/>
    </row>
    <row r="110" spans="1:1">
      <c r="A110" s="77"/>
    </row>
    <row r="111" spans="1:1">
      <c r="A111" s="77"/>
    </row>
    <row r="112" spans="1:1">
      <c r="A112" s="77"/>
    </row>
    <row r="113" spans="1:1">
      <c r="A113" s="77"/>
    </row>
    <row r="114" spans="1:1">
      <c r="A114" s="77"/>
    </row>
    <row r="115" spans="1:1">
      <c r="A115" s="77"/>
    </row>
    <row r="116" spans="1:1">
      <c r="A116" s="77"/>
    </row>
    <row r="117" spans="1:1">
      <c r="A117" s="77"/>
    </row>
    <row r="118" spans="1:1">
      <c r="A118" s="77"/>
    </row>
    <row r="119" spans="1:1">
      <c r="A119" s="77"/>
    </row>
    <row r="120" spans="1:1">
      <c r="A120" s="77"/>
    </row>
    <row r="121" spans="1:1">
      <c r="A121" s="77"/>
    </row>
    <row r="122" spans="1:1">
      <c r="A122" s="77"/>
    </row>
    <row r="123" spans="1:1">
      <c r="A123" s="77"/>
    </row>
    <row r="124" spans="1:1">
      <c r="A124" s="77"/>
    </row>
    <row r="125" spans="1:1">
      <c r="A125" s="77"/>
    </row>
    <row r="126" spans="1:1">
      <c r="A126" s="77"/>
    </row>
    <row r="127" spans="1:1">
      <c r="A127" s="77"/>
    </row>
    <row r="128" spans="1:1">
      <c r="A128" s="77"/>
    </row>
    <row r="129" spans="1:1">
      <c r="A129" s="77"/>
    </row>
    <row r="130" spans="1:1">
      <c r="A130" s="77"/>
    </row>
    <row r="131" spans="1:1">
      <c r="A131" s="77"/>
    </row>
    <row r="132" spans="1:1">
      <c r="A132" s="77"/>
    </row>
    <row r="133" spans="1:1">
      <c r="A133" s="77"/>
    </row>
    <row r="134" spans="1:1">
      <c r="A134" s="77"/>
    </row>
    <row r="135" spans="1:1">
      <c r="A135" s="77"/>
    </row>
    <row r="136" spans="1:1">
      <c r="A136" s="77"/>
    </row>
    <row r="137" spans="1:1">
      <c r="A137" s="77"/>
    </row>
    <row r="138" spans="1:1">
      <c r="A138" s="77"/>
    </row>
    <row r="139" spans="1:1">
      <c r="A139" s="77"/>
    </row>
    <row r="140" spans="1:1">
      <c r="A140" s="77"/>
    </row>
    <row r="141" spans="1:1">
      <c r="A141" s="77"/>
    </row>
    <row r="142" spans="1:1">
      <c r="A142" s="77"/>
    </row>
    <row r="143" spans="1:1">
      <c r="A143" s="77"/>
    </row>
    <row r="144" spans="1:1">
      <c r="A144" s="77"/>
    </row>
    <row r="145" spans="1:1">
      <c r="A145" s="77"/>
    </row>
    <row r="146" spans="1:1">
      <c r="A146" s="77"/>
    </row>
    <row r="147" spans="1:1">
      <c r="A147" s="77"/>
    </row>
    <row r="148" spans="1:1">
      <c r="A148" s="77"/>
    </row>
    <row r="149" spans="1:1">
      <c r="A149" s="77"/>
    </row>
    <row r="150" spans="1:1">
      <c r="A150" s="77"/>
    </row>
    <row r="151" spans="1:1">
      <c r="A151" s="77"/>
    </row>
    <row r="152" spans="1:1">
      <c r="A152" s="77"/>
    </row>
    <row r="153" spans="1:1">
      <c r="A153" s="77"/>
    </row>
    <row r="154" spans="1:1">
      <c r="A154" s="77"/>
    </row>
    <row r="155" spans="1:1">
      <c r="A155" s="77"/>
    </row>
    <row r="156" spans="1:1">
      <c r="A156" s="77"/>
    </row>
    <row r="157" spans="1:1">
      <c r="A157" s="77"/>
    </row>
    <row r="158" spans="1:1">
      <c r="A158" s="77"/>
    </row>
    <row r="159" spans="1:1">
      <c r="A159" s="77"/>
    </row>
    <row r="160" spans="1:1">
      <c r="A160" s="77"/>
    </row>
    <row r="161" spans="1:1">
      <c r="A161" s="77"/>
    </row>
    <row r="162" spans="1:1">
      <c r="A162" s="77"/>
    </row>
    <row r="163" spans="1:1">
      <c r="A163" s="77"/>
    </row>
    <row r="164" spans="1:1">
      <c r="A164" s="77"/>
    </row>
    <row r="165" spans="1:1">
      <c r="A165" s="77"/>
    </row>
    <row r="166" spans="1:1">
      <c r="A166" s="77"/>
    </row>
    <row r="167" spans="1:1">
      <c r="A167" s="77"/>
    </row>
    <row r="168" spans="1:1">
      <c r="A168" s="77"/>
    </row>
    <row r="169" spans="1:1">
      <c r="A169" s="77"/>
    </row>
    <row r="170" spans="1:1">
      <c r="A170" s="77"/>
    </row>
    <row r="171" spans="1:1">
      <c r="A171" s="77"/>
    </row>
    <row r="172" spans="1:1">
      <c r="A172" s="77"/>
    </row>
    <row r="173" spans="1:1">
      <c r="A173" s="77"/>
    </row>
    <row r="174" spans="1:1">
      <c r="A174" s="77"/>
    </row>
    <row r="175" spans="1:1">
      <c r="A175" s="77"/>
    </row>
    <row r="176" spans="1:1">
      <c r="A176" s="77"/>
    </row>
    <row r="177" spans="1:1">
      <c r="A177" s="77"/>
    </row>
    <row r="178" spans="1:1">
      <c r="A178" s="77"/>
    </row>
    <row r="179" spans="1:1">
      <c r="A179" s="77"/>
    </row>
    <row r="180" spans="1:1">
      <c r="A180" s="77"/>
    </row>
    <row r="181" spans="1:1">
      <c r="A181" s="77"/>
    </row>
    <row r="182" spans="1:1">
      <c r="A182" s="77"/>
    </row>
    <row r="183" spans="1:1">
      <c r="A183" s="77"/>
    </row>
    <row r="184" spans="1:1">
      <c r="A184" s="77"/>
    </row>
    <row r="185" spans="1:1">
      <c r="A185" s="77"/>
    </row>
    <row r="186" spans="1:1">
      <c r="A186" s="77"/>
    </row>
    <row r="187" spans="1:1">
      <c r="A187" s="77"/>
    </row>
    <row r="188" spans="1:1">
      <c r="A188" s="77"/>
    </row>
    <row r="189" spans="1:1">
      <c r="A189" s="77"/>
    </row>
    <row r="190" spans="1:1">
      <c r="A190" s="77"/>
    </row>
    <row r="191" spans="1:1">
      <c r="A191" s="77"/>
    </row>
    <row r="192" spans="1:1">
      <c r="A192" s="77"/>
    </row>
    <row r="193" spans="1:1">
      <c r="A193" s="77"/>
    </row>
    <row r="194" spans="1:1">
      <c r="A194" s="77"/>
    </row>
    <row r="195" spans="1:1">
      <c r="A195" s="77"/>
    </row>
    <row r="196" spans="1:1">
      <c r="A196" s="77"/>
    </row>
    <row r="197" spans="1:1">
      <c r="A197" s="77"/>
    </row>
    <row r="198" spans="1:1">
      <c r="A198" s="77"/>
    </row>
    <row r="199" spans="1:1">
      <c r="A199" s="77"/>
    </row>
    <row r="200" spans="1:1">
      <c r="A200" s="77"/>
    </row>
    <row r="201" spans="1:1">
      <c r="A201" s="77"/>
    </row>
    <row r="202" spans="1:1">
      <c r="A202" s="77"/>
    </row>
    <row r="203" spans="1:1">
      <c r="A203" s="77"/>
    </row>
    <row r="204" spans="1:1">
      <c r="A204" s="77"/>
    </row>
    <row r="205" spans="1:1">
      <c r="A205" s="77"/>
    </row>
    <row r="206" spans="1:1">
      <c r="A206" s="77"/>
    </row>
    <row r="207" spans="1:1">
      <c r="A207" s="77"/>
    </row>
    <row r="208" spans="1:1">
      <c r="A208" s="77"/>
    </row>
    <row r="209" spans="1:1">
      <c r="A209" s="77"/>
    </row>
    <row r="210" spans="1:1">
      <c r="A210" s="77"/>
    </row>
    <row r="211" spans="1:1">
      <c r="A211" s="77"/>
    </row>
    <row r="212" spans="1:1">
      <c r="A212" s="77"/>
    </row>
    <row r="213" spans="1:1">
      <c r="A213" s="77"/>
    </row>
    <row r="214" spans="1:1">
      <c r="A214" s="77"/>
    </row>
    <row r="215" spans="1:1">
      <c r="A215" s="77"/>
    </row>
    <row r="216" spans="1:1">
      <c r="A216" s="77"/>
    </row>
    <row r="217" spans="1:1">
      <c r="A217" s="77"/>
    </row>
    <row r="218" spans="1:1">
      <c r="A218" s="77"/>
    </row>
    <row r="219" spans="1:1">
      <c r="A219" s="77"/>
    </row>
    <row r="220" spans="1:1">
      <c r="A220" s="77"/>
    </row>
    <row r="221" spans="1:1">
      <c r="A221" s="77"/>
    </row>
    <row r="222" spans="1:1">
      <c r="A222" s="77"/>
    </row>
    <row r="223" spans="1:1">
      <c r="A223" s="77"/>
    </row>
    <row r="224" spans="1:1">
      <c r="A224" s="77"/>
    </row>
    <row r="225" spans="1:1">
      <c r="A225" s="77"/>
    </row>
    <row r="226" spans="1:1">
      <c r="A226" s="77"/>
    </row>
    <row r="227" spans="1:1">
      <c r="A227" s="77"/>
    </row>
    <row r="228" spans="1:1">
      <c r="A228" s="77"/>
    </row>
    <row r="229" spans="1:1">
      <c r="A229" s="77"/>
    </row>
    <row r="230" spans="1:1">
      <c r="A230" s="77"/>
    </row>
    <row r="231" spans="1:1">
      <c r="A231" s="77"/>
    </row>
    <row r="232" spans="1:1">
      <c r="A232" s="77"/>
    </row>
    <row r="233" spans="1:1">
      <c r="A233" s="77"/>
    </row>
    <row r="234" spans="1:1">
      <c r="A234" s="77"/>
    </row>
    <row r="235" spans="1:1">
      <c r="A235" s="77"/>
    </row>
    <row r="236" spans="1:1">
      <c r="A236" s="77"/>
    </row>
    <row r="237" spans="1:1">
      <c r="A237" s="77"/>
    </row>
    <row r="238" spans="1:1">
      <c r="A238" s="77"/>
    </row>
    <row r="239" spans="1:1">
      <c r="A239" s="77"/>
    </row>
    <row r="240" spans="1:1">
      <c r="A240" s="77"/>
    </row>
    <row r="241" spans="1:1">
      <c r="A241" s="77"/>
    </row>
    <row r="242" spans="1:1">
      <c r="A242" s="77"/>
    </row>
    <row r="243" spans="1:1">
      <c r="A243" s="77"/>
    </row>
    <row r="244" spans="1:1">
      <c r="A244" s="77"/>
    </row>
    <row r="245" spans="1:1">
      <c r="A245" s="77"/>
    </row>
    <row r="246" spans="1:1">
      <c r="A246" s="77"/>
    </row>
    <row r="247" spans="1:1">
      <c r="A247" s="77"/>
    </row>
    <row r="248" spans="1:1">
      <c r="A248" s="77"/>
    </row>
    <row r="249" spans="1:1">
      <c r="A249" s="77"/>
    </row>
    <row r="250" spans="1:1">
      <c r="A250" s="77"/>
    </row>
    <row r="251" spans="1:1">
      <c r="A251" s="77"/>
    </row>
    <row r="252" spans="1:1">
      <c r="A252" s="77"/>
    </row>
    <row r="253" spans="1:1">
      <c r="A253" s="77"/>
    </row>
    <row r="254" spans="1:1">
      <c r="A254" s="77"/>
    </row>
    <row r="255" spans="1:1">
      <c r="A255" s="77"/>
    </row>
    <row r="256" spans="1:1">
      <c r="A256" s="77"/>
    </row>
    <row r="257" spans="1:1">
      <c r="A257" s="77"/>
    </row>
    <row r="258" spans="1:1">
      <c r="A258" s="77"/>
    </row>
    <row r="259" spans="1:1">
      <c r="A259" s="77"/>
    </row>
    <row r="260" spans="1:1">
      <c r="A260" s="77"/>
    </row>
    <row r="261" spans="1:1">
      <c r="A261" s="77"/>
    </row>
    <row r="262" spans="1:1">
      <c r="A262" s="77"/>
    </row>
    <row r="263" spans="1:1">
      <c r="A263" s="77"/>
    </row>
    <row r="264" spans="1:1">
      <c r="A264" s="77"/>
    </row>
    <row r="265" spans="1:1">
      <c r="A265" s="77"/>
    </row>
    <row r="266" spans="1:1">
      <c r="A266" s="77"/>
    </row>
    <row r="267" spans="1:1">
      <c r="A267" s="77"/>
    </row>
    <row r="268" spans="1:1">
      <c r="A268" s="77"/>
    </row>
    <row r="269" spans="1:1">
      <c r="A269" s="77"/>
    </row>
    <row r="270" spans="1:1">
      <c r="A270" s="77"/>
    </row>
    <row r="271" spans="1:1">
      <c r="A271" s="77"/>
    </row>
    <row r="272" spans="1:1">
      <c r="A272" s="77"/>
    </row>
    <row r="273" spans="1:1">
      <c r="A273" s="77"/>
    </row>
    <row r="274" spans="1:1">
      <c r="A274" s="77"/>
    </row>
    <row r="275" spans="1:1">
      <c r="A275" s="77"/>
    </row>
    <row r="276" spans="1:1">
      <c r="A276" s="77"/>
    </row>
    <row r="277" spans="1:1">
      <c r="A277" s="77"/>
    </row>
    <row r="278" spans="1:1">
      <c r="A278" s="77"/>
    </row>
    <row r="279" spans="1:1">
      <c r="A279" s="77"/>
    </row>
    <row r="280" spans="1:1">
      <c r="A280" s="77"/>
    </row>
    <row r="281" spans="1:1">
      <c r="A281" s="77"/>
    </row>
    <row r="282" spans="1:1">
      <c r="A282" s="77"/>
    </row>
    <row r="283" spans="1:1">
      <c r="A283" s="77"/>
    </row>
    <row r="284" spans="1:1">
      <c r="A284" s="77"/>
    </row>
    <row r="285" spans="1:1">
      <c r="A285" s="77"/>
    </row>
    <row r="286" spans="1:1">
      <c r="A286" s="77"/>
    </row>
    <row r="287" spans="1:1">
      <c r="A287" s="77"/>
    </row>
    <row r="288" spans="1:1">
      <c r="A288" s="77"/>
    </row>
    <row r="289" spans="1:1">
      <c r="A289" s="77"/>
    </row>
    <row r="290" spans="1:1">
      <c r="A290" s="77"/>
    </row>
    <row r="291" spans="1:1">
      <c r="A291" s="77"/>
    </row>
    <row r="292" spans="1:1">
      <c r="A292" s="77"/>
    </row>
    <row r="293" spans="1:1">
      <c r="A293" s="77"/>
    </row>
    <row r="294" spans="1:1">
      <c r="A294" s="77"/>
    </row>
    <row r="295" spans="1:1">
      <c r="A295" s="77"/>
    </row>
    <row r="296" spans="1:1">
      <c r="A296" s="77"/>
    </row>
    <row r="297" spans="1:1">
      <c r="A297" s="77"/>
    </row>
    <row r="298" spans="1:1">
      <c r="A298" s="77"/>
    </row>
    <row r="299" spans="1:1">
      <c r="A299" s="77"/>
    </row>
    <row r="300" spans="1:1">
      <c r="A300" s="77"/>
    </row>
    <row r="301" spans="1:1">
      <c r="A301" s="77"/>
    </row>
    <row r="302" spans="1:1">
      <c r="A302" s="77"/>
    </row>
    <row r="303" spans="1:1">
      <c r="A303" s="77"/>
    </row>
    <row r="304" spans="1:1">
      <c r="A304" s="77"/>
    </row>
    <row r="305" spans="1:1">
      <c r="A305" s="77"/>
    </row>
    <row r="306" spans="1:1">
      <c r="A306" s="77"/>
    </row>
    <row r="307" spans="1:1">
      <c r="A307" s="77"/>
    </row>
    <row r="308" spans="1:1">
      <c r="A308" s="77"/>
    </row>
    <row r="309" spans="1:1">
      <c r="A309" s="77"/>
    </row>
    <row r="310" spans="1:1">
      <c r="A310" s="77"/>
    </row>
    <row r="311" spans="1:1">
      <c r="A311" s="77"/>
    </row>
    <row r="312" spans="1:1">
      <c r="A312" s="77"/>
    </row>
    <row r="313" spans="1:1">
      <c r="A313" s="77"/>
    </row>
    <row r="314" spans="1:1">
      <c r="A314" s="77"/>
    </row>
    <row r="315" spans="1:1">
      <c r="A315" s="77"/>
    </row>
    <row r="316" spans="1:1">
      <c r="A316" s="77"/>
    </row>
    <row r="317" spans="1:1">
      <c r="A317" s="77"/>
    </row>
    <row r="318" spans="1:1">
      <c r="A318" s="77"/>
    </row>
    <row r="319" spans="1:1">
      <c r="A319" s="77"/>
    </row>
    <row r="320" spans="1:1">
      <c r="A320" s="77"/>
    </row>
    <row r="321" spans="1:1">
      <c r="A321" s="77"/>
    </row>
    <row r="322" spans="1:1">
      <c r="A322" s="77"/>
    </row>
    <row r="323" spans="1:1">
      <c r="A323" s="77"/>
    </row>
    <row r="324" spans="1:1">
      <c r="A324" s="77"/>
    </row>
    <row r="325" spans="1:1">
      <c r="A325" s="77"/>
    </row>
    <row r="326" spans="1:1">
      <c r="A326" s="77"/>
    </row>
    <row r="327" spans="1:1">
      <c r="A327" s="77"/>
    </row>
    <row r="328" spans="1:1">
      <c r="A328" s="77"/>
    </row>
    <row r="329" spans="1:1">
      <c r="A329" s="77"/>
    </row>
    <row r="330" spans="1:1">
      <c r="A330" s="77"/>
    </row>
    <row r="331" spans="1:1">
      <c r="A331" s="77"/>
    </row>
    <row r="332" spans="1:1">
      <c r="A332" s="77"/>
    </row>
    <row r="333" spans="1:1">
      <c r="A333" s="77"/>
    </row>
    <row r="334" spans="1:1">
      <c r="A334" s="77"/>
    </row>
    <row r="335" spans="1:1">
      <c r="A335" s="77"/>
    </row>
    <row r="336" spans="1:1">
      <c r="A336" s="77"/>
    </row>
    <row r="337" spans="1:1">
      <c r="A337" s="77"/>
    </row>
    <row r="338" spans="1:1">
      <c r="A338" s="77"/>
    </row>
    <row r="339" spans="1:1">
      <c r="A339" s="77"/>
    </row>
    <row r="340" spans="1:1">
      <c r="A340" s="77"/>
    </row>
    <row r="341" spans="1:1">
      <c r="A341" s="77"/>
    </row>
    <row r="342" spans="1:1">
      <c r="A342" s="77"/>
    </row>
    <row r="343" spans="1:1">
      <c r="A343" s="77"/>
    </row>
    <row r="344" spans="1:1">
      <c r="A344" s="77"/>
    </row>
    <row r="345" spans="1:1">
      <c r="A345" s="77"/>
    </row>
    <row r="346" spans="1:1">
      <c r="A346" s="77"/>
    </row>
    <row r="347" spans="1:1">
      <c r="A347" s="77"/>
    </row>
    <row r="348" spans="1:1">
      <c r="A348" s="77"/>
    </row>
    <row r="349" spans="1:1">
      <c r="A349" s="77"/>
    </row>
    <row r="350" spans="1:1">
      <c r="A350" s="77"/>
    </row>
    <row r="351" spans="1:1">
      <c r="A351" s="77"/>
    </row>
    <row r="352" spans="1:1">
      <c r="A352" s="77"/>
    </row>
    <row r="353" spans="1:1">
      <c r="A353" s="77"/>
    </row>
    <row r="354" spans="1:1">
      <c r="A354" s="77"/>
    </row>
    <row r="355" spans="1:1">
      <c r="A355" s="77"/>
    </row>
    <row r="356" spans="1:1">
      <c r="A356" s="77"/>
    </row>
    <row r="357" spans="1:1">
      <c r="A357" s="77"/>
    </row>
    <row r="358" spans="1:1">
      <c r="A358" s="77"/>
    </row>
    <row r="359" spans="1:1">
      <c r="A359" s="77"/>
    </row>
    <row r="360" spans="1:1">
      <c r="A360" s="77"/>
    </row>
    <row r="361" spans="1:1">
      <c r="A361" s="77"/>
    </row>
    <row r="362" spans="1:1">
      <c r="A362" s="77"/>
    </row>
    <row r="363" spans="1:1">
      <c r="A363" s="77"/>
    </row>
    <row r="364" spans="1:1">
      <c r="A364" s="77"/>
    </row>
    <row r="365" spans="1:1">
      <c r="A365" s="77"/>
    </row>
    <row r="366" spans="1:1">
      <c r="A366" s="77"/>
    </row>
    <row r="367" spans="1:1">
      <c r="A367" s="77"/>
    </row>
    <row r="368" spans="1:1">
      <c r="A368" s="77"/>
    </row>
    <row r="369" spans="1:1">
      <c r="A369" s="77"/>
    </row>
    <row r="370" spans="1:1">
      <c r="A370" s="77"/>
    </row>
    <row r="371" spans="1:1">
      <c r="A371" s="77"/>
    </row>
    <row r="372" spans="1:1">
      <c r="A372" s="77"/>
    </row>
    <row r="373" spans="1:1">
      <c r="A373" s="77"/>
    </row>
    <row r="374" spans="1:1">
      <c r="A374" s="77"/>
    </row>
    <row r="375" spans="1:1">
      <c r="A375" s="77"/>
    </row>
    <row r="376" spans="1:1">
      <c r="A376" s="77"/>
    </row>
    <row r="377" spans="1:1">
      <c r="A377" s="77"/>
    </row>
    <row r="378" spans="1:1">
      <c r="A378" s="77"/>
    </row>
    <row r="379" spans="1:1">
      <c r="A379" s="77"/>
    </row>
    <row r="380" spans="1:1">
      <c r="A380" s="77"/>
    </row>
    <row r="381" spans="1:1">
      <c r="A381" s="77"/>
    </row>
    <row r="382" spans="1:1">
      <c r="A382" s="77"/>
    </row>
    <row r="383" spans="1:1">
      <c r="A383" s="77"/>
    </row>
    <row r="384" spans="1:1">
      <c r="A384" s="77"/>
    </row>
    <row r="385" spans="1:1">
      <c r="A385" s="77"/>
    </row>
    <row r="386" spans="1:1">
      <c r="A386" s="77"/>
    </row>
    <row r="387" spans="1:1">
      <c r="A387" s="77"/>
    </row>
    <row r="388" spans="1:1">
      <c r="A388" s="77"/>
    </row>
    <row r="389" spans="1:1">
      <c r="A389" s="77"/>
    </row>
    <row r="390" spans="1:1">
      <c r="A390" s="77"/>
    </row>
    <row r="391" spans="1:1">
      <c r="A391" s="77"/>
    </row>
    <row r="392" spans="1:1">
      <c r="A392" s="77"/>
    </row>
    <row r="393" spans="1:1">
      <c r="A393" s="77"/>
    </row>
    <row r="394" spans="1:1">
      <c r="A394" s="77"/>
    </row>
    <row r="395" spans="1:1">
      <c r="A395" s="77"/>
    </row>
    <row r="396" spans="1:1">
      <c r="A396" s="77"/>
    </row>
    <row r="397" spans="1:1">
      <c r="A397" s="77"/>
    </row>
    <row r="398" spans="1:1">
      <c r="A398" s="77"/>
    </row>
    <row r="399" spans="1:1">
      <c r="A399" s="77"/>
    </row>
    <row r="400" spans="1:1">
      <c r="A400" s="77"/>
    </row>
    <row r="401" spans="1:1">
      <c r="A401" s="77"/>
    </row>
    <row r="402" spans="1:1">
      <c r="A402" s="77"/>
    </row>
    <row r="403" spans="1:1">
      <c r="A403" s="77"/>
    </row>
    <row r="404" spans="1:1">
      <c r="A404" s="77"/>
    </row>
    <row r="405" spans="1:1">
      <c r="A405" s="77"/>
    </row>
    <row r="406" spans="1:1">
      <c r="A406" s="77"/>
    </row>
    <row r="407" spans="1:1">
      <c r="A407" s="77"/>
    </row>
    <row r="408" spans="1:1">
      <c r="A408" s="77"/>
    </row>
    <row r="409" spans="1:1">
      <c r="A409" s="77"/>
    </row>
    <row r="410" spans="1:1">
      <c r="A410" s="77"/>
    </row>
    <row r="411" spans="1:1">
      <c r="A411" s="77"/>
    </row>
    <row r="412" spans="1:1">
      <c r="A412" s="77"/>
    </row>
    <row r="413" spans="1:1">
      <c r="A413" s="77"/>
    </row>
    <row r="414" spans="1:1">
      <c r="A414" s="77"/>
    </row>
    <row r="415" spans="1:1">
      <c r="A415" s="77"/>
    </row>
    <row r="416" spans="1:1">
      <c r="A416" s="77"/>
    </row>
    <row r="417" spans="1:1">
      <c r="A417" s="77"/>
    </row>
    <row r="418" spans="1:1">
      <c r="A418" s="77"/>
    </row>
    <row r="419" spans="1:1">
      <c r="A419" s="77"/>
    </row>
    <row r="420" spans="1:1">
      <c r="A420" s="77"/>
    </row>
    <row r="421" spans="1:1">
      <c r="A421" s="77"/>
    </row>
    <row r="422" spans="1:1">
      <c r="A422" s="77"/>
    </row>
    <row r="423" spans="1:1">
      <c r="A423" s="77"/>
    </row>
    <row r="424" spans="1:1">
      <c r="A424" s="77"/>
    </row>
    <row r="425" spans="1:1">
      <c r="A425" s="77"/>
    </row>
    <row r="426" spans="1:1">
      <c r="A426" s="77"/>
    </row>
    <row r="427" spans="1:1">
      <c r="A427" s="77"/>
    </row>
    <row r="428" spans="1:1">
      <c r="A428" s="77"/>
    </row>
    <row r="429" spans="1:1">
      <c r="A429" s="77"/>
    </row>
    <row r="430" spans="1:1">
      <c r="A430" s="77"/>
    </row>
    <row r="431" spans="1:1">
      <c r="A431" s="77"/>
    </row>
    <row r="432" spans="1:1">
      <c r="A432" s="77"/>
    </row>
    <row r="433" spans="1:1">
      <c r="A433" s="77"/>
    </row>
    <row r="434" spans="1:1">
      <c r="A434" s="77"/>
    </row>
    <row r="435" spans="1:1">
      <c r="A435" s="77"/>
    </row>
    <row r="436" spans="1:1">
      <c r="A436" s="77"/>
    </row>
    <row r="437" spans="1:1">
      <c r="A437" s="77"/>
    </row>
    <row r="438" spans="1:1">
      <c r="A438" s="77"/>
    </row>
    <row r="439" spans="1:1">
      <c r="A439" s="77"/>
    </row>
    <row r="440" spans="1:1">
      <c r="A440" s="77"/>
    </row>
    <row r="441" spans="1:1">
      <c r="A441" s="77"/>
    </row>
    <row r="442" spans="1:1">
      <c r="A442" s="77"/>
    </row>
    <row r="443" spans="1:1">
      <c r="A443" s="77"/>
    </row>
    <row r="444" spans="1:1">
      <c r="A444" s="77"/>
    </row>
    <row r="445" spans="1:1">
      <c r="A445" s="77"/>
    </row>
    <row r="446" spans="1:1">
      <c r="A446" s="77"/>
    </row>
    <row r="447" spans="1:1">
      <c r="A447" s="77"/>
    </row>
    <row r="448" spans="1:1">
      <c r="A448" s="77"/>
    </row>
    <row r="449" spans="1:1">
      <c r="A449" s="77"/>
    </row>
    <row r="450" spans="1:1">
      <c r="A450" s="77"/>
    </row>
    <row r="451" spans="1:1">
      <c r="A451" s="77"/>
    </row>
    <row r="452" spans="1:1">
      <c r="A452" s="77"/>
    </row>
    <row r="453" spans="1:1">
      <c r="A453" s="77"/>
    </row>
    <row r="454" spans="1:1">
      <c r="A454" s="77"/>
    </row>
    <row r="455" spans="1:1">
      <c r="A455" s="77"/>
    </row>
    <row r="456" spans="1:1">
      <c r="A456" s="77"/>
    </row>
    <row r="457" spans="1:1">
      <c r="A457" s="77"/>
    </row>
    <row r="458" spans="1:1">
      <c r="A458" s="77"/>
    </row>
    <row r="459" spans="1:1">
      <c r="A459" s="77"/>
    </row>
    <row r="460" spans="1:1">
      <c r="A460" s="77"/>
    </row>
    <row r="461" spans="1:1">
      <c r="A461" s="77"/>
    </row>
    <row r="462" spans="1:1">
      <c r="A462" s="77"/>
    </row>
    <row r="463" spans="1:1">
      <c r="A463" s="77"/>
    </row>
    <row r="464" spans="1:1">
      <c r="A464" s="77"/>
    </row>
    <row r="465" spans="1:1">
      <c r="A465" s="77"/>
    </row>
    <row r="466" spans="1:1">
      <c r="A466" s="77"/>
    </row>
    <row r="467" spans="1:1">
      <c r="A467" s="77"/>
    </row>
    <row r="468" spans="1:1">
      <c r="A468" s="77"/>
    </row>
    <row r="469" spans="1:1">
      <c r="A469" s="77"/>
    </row>
    <row r="470" spans="1:1">
      <c r="A470" s="77"/>
    </row>
    <row r="471" spans="1:1">
      <c r="A471" s="77"/>
    </row>
    <row r="472" spans="1:1">
      <c r="A472" s="77"/>
    </row>
    <row r="473" spans="1:1">
      <c r="A473" s="77"/>
    </row>
    <row r="474" spans="1:1">
      <c r="A474" s="77"/>
    </row>
    <row r="475" spans="1:1">
      <c r="A475" s="77"/>
    </row>
    <row r="476" spans="1:1">
      <c r="A476" s="77"/>
    </row>
    <row r="477" spans="1:1">
      <c r="A477" s="77"/>
    </row>
    <row r="478" spans="1:1">
      <c r="A478" s="77"/>
    </row>
    <row r="479" spans="1:1">
      <c r="A479" s="77"/>
    </row>
    <row r="480" spans="1:1">
      <c r="A480" s="77"/>
    </row>
    <row r="481" spans="1:1">
      <c r="A481" s="77"/>
    </row>
    <row r="482" spans="1:1">
      <c r="A482" s="77"/>
    </row>
    <row r="483" spans="1:1">
      <c r="A483" s="77"/>
    </row>
    <row r="484" spans="1:1">
      <c r="A484" s="77"/>
    </row>
    <row r="485" spans="1:1">
      <c r="A485" s="77"/>
    </row>
    <row r="486" spans="1:1">
      <c r="A486" s="77"/>
    </row>
    <row r="487" spans="1:1">
      <c r="A487" s="77"/>
    </row>
    <row r="488" spans="1:1">
      <c r="A488" s="77"/>
    </row>
    <row r="489" spans="1:1">
      <c r="A489" s="77"/>
    </row>
    <row r="490" spans="1:1">
      <c r="A490" s="77"/>
    </row>
    <row r="491" spans="1:1">
      <c r="A491" s="77"/>
    </row>
    <row r="492" spans="1:1">
      <c r="A492" s="77"/>
    </row>
    <row r="493" spans="1:1">
      <c r="A493" s="77"/>
    </row>
    <row r="494" spans="1:1">
      <c r="A494" s="77"/>
    </row>
    <row r="495" spans="1:1">
      <c r="A495" s="77"/>
    </row>
    <row r="496" spans="1:1">
      <c r="A496" s="77"/>
    </row>
    <row r="497" spans="1:1">
      <c r="A497" s="77"/>
    </row>
    <row r="498" spans="1:1">
      <c r="A498" s="77"/>
    </row>
    <row r="499" spans="1:1">
      <c r="A499" s="77"/>
    </row>
    <row r="500" spans="1:1">
      <c r="A500" s="77"/>
    </row>
    <row r="501" spans="1:1">
      <c r="A501" s="77"/>
    </row>
    <row r="502" spans="1:1">
      <c r="A502" s="77"/>
    </row>
    <row r="503" spans="1:1">
      <c r="A503" s="77"/>
    </row>
    <row r="504" spans="1:1">
      <c r="A504" s="77"/>
    </row>
    <row r="505" spans="1:1">
      <c r="A505" s="77"/>
    </row>
    <row r="506" spans="1:1">
      <c r="A506" s="77"/>
    </row>
    <row r="507" spans="1:1">
      <c r="A507" s="77"/>
    </row>
    <row r="508" spans="1:1">
      <c r="A508" s="77"/>
    </row>
    <row r="509" spans="1:1">
      <c r="A509" s="77"/>
    </row>
    <row r="510" spans="1:1">
      <c r="A510" s="77"/>
    </row>
    <row r="511" spans="1:1">
      <c r="A511" s="77"/>
    </row>
    <row r="512" spans="1:1">
      <c r="A512" s="77"/>
    </row>
    <row r="513" spans="1:1">
      <c r="A513" s="77"/>
    </row>
    <row r="514" spans="1:1">
      <c r="A514" s="77"/>
    </row>
    <row r="515" spans="1:1">
      <c r="A515" s="77"/>
    </row>
    <row r="516" spans="1:1">
      <c r="A516" s="77"/>
    </row>
    <row r="517" spans="1:1">
      <c r="A517" s="77"/>
    </row>
    <row r="518" spans="1:1">
      <c r="A518" s="77"/>
    </row>
    <row r="519" spans="1:1">
      <c r="A519" s="77"/>
    </row>
    <row r="520" spans="1:1">
      <c r="A520" s="77"/>
    </row>
    <row r="521" spans="1:1">
      <c r="A521" s="77"/>
    </row>
    <row r="522" spans="1:1">
      <c r="A522" s="77"/>
    </row>
    <row r="523" spans="1:1">
      <c r="A523" s="77"/>
    </row>
    <row r="524" spans="1:1">
      <c r="A524" s="77"/>
    </row>
    <row r="525" spans="1:1">
      <c r="A525" s="77"/>
    </row>
    <row r="526" spans="1:1">
      <c r="A526" s="77"/>
    </row>
    <row r="527" spans="1:1">
      <c r="A527" s="77"/>
    </row>
    <row r="528" spans="1:1">
      <c r="A528" s="77"/>
    </row>
    <row r="529" spans="1:1">
      <c r="A529" s="77"/>
    </row>
    <row r="530" spans="1:1">
      <c r="A530" s="77"/>
    </row>
    <row r="531" spans="1:1">
      <c r="A531" s="77"/>
    </row>
    <row r="532" spans="1:1">
      <c r="A532" s="77"/>
    </row>
    <row r="533" spans="1:1">
      <c r="A533" s="77"/>
    </row>
    <row r="534" spans="1:1">
      <c r="A534" s="77"/>
    </row>
    <row r="535" spans="1:1">
      <c r="A535" s="77"/>
    </row>
    <row r="536" spans="1:1">
      <c r="A536" s="77"/>
    </row>
    <row r="537" spans="1:1">
      <c r="A537" s="77"/>
    </row>
    <row r="538" spans="1:1">
      <c r="A538" s="77"/>
    </row>
    <row r="539" spans="1:1">
      <c r="A539" s="77"/>
    </row>
    <row r="540" spans="1:1">
      <c r="A540" s="77"/>
    </row>
    <row r="541" spans="1:1">
      <c r="A541" s="77"/>
    </row>
    <row r="542" spans="1:1">
      <c r="A542" s="77"/>
    </row>
    <row r="543" spans="1:1">
      <c r="A543" s="77"/>
    </row>
    <row r="544" spans="1:1">
      <c r="A544" s="77"/>
    </row>
    <row r="545" spans="1:1">
      <c r="A545" s="77"/>
    </row>
    <row r="546" spans="1:1">
      <c r="A546" s="77"/>
    </row>
    <row r="547" spans="1:1">
      <c r="A547" s="77"/>
    </row>
    <row r="548" spans="1:1">
      <c r="A548" s="77"/>
    </row>
    <row r="549" spans="1:1">
      <c r="A549" s="77"/>
    </row>
    <row r="550" spans="1:1">
      <c r="A550" s="77"/>
    </row>
    <row r="551" spans="1:1">
      <c r="A551" s="77"/>
    </row>
    <row r="552" spans="1:1">
      <c r="A552" s="77"/>
    </row>
    <row r="553" spans="1:1">
      <c r="A553" s="77"/>
    </row>
    <row r="554" spans="1:1">
      <c r="A554" s="77"/>
    </row>
    <row r="555" spans="1:1">
      <c r="A555" s="77"/>
    </row>
    <row r="556" spans="1:1">
      <c r="A556" s="77"/>
    </row>
    <row r="557" spans="1:1">
      <c r="A557" s="77"/>
    </row>
    <row r="558" spans="1:1">
      <c r="A558" s="77"/>
    </row>
    <row r="559" spans="1:1">
      <c r="A559" s="77"/>
    </row>
    <row r="560" spans="1:1">
      <c r="A560" s="77"/>
    </row>
    <row r="561" spans="1:1">
      <c r="A561" s="77"/>
    </row>
    <row r="562" spans="1:1">
      <c r="A562" s="77"/>
    </row>
    <row r="563" spans="1:1">
      <c r="A563" s="77"/>
    </row>
    <row r="564" spans="1:1">
      <c r="A564" s="77"/>
    </row>
    <row r="565" spans="1:1">
      <c r="A565" s="77"/>
    </row>
    <row r="566" spans="1:1">
      <c r="A566" s="77"/>
    </row>
    <row r="567" spans="1:1">
      <c r="A567" s="77"/>
    </row>
    <row r="568" spans="1:1">
      <c r="A568" s="77"/>
    </row>
    <row r="569" spans="1:1">
      <c r="A569" s="77"/>
    </row>
    <row r="570" spans="1:1">
      <c r="A570" s="77"/>
    </row>
    <row r="571" spans="1:1">
      <c r="A571" s="77"/>
    </row>
    <row r="572" spans="1:1">
      <c r="A572" s="77"/>
    </row>
    <row r="573" spans="1:1">
      <c r="A573" s="77"/>
    </row>
    <row r="574" spans="1:1">
      <c r="A574" s="77"/>
    </row>
    <row r="575" spans="1:1">
      <c r="A575" s="77"/>
    </row>
    <row r="576" spans="1:1">
      <c r="A576" s="77"/>
    </row>
    <row r="577" spans="1:1">
      <c r="A577" s="77"/>
    </row>
    <row r="578" spans="1:1">
      <c r="A578" s="77"/>
    </row>
    <row r="579" spans="1:1">
      <c r="A579" s="77"/>
    </row>
    <row r="580" spans="1:1">
      <c r="A580" s="77"/>
    </row>
    <row r="581" spans="1:1">
      <c r="A581" s="77"/>
    </row>
    <row r="582" spans="1:1">
      <c r="A582" s="77"/>
    </row>
    <row r="583" spans="1:1">
      <c r="A583" s="77"/>
    </row>
    <row r="584" spans="1:1">
      <c r="A584" s="77"/>
    </row>
    <row r="585" spans="1:1">
      <c r="A585" s="77"/>
    </row>
    <row r="586" spans="1:1">
      <c r="A586" s="77"/>
    </row>
    <row r="587" spans="1:1">
      <c r="A587" s="77"/>
    </row>
    <row r="588" spans="1:1">
      <c r="A588" s="77"/>
    </row>
    <row r="589" spans="1:1">
      <c r="A589" s="77"/>
    </row>
    <row r="590" spans="1:1">
      <c r="A590" s="77"/>
    </row>
    <row r="591" spans="1:1">
      <c r="A591" s="77"/>
    </row>
    <row r="592" spans="1:1">
      <c r="A592" s="77"/>
    </row>
    <row r="593" spans="1:1">
      <c r="A593" s="77"/>
    </row>
    <row r="594" spans="1:1">
      <c r="A594" s="77"/>
    </row>
    <row r="595" spans="1:1">
      <c r="A595" s="77"/>
    </row>
    <row r="596" spans="1:1">
      <c r="A596" s="77"/>
    </row>
    <row r="597" spans="1:1">
      <c r="A597" s="77"/>
    </row>
    <row r="598" spans="1:1">
      <c r="A598" s="77"/>
    </row>
    <row r="599" spans="1:1">
      <c r="A599" s="77"/>
    </row>
    <row r="600" spans="1:1">
      <c r="A600" s="77"/>
    </row>
    <row r="601" spans="1:1">
      <c r="A601" s="77"/>
    </row>
    <row r="602" spans="1:1">
      <c r="A602" s="77"/>
    </row>
    <row r="603" spans="1:1">
      <c r="A603" s="77"/>
    </row>
    <row r="604" spans="1:1">
      <c r="A604" s="77"/>
    </row>
    <row r="605" spans="1:1">
      <c r="A605" s="77"/>
    </row>
    <row r="606" spans="1:1">
      <c r="A606" s="77"/>
    </row>
    <row r="607" spans="1:1">
      <c r="A607" s="77"/>
    </row>
    <row r="608" spans="1:1">
      <c r="A608" s="77"/>
    </row>
    <row r="609" spans="1:1">
      <c r="A609" s="77"/>
    </row>
    <row r="610" spans="1:1">
      <c r="A610" s="77"/>
    </row>
    <row r="611" spans="1:1">
      <c r="A611" s="77"/>
    </row>
    <row r="612" spans="1:1">
      <c r="A612" s="77"/>
    </row>
    <row r="613" spans="1:1">
      <c r="A613" s="77"/>
    </row>
    <row r="614" spans="1:1">
      <c r="A614" s="77"/>
    </row>
    <row r="615" spans="1:1">
      <c r="A615" s="77"/>
    </row>
    <row r="616" spans="1:1">
      <c r="A616" s="77"/>
    </row>
    <row r="617" spans="1:1">
      <c r="A617" s="77"/>
    </row>
    <row r="618" spans="1:1">
      <c r="A618" s="77"/>
    </row>
    <row r="619" spans="1:1">
      <c r="A619" s="77"/>
    </row>
    <row r="620" spans="1:1">
      <c r="A620" s="77"/>
    </row>
    <row r="621" spans="1:1">
      <c r="A621" s="77"/>
    </row>
    <row r="622" spans="1:1">
      <c r="A622" s="77"/>
    </row>
    <row r="623" spans="1:1">
      <c r="A623" s="77"/>
    </row>
    <row r="624" spans="1:1">
      <c r="A624" s="77"/>
    </row>
    <row r="625" spans="1:1">
      <c r="A625" s="77"/>
    </row>
    <row r="626" spans="1:1">
      <c r="A626" s="77"/>
    </row>
    <row r="627" spans="1:1">
      <c r="A627" s="77"/>
    </row>
    <row r="628" spans="1:1">
      <c r="A628" s="77"/>
    </row>
    <row r="629" spans="1:1">
      <c r="A629" s="77"/>
    </row>
    <row r="630" spans="1:1">
      <c r="A630" s="77"/>
    </row>
    <row r="631" spans="1:1">
      <c r="A631" s="77"/>
    </row>
    <row r="632" spans="1:1">
      <c r="A632" s="77"/>
    </row>
    <row r="633" spans="1:1">
      <c r="A633" s="77"/>
    </row>
    <row r="634" spans="1:1">
      <c r="A634" s="77"/>
    </row>
    <row r="635" spans="1:1">
      <c r="A635" s="77"/>
    </row>
    <row r="636" spans="1:1">
      <c r="A636" s="77"/>
    </row>
    <row r="637" spans="1:1">
      <c r="A637" s="77"/>
    </row>
    <row r="638" spans="1:1">
      <c r="A638" s="77"/>
    </row>
    <row r="639" spans="1:1">
      <c r="A639" s="77"/>
    </row>
    <row r="640" spans="1:1">
      <c r="A640" s="77"/>
    </row>
    <row r="641" spans="1:1">
      <c r="A641" s="77"/>
    </row>
    <row r="642" spans="1:1">
      <c r="A642" s="77"/>
    </row>
    <row r="643" spans="1:1">
      <c r="A643" s="77"/>
    </row>
    <row r="644" spans="1:1">
      <c r="A644" s="77"/>
    </row>
    <row r="645" spans="1:1">
      <c r="A645" s="77"/>
    </row>
    <row r="646" spans="1:1">
      <c r="A646" s="77"/>
    </row>
    <row r="647" spans="1:1">
      <c r="A647" s="77"/>
    </row>
    <row r="648" spans="1:1">
      <c r="A648" s="77"/>
    </row>
    <row r="649" spans="1:1">
      <c r="A649" s="77"/>
    </row>
    <row r="650" spans="1:1">
      <c r="A650" s="77"/>
    </row>
    <row r="651" spans="1:1">
      <c r="A651" s="77"/>
    </row>
    <row r="652" spans="1:1">
      <c r="A652" s="77"/>
    </row>
    <row r="653" spans="1:1">
      <c r="A653" s="77"/>
    </row>
    <row r="654" spans="1:1">
      <c r="A654" s="77"/>
    </row>
    <row r="655" spans="1:1">
      <c r="A655" s="77"/>
    </row>
    <row r="656" spans="1:1">
      <c r="A656" s="77"/>
    </row>
    <row r="657" spans="1:1">
      <c r="A657" s="77"/>
    </row>
    <row r="658" spans="1:1">
      <c r="A658" s="77"/>
    </row>
    <row r="659" spans="1:1">
      <c r="A659" s="77"/>
    </row>
    <row r="660" spans="1:1">
      <c r="A660" s="77"/>
    </row>
    <row r="661" spans="1:1">
      <c r="A661" s="77"/>
    </row>
    <row r="662" spans="1:1">
      <c r="A662" s="77"/>
    </row>
    <row r="663" spans="1:1">
      <c r="A663" s="77"/>
    </row>
    <row r="664" spans="1:1">
      <c r="A664" s="77"/>
    </row>
    <row r="665" spans="1:1">
      <c r="A665" s="77"/>
    </row>
    <row r="666" spans="1:1">
      <c r="A666" s="77"/>
    </row>
    <row r="667" spans="1:1">
      <c r="A667" s="77"/>
    </row>
    <row r="668" spans="1:1">
      <c r="A668" s="77"/>
    </row>
    <row r="669" spans="1:1">
      <c r="A669" s="77"/>
    </row>
    <row r="670" spans="1:1">
      <c r="A670" s="77"/>
    </row>
    <row r="671" spans="1:1">
      <c r="A671" s="77"/>
    </row>
    <row r="672" spans="1:1">
      <c r="A672" s="77"/>
    </row>
    <row r="673" spans="1:1">
      <c r="A673" s="77"/>
    </row>
    <row r="674" spans="1:1">
      <c r="A674" s="77"/>
    </row>
    <row r="675" spans="1:1">
      <c r="A675" s="77"/>
    </row>
    <row r="676" spans="1:1">
      <c r="A676" s="77"/>
    </row>
    <row r="677" spans="1:1">
      <c r="A677" s="77"/>
    </row>
    <row r="678" spans="1:1">
      <c r="A678" s="77"/>
    </row>
    <row r="679" spans="1:1">
      <c r="A679" s="77"/>
    </row>
    <row r="680" spans="1:1">
      <c r="A680" s="77"/>
    </row>
    <row r="681" spans="1:1">
      <c r="A681" s="77"/>
    </row>
    <row r="682" spans="1:1">
      <c r="A682" s="77"/>
    </row>
    <row r="683" spans="1:1">
      <c r="A683" s="77"/>
    </row>
    <row r="684" spans="1:1">
      <c r="A684" s="77"/>
    </row>
    <row r="685" spans="1:1">
      <c r="A685" s="77"/>
    </row>
    <row r="686" spans="1:1">
      <c r="A686" s="77"/>
    </row>
    <row r="687" spans="1:1">
      <c r="A687" s="77"/>
    </row>
    <row r="688" spans="1:1">
      <c r="A688" s="77"/>
    </row>
    <row r="689" spans="1:1">
      <c r="A689" s="77"/>
    </row>
    <row r="690" spans="1:1">
      <c r="A690" s="77"/>
    </row>
    <row r="691" spans="1:1">
      <c r="A691" s="77"/>
    </row>
    <row r="692" spans="1:1">
      <c r="A692" s="77"/>
    </row>
    <row r="693" spans="1:1">
      <c r="A693" s="77"/>
    </row>
    <row r="694" spans="1:1">
      <c r="A694" s="77"/>
    </row>
    <row r="695" spans="1:1">
      <c r="A695" s="77"/>
    </row>
    <row r="696" spans="1:1">
      <c r="A696" s="77"/>
    </row>
    <row r="697" spans="1:1">
      <c r="A697" s="77"/>
    </row>
    <row r="698" spans="1:1">
      <c r="A698" s="77"/>
    </row>
    <row r="699" spans="1:1">
      <c r="A699" s="77"/>
    </row>
    <row r="700" spans="1:1">
      <c r="A700" s="77"/>
    </row>
    <row r="701" spans="1:1">
      <c r="A701" s="77"/>
    </row>
    <row r="702" spans="1:1">
      <c r="A702" s="77"/>
    </row>
    <row r="703" spans="1:1">
      <c r="A703" s="77"/>
    </row>
    <row r="704" spans="1:1">
      <c r="A704" s="77"/>
    </row>
    <row r="705" spans="1:1">
      <c r="A705" s="77"/>
    </row>
    <row r="706" spans="1:1">
      <c r="A706" s="77"/>
    </row>
    <row r="707" spans="1:1">
      <c r="A707" s="77"/>
    </row>
    <row r="708" spans="1:1">
      <c r="A708" s="77"/>
    </row>
    <row r="709" spans="1:1">
      <c r="A709" s="77"/>
    </row>
    <row r="710" spans="1:1">
      <c r="A710" s="77"/>
    </row>
    <row r="711" spans="1:1">
      <c r="A711" s="77"/>
    </row>
    <row r="712" spans="1:1">
      <c r="A712" s="77"/>
    </row>
    <row r="713" spans="1:1">
      <c r="A713" s="77"/>
    </row>
    <row r="714" spans="1:1">
      <c r="A714" s="77"/>
    </row>
    <row r="715" spans="1:1">
      <c r="A715" s="77"/>
    </row>
    <row r="716" spans="1:1">
      <c r="A716" s="77"/>
    </row>
    <row r="717" spans="1:1">
      <c r="A717" s="77"/>
    </row>
    <row r="718" spans="1:1">
      <c r="A718" s="77"/>
    </row>
    <row r="719" spans="1:1">
      <c r="A719" s="77"/>
    </row>
    <row r="720" spans="1:1">
      <c r="A720" s="77"/>
    </row>
    <row r="721" spans="1:1">
      <c r="A721" s="77"/>
    </row>
    <row r="722" spans="1:1">
      <c r="A722" s="77"/>
    </row>
    <row r="723" spans="1:1">
      <c r="A723" s="77"/>
    </row>
    <row r="724" spans="1:1">
      <c r="A724" s="77"/>
    </row>
    <row r="725" spans="1:1">
      <c r="A725" s="77"/>
    </row>
    <row r="726" spans="1:1">
      <c r="A726" s="77"/>
    </row>
    <row r="727" spans="1:1">
      <c r="A727" s="77"/>
    </row>
    <row r="728" spans="1:1">
      <c r="A728" s="77"/>
    </row>
    <row r="729" spans="1:1">
      <c r="A729" s="77"/>
    </row>
    <row r="730" spans="1:1">
      <c r="A730" s="77"/>
    </row>
    <row r="731" spans="1:1">
      <c r="A731" s="77"/>
    </row>
    <row r="732" spans="1:1">
      <c r="A732" s="77"/>
    </row>
    <row r="733" spans="1:1">
      <c r="A733" s="77"/>
    </row>
    <row r="734" spans="1:1">
      <c r="A734" s="77"/>
    </row>
    <row r="735" spans="1:1">
      <c r="A735" s="77"/>
    </row>
    <row r="736" spans="1:1">
      <c r="A736" s="77"/>
    </row>
    <row r="737" spans="1:1">
      <c r="A737" s="77"/>
    </row>
    <row r="738" spans="1:1">
      <c r="A738" s="77"/>
    </row>
    <row r="739" spans="1:1">
      <c r="A739" s="77"/>
    </row>
    <row r="740" spans="1:1">
      <c r="A740" s="77"/>
    </row>
    <row r="741" spans="1:1">
      <c r="A741" s="77"/>
    </row>
    <row r="742" spans="1:1">
      <c r="A742" s="77"/>
    </row>
    <row r="743" spans="1:1">
      <c r="A743" s="77"/>
    </row>
    <row r="744" spans="1:1">
      <c r="A744" s="77"/>
    </row>
    <row r="745" spans="1:1">
      <c r="A745" s="77"/>
    </row>
    <row r="746" spans="1:1">
      <c r="A746" s="77"/>
    </row>
    <row r="747" spans="1:1">
      <c r="A747" s="77"/>
    </row>
    <row r="748" spans="1:1">
      <c r="A748" s="77"/>
    </row>
    <row r="749" spans="1:1">
      <c r="A749" s="77"/>
    </row>
    <row r="750" spans="1:1">
      <c r="A750" s="77"/>
    </row>
    <row r="751" spans="1:1">
      <c r="A751" s="77"/>
    </row>
    <row r="752" spans="1:1">
      <c r="A752" s="77"/>
    </row>
    <row r="753" spans="1:1">
      <c r="A753" s="77"/>
    </row>
    <row r="754" spans="1:1">
      <c r="A754" s="77"/>
    </row>
    <row r="755" spans="1:1">
      <c r="A755" s="77"/>
    </row>
    <row r="756" spans="1:1">
      <c r="A756" s="77"/>
    </row>
    <row r="757" spans="1:1">
      <c r="A757" s="77"/>
    </row>
    <row r="758" spans="1:1">
      <c r="A758" s="77"/>
    </row>
    <row r="759" spans="1:1">
      <c r="A759" s="77"/>
    </row>
    <row r="760" spans="1:1">
      <c r="A760" s="77"/>
    </row>
    <row r="761" spans="1:1">
      <c r="A761" s="77"/>
    </row>
    <row r="762" spans="1:1">
      <c r="A762" s="77"/>
    </row>
    <row r="763" spans="1:1">
      <c r="A763" s="77"/>
    </row>
    <row r="764" spans="1:1">
      <c r="A764" s="77"/>
    </row>
    <row r="765" spans="1:1">
      <c r="A765" s="77"/>
    </row>
    <row r="766" spans="1:1">
      <c r="A766" s="77"/>
    </row>
    <row r="767" spans="1:1">
      <c r="A767" s="77"/>
    </row>
    <row r="768" spans="1:1">
      <c r="A768" s="77"/>
    </row>
    <row r="769" spans="1:1">
      <c r="A769" s="77"/>
    </row>
    <row r="770" spans="1:1">
      <c r="A770" s="77"/>
    </row>
    <row r="771" spans="1:1">
      <c r="A771" s="77"/>
    </row>
    <row r="772" spans="1:1">
      <c r="A772" s="77"/>
    </row>
    <row r="773" spans="1:1">
      <c r="A773" s="77"/>
    </row>
    <row r="774" spans="1:1">
      <c r="A774" s="77"/>
    </row>
    <row r="775" spans="1:1">
      <c r="A775" s="77"/>
    </row>
    <row r="776" spans="1:1">
      <c r="A776" s="77"/>
    </row>
    <row r="777" spans="1:1">
      <c r="A777" s="77"/>
    </row>
    <row r="778" spans="1:1">
      <c r="A778" s="77"/>
    </row>
    <row r="779" spans="1:1">
      <c r="A779" s="77"/>
    </row>
    <row r="780" spans="1:1">
      <c r="A780" s="77"/>
    </row>
    <row r="781" spans="1:1">
      <c r="A781" s="77"/>
    </row>
    <row r="782" spans="1:1">
      <c r="A782" s="77"/>
    </row>
    <row r="783" spans="1:1">
      <c r="A783" s="77"/>
    </row>
    <row r="784" spans="1:1">
      <c r="A784" s="77"/>
    </row>
    <row r="785" spans="1:1">
      <c r="A785" s="77"/>
    </row>
    <row r="786" spans="1:1">
      <c r="A786" s="77"/>
    </row>
    <row r="787" spans="1:1">
      <c r="A787" s="77"/>
    </row>
    <row r="788" spans="1:1">
      <c r="A788" s="77"/>
    </row>
    <row r="789" spans="1:1">
      <c r="A789" s="77"/>
    </row>
    <row r="790" spans="1:1">
      <c r="A790" s="77"/>
    </row>
    <row r="791" spans="1:1">
      <c r="A791" s="77"/>
    </row>
    <row r="792" spans="1:1">
      <c r="A792" s="77"/>
    </row>
    <row r="793" spans="1:1">
      <c r="A793" s="77"/>
    </row>
    <row r="794" spans="1:1">
      <c r="A794" s="77"/>
    </row>
    <row r="795" spans="1:1">
      <c r="A795" s="77"/>
    </row>
    <row r="796" spans="1:1">
      <c r="A796" s="77"/>
    </row>
    <row r="797" spans="1:1">
      <c r="A797" s="77"/>
    </row>
    <row r="798" spans="1:1">
      <c r="A798" s="77"/>
    </row>
    <row r="799" spans="1:1">
      <c r="A799" s="77"/>
    </row>
    <row r="800" spans="1:1">
      <c r="A800" s="77"/>
    </row>
    <row r="801" spans="1:1">
      <c r="A801" s="77"/>
    </row>
    <row r="802" spans="1:1">
      <c r="A802" s="77"/>
    </row>
    <row r="803" spans="1:1">
      <c r="A803" s="77"/>
    </row>
    <row r="804" spans="1:1">
      <c r="A804" s="77"/>
    </row>
    <row r="805" spans="1:1">
      <c r="A805" s="77"/>
    </row>
    <row r="806" spans="1:1">
      <c r="A806" s="77"/>
    </row>
    <row r="807" spans="1:1">
      <c r="A807" s="77"/>
    </row>
    <row r="808" spans="1:1">
      <c r="A808" s="77"/>
    </row>
    <row r="809" spans="1:1">
      <c r="A809" s="77"/>
    </row>
    <row r="810" spans="1:1">
      <c r="A810" s="77"/>
    </row>
    <row r="811" spans="1:1">
      <c r="A811" s="77"/>
    </row>
    <row r="812" spans="1:1">
      <c r="A812" s="77"/>
    </row>
    <row r="813" spans="1:1">
      <c r="A813" s="77"/>
    </row>
    <row r="814" spans="1:1">
      <c r="A814" s="77"/>
    </row>
    <row r="815" spans="1:1">
      <c r="A815" s="77"/>
    </row>
    <row r="816" spans="1:1">
      <c r="A816" s="77"/>
    </row>
    <row r="817" spans="1:1">
      <c r="A817" s="77"/>
    </row>
    <row r="818" spans="1:1">
      <c r="A818" s="77"/>
    </row>
    <row r="819" spans="1:1">
      <c r="A819" s="77"/>
    </row>
    <row r="820" spans="1:1">
      <c r="A820" s="77"/>
    </row>
    <row r="821" spans="1:1">
      <c r="A821" s="77"/>
    </row>
    <row r="822" spans="1:1">
      <c r="A822" s="77"/>
    </row>
    <row r="823" spans="1:1">
      <c r="A823" s="77"/>
    </row>
    <row r="824" spans="1:1">
      <c r="A824" s="77"/>
    </row>
    <row r="825" spans="1:1">
      <c r="A825" s="77"/>
    </row>
    <row r="826" spans="1:1">
      <c r="A826" s="77"/>
    </row>
    <row r="827" spans="1:1">
      <c r="A827" s="77"/>
    </row>
    <row r="828" spans="1:1">
      <c r="A828" s="77"/>
    </row>
    <row r="829" spans="1:1">
      <c r="A829" s="77"/>
    </row>
    <row r="830" spans="1:1">
      <c r="A830" s="77"/>
    </row>
    <row r="831" spans="1:1">
      <c r="A831" s="77"/>
    </row>
    <row r="832" spans="1:1">
      <c r="A832" s="77"/>
    </row>
    <row r="833" spans="1:1">
      <c r="A833" s="77"/>
    </row>
    <row r="834" spans="1:1">
      <c r="A834" s="77"/>
    </row>
    <row r="835" spans="1:1">
      <c r="A835" s="77"/>
    </row>
    <row r="836" spans="1:1">
      <c r="A836" s="77"/>
    </row>
    <row r="837" spans="1:1">
      <c r="A837" s="77"/>
    </row>
    <row r="838" spans="1:1">
      <c r="A838" s="77"/>
    </row>
    <row r="839" spans="1:1">
      <c r="A839" s="77"/>
    </row>
    <row r="840" spans="1:1">
      <c r="A840" s="77"/>
    </row>
    <row r="841" spans="1:1">
      <c r="A841" s="77"/>
    </row>
    <row r="842" spans="1:1">
      <c r="A842" s="77"/>
    </row>
    <row r="843" spans="1:1">
      <c r="A843" s="77"/>
    </row>
    <row r="844" spans="1:1">
      <c r="A844" s="77"/>
    </row>
    <row r="845" spans="1:1">
      <c r="A845" s="77"/>
    </row>
    <row r="846" spans="1:1">
      <c r="A846" s="77"/>
    </row>
    <row r="847" spans="1:1">
      <c r="A847" s="77"/>
    </row>
    <row r="848" spans="1:1">
      <c r="A848" s="77"/>
    </row>
    <row r="849" spans="1:1">
      <c r="A849" s="77"/>
    </row>
    <row r="850" spans="1:1">
      <c r="A850" s="77"/>
    </row>
    <row r="851" spans="1:1">
      <c r="A851" s="77"/>
    </row>
    <row r="852" spans="1:1">
      <c r="A852" s="77"/>
    </row>
    <row r="853" spans="1:1">
      <c r="A853" s="77"/>
    </row>
    <row r="854" spans="1:1">
      <c r="A854" s="77"/>
    </row>
    <row r="855" spans="1:1">
      <c r="A855" s="77"/>
    </row>
    <row r="856" spans="1:1">
      <c r="A856" s="77"/>
    </row>
    <row r="857" spans="1:1">
      <c r="A857" s="77"/>
    </row>
    <row r="858" spans="1:1">
      <c r="A858" s="77"/>
    </row>
    <row r="859" spans="1:1">
      <c r="A859" s="77"/>
    </row>
    <row r="860" spans="1:1">
      <c r="A860" s="77"/>
    </row>
    <row r="861" spans="1:1">
      <c r="A861" s="77"/>
    </row>
    <row r="862" spans="1:1">
      <c r="A862" s="77"/>
    </row>
    <row r="863" spans="1:1">
      <c r="A863" s="77"/>
    </row>
    <row r="864" spans="1:1">
      <c r="A864" s="77"/>
    </row>
    <row r="865" spans="1:1">
      <c r="A865" s="77"/>
    </row>
    <row r="866" spans="1:1">
      <c r="A866" s="77"/>
    </row>
    <row r="867" spans="1:1">
      <c r="A867" s="77"/>
    </row>
    <row r="868" spans="1:1">
      <c r="A868" s="77"/>
    </row>
    <row r="869" spans="1:1">
      <c r="A869" s="77"/>
    </row>
    <row r="870" spans="1:1">
      <c r="A870" s="77"/>
    </row>
    <row r="871" spans="1:1">
      <c r="A871" s="77"/>
    </row>
    <row r="872" spans="1:1">
      <c r="A872" s="77"/>
    </row>
    <row r="873" spans="1:1">
      <c r="A873" s="77"/>
    </row>
    <row r="874" spans="1:1">
      <c r="A874" s="77"/>
    </row>
    <row r="875" spans="1:1">
      <c r="A875" s="77"/>
    </row>
    <row r="876" spans="1:1">
      <c r="A876" s="77"/>
    </row>
    <row r="877" spans="1:1">
      <c r="A877" s="77"/>
    </row>
    <row r="878" spans="1:1">
      <c r="A878" s="77"/>
    </row>
    <row r="879" spans="1:1">
      <c r="A879" s="77"/>
    </row>
    <row r="880" spans="1:1">
      <c r="A880" s="77"/>
    </row>
    <row r="881" spans="1:1">
      <c r="A881" s="77"/>
    </row>
    <row r="882" spans="1:1">
      <c r="A882" s="77"/>
    </row>
    <row r="883" spans="1:1">
      <c r="A883" s="77"/>
    </row>
    <row r="884" spans="1:1">
      <c r="A884" s="77"/>
    </row>
    <row r="885" spans="1:1">
      <c r="A885" s="77"/>
    </row>
    <row r="886" spans="1:1">
      <c r="A886" s="77"/>
    </row>
    <row r="887" spans="1:1">
      <c r="A887" s="77"/>
    </row>
    <row r="888" spans="1:1">
      <c r="A888" s="77"/>
    </row>
    <row r="889" spans="1:1">
      <c r="A889" s="77"/>
    </row>
    <row r="890" spans="1:1">
      <c r="A890" s="77"/>
    </row>
    <row r="891" spans="1:1">
      <c r="A891" s="77"/>
    </row>
    <row r="892" spans="1:1">
      <c r="A892" s="77"/>
    </row>
    <row r="893" spans="1:1">
      <c r="A893" s="77"/>
    </row>
    <row r="894" spans="1:1">
      <c r="A894" s="77"/>
    </row>
    <row r="895" spans="1:1">
      <c r="A895" s="77"/>
    </row>
    <row r="896" spans="1:1">
      <c r="A896" s="77"/>
    </row>
    <row r="897" spans="1:1">
      <c r="A897" s="77"/>
    </row>
    <row r="898" spans="1:1">
      <c r="A898" s="77"/>
    </row>
    <row r="899" spans="1:1">
      <c r="A899" s="77"/>
    </row>
    <row r="900" spans="1:1">
      <c r="A900" s="77"/>
    </row>
    <row r="901" spans="1:1">
      <c r="A901" s="77"/>
    </row>
    <row r="902" spans="1:1">
      <c r="A902" s="77"/>
    </row>
    <row r="903" spans="1:1">
      <c r="A903" s="77"/>
    </row>
    <row r="904" spans="1:1">
      <c r="A904" s="77"/>
    </row>
    <row r="905" spans="1:1">
      <c r="A905" s="77"/>
    </row>
    <row r="906" spans="1:1">
      <c r="A906" s="77"/>
    </row>
    <row r="907" spans="1:1">
      <c r="A907" s="77"/>
    </row>
    <row r="908" spans="1:1">
      <c r="A908" s="77"/>
    </row>
    <row r="909" spans="1:1">
      <c r="A909" s="77"/>
    </row>
    <row r="910" spans="1:1">
      <c r="A910" s="77"/>
    </row>
    <row r="911" spans="1:1">
      <c r="A911" s="77"/>
    </row>
    <row r="912" spans="1:1">
      <c r="A912" s="77"/>
    </row>
    <row r="913" spans="1:1">
      <c r="A913" s="77"/>
    </row>
    <row r="914" spans="1:1">
      <c r="A914" s="77"/>
    </row>
    <row r="915" spans="1:1">
      <c r="A915" s="77"/>
    </row>
    <row r="916" spans="1:1">
      <c r="A916" s="77"/>
    </row>
    <row r="917" spans="1:1">
      <c r="A917" s="77"/>
    </row>
    <row r="918" spans="1:1">
      <c r="A918" s="77"/>
    </row>
    <row r="919" spans="1:1">
      <c r="A919" s="77"/>
    </row>
    <row r="920" spans="1:1">
      <c r="A920" s="77"/>
    </row>
    <row r="921" spans="1:1">
      <c r="A921" s="77"/>
    </row>
    <row r="922" spans="1:1">
      <c r="A922" s="77"/>
    </row>
    <row r="923" spans="1:1">
      <c r="A923" s="77"/>
    </row>
    <row r="924" spans="1:1">
      <c r="A924" s="77"/>
    </row>
    <row r="925" spans="1:1">
      <c r="A925" s="77"/>
    </row>
    <row r="926" spans="1:1">
      <c r="A926" s="77"/>
    </row>
    <row r="927" spans="1:1">
      <c r="A927" s="77"/>
    </row>
    <row r="928" spans="1:1">
      <c r="A928" s="77"/>
    </row>
    <row r="929" spans="1:1">
      <c r="A929" s="77"/>
    </row>
    <row r="930" spans="1:1">
      <c r="A930" s="77"/>
    </row>
    <row r="931" spans="1:1">
      <c r="A931" s="77"/>
    </row>
    <row r="932" spans="1:1">
      <c r="A932" s="77"/>
    </row>
    <row r="933" spans="1:1">
      <c r="A933" s="77"/>
    </row>
    <row r="934" spans="1:1">
      <c r="A934" s="77"/>
    </row>
    <row r="935" spans="1:1">
      <c r="A935" s="77"/>
    </row>
    <row r="936" spans="1:1">
      <c r="A936" s="77"/>
    </row>
    <row r="937" spans="1:1">
      <c r="A937" s="77"/>
    </row>
    <row r="938" spans="1:1">
      <c r="A938" s="77"/>
    </row>
    <row r="939" spans="1:1">
      <c r="A939" s="77"/>
    </row>
    <row r="940" spans="1:1">
      <c r="A940" s="77"/>
    </row>
    <row r="941" spans="1:1">
      <c r="A941" s="77"/>
    </row>
    <row r="942" spans="1:1">
      <c r="A942" s="77"/>
    </row>
    <row r="943" spans="1:1">
      <c r="A943" s="77"/>
    </row>
    <row r="944" spans="1:1">
      <c r="A944" s="77"/>
    </row>
    <row r="945" spans="1:1">
      <c r="A945" s="77"/>
    </row>
    <row r="946" spans="1:1">
      <c r="A946" s="77"/>
    </row>
    <row r="947" spans="1:1">
      <c r="A947" s="77"/>
    </row>
    <row r="948" spans="1:1">
      <c r="A948" s="77"/>
    </row>
    <row r="949" spans="1:1">
      <c r="A949" s="77"/>
    </row>
    <row r="950" spans="1:1">
      <c r="A950" s="77"/>
    </row>
    <row r="951" spans="1:1">
      <c r="A951" s="77"/>
    </row>
    <row r="952" spans="1:1">
      <c r="A952" s="77"/>
    </row>
    <row r="953" spans="1:1">
      <c r="A953" s="77"/>
    </row>
    <row r="954" spans="1:1">
      <c r="A954" s="77"/>
    </row>
    <row r="955" spans="1:1">
      <c r="A955" s="77"/>
    </row>
    <row r="956" spans="1:1">
      <c r="A956" s="77"/>
    </row>
    <row r="957" spans="1:1">
      <c r="A957" s="77"/>
    </row>
    <row r="958" spans="1:1">
      <c r="A958" s="77"/>
    </row>
    <row r="959" spans="1:1">
      <c r="A959" s="77"/>
    </row>
    <row r="960" spans="1:1">
      <c r="A960" s="77"/>
    </row>
    <row r="961" spans="1:1">
      <c r="A961" s="77"/>
    </row>
    <row r="962" spans="1:1">
      <c r="A962" s="77"/>
    </row>
    <row r="963" spans="1:1">
      <c r="A963" s="77"/>
    </row>
    <row r="964" spans="1:1">
      <c r="A964" s="77"/>
    </row>
    <row r="965" spans="1:1">
      <c r="A965" s="77"/>
    </row>
    <row r="966" spans="1:1">
      <c r="A966" s="77"/>
    </row>
    <row r="967" spans="1:1">
      <c r="A967" s="77"/>
    </row>
    <row r="968" spans="1:1">
      <c r="A968" s="77"/>
    </row>
    <row r="969" spans="1:1">
      <c r="A969" s="77"/>
    </row>
    <row r="970" spans="1:1">
      <c r="A970" s="77"/>
    </row>
    <row r="971" spans="1:1">
      <c r="A971" s="77"/>
    </row>
    <row r="972" spans="1:1">
      <c r="A972" s="77"/>
    </row>
    <row r="973" spans="1:1">
      <c r="A973" s="77"/>
    </row>
    <row r="974" spans="1:1">
      <c r="A974" s="77"/>
    </row>
    <row r="975" spans="1:1">
      <c r="A975" s="77"/>
    </row>
    <row r="976" spans="1:1">
      <c r="A976" s="77"/>
    </row>
    <row r="977" spans="1:1">
      <c r="A977" s="77"/>
    </row>
    <row r="978" spans="1:1">
      <c r="A978" s="77"/>
    </row>
    <row r="979" spans="1:1">
      <c r="A979" s="77"/>
    </row>
    <row r="980" spans="1:1">
      <c r="A980" s="77"/>
    </row>
    <row r="981" spans="1:1">
      <c r="A981" s="77"/>
    </row>
    <row r="982" spans="1:1">
      <c r="A982" s="77"/>
    </row>
    <row r="983" spans="1:1">
      <c r="A983" s="77"/>
    </row>
    <row r="984" spans="1:1">
      <c r="A984" s="77"/>
    </row>
    <row r="985" spans="1:1">
      <c r="A985" s="77"/>
    </row>
    <row r="986" spans="1:1">
      <c r="A986" s="77"/>
    </row>
    <row r="987" spans="1:1">
      <c r="A987" s="77"/>
    </row>
    <row r="988" spans="1:1">
      <c r="A988" s="77"/>
    </row>
    <row r="989" spans="1:1">
      <c r="A989" s="77"/>
    </row>
    <row r="990" spans="1:1">
      <c r="A990" s="77"/>
    </row>
    <row r="991" spans="1:1">
      <c r="A991" s="77"/>
    </row>
    <row r="992" spans="1:1">
      <c r="A992" s="77"/>
    </row>
    <row r="993" spans="1:1">
      <c r="A993" s="77"/>
    </row>
    <row r="994" spans="1:1">
      <c r="A994" s="77"/>
    </row>
    <row r="995" spans="1:1">
      <c r="A995" s="77"/>
    </row>
    <row r="996" spans="1:1">
      <c r="A996" s="77"/>
    </row>
    <row r="997" spans="1:1">
      <c r="A997" s="77"/>
    </row>
    <row r="998" spans="1:1">
      <c r="A998" s="77"/>
    </row>
    <row r="999" spans="1:1">
      <c r="A999" s="77"/>
    </row>
    <row r="1000" spans="1:1">
      <c r="A1000" s="77"/>
    </row>
    <row r="1001" spans="1:1">
      <c r="A1001" s="77"/>
    </row>
    <row r="1002" spans="1:1">
      <c r="A1002" s="77"/>
    </row>
    <row r="1003" spans="1:1">
      <c r="A1003" s="77"/>
    </row>
    <row r="1004" spans="1:1">
      <c r="A1004" s="77"/>
    </row>
    <row r="1005" spans="1:1">
      <c r="A1005" s="77"/>
    </row>
    <row r="1006" spans="1:1">
      <c r="A1006" s="77"/>
    </row>
    <row r="1007" spans="1:1">
      <c r="A1007" s="77"/>
    </row>
    <row r="1008" spans="1:1">
      <c r="A1008" s="77"/>
    </row>
    <row r="1009" spans="1:1">
      <c r="A1009" s="77"/>
    </row>
    <row r="1010" spans="1:1">
      <c r="A1010" s="77"/>
    </row>
    <row r="1011" spans="1:1">
      <c r="A1011" s="77"/>
    </row>
    <row r="1012" spans="1:1">
      <c r="A1012" s="77"/>
    </row>
    <row r="1013" spans="1:1">
      <c r="A1013" s="77"/>
    </row>
    <row r="1014" spans="1:1">
      <c r="A1014" s="77"/>
    </row>
    <row r="1015" spans="1:1">
      <c r="A1015" s="77"/>
    </row>
    <row r="1016" spans="1:1">
      <c r="A1016" s="77"/>
    </row>
    <row r="1017" spans="1:1">
      <c r="A1017" s="77"/>
    </row>
    <row r="1018" spans="1:1">
      <c r="A1018" s="77"/>
    </row>
    <row r="1019" spans="1:1">
      <c r="A1019" s="77"/>
    </row>
    <row r="1020" spans="1:1">
      <c r="A1020" s="77"/>
    </row>
    <row r="1021" spans="1:1">
      <c r="A1021" s="77"/>
    </row>
    <row r="1022" spans="1:1">
      <c r="A1022" s="77"/>
    </row>
    <row r="1023" spans="1:1">
      <c r="A1023" s="77"/>
    </row>
    <row r="1024" spans="1:1">
      <c r="A1024" s="77"/>
    </row>
    <row r="1025" spans="1:1">
      <c r="A1025" s="77"/>
    </row>
    <row r="1026" spans="1:1">
      <c r="A1026" s="77"/>
    </row>
    <row r="1027" spans="1:1">
      <c r="A1027" s="77"/>
    </row>
    <row r="1028" spans="1:1">
      <c r="A1028" s="77"/>
    </row>
    <row r="1029" spans="1:1">
      <c r="A1029" s="77"/>
    </row>
    <row r="1030" spans="1:1">
      <c r="A1030" s="77"/>
    </row>
    <row r="1031" spans="1:1">
      <c r="A1031" s="77"/>
    </row>
    <row r="1032" spans="1:1">
      <c r="A1032" s="77"/>
    </row>
    <row r="1033" spans="1:1">
      <c r="A1033" s="77"/>
    </row>
    <row r="1034" spans="1:1">
      <c r="A1034" s="77"/>
    </row>
    <row r="1035" spans="1:1">
      <c r="A1035" s="77"/>
    </row>
    <row r="1036" spans="1:1">
      <c r="A1036" s="77"/>
    </row>
    <row r="1037" spans="1:1">
      <c r="A1037" s="77"/>
    </row>
    <row r="1038" spans="1:1">
      <c r="A1038" s="77"/>
    </row>
    <row r="1039" spans="1:1">
      <c r="A1039" s="77"/>
    </row>
    <row r="1040" spans="1:1">
      <c r="A1040" s="77"/>
    </row>
    <row r="1041" spans="1:1">
      <c r="A1041" s="77"/>
    </row>
    <row r="1042" spans="1:1">
      <c r="A1042" s="77"/>
    </row>
    <row r="1043" spans="1:1">
      <c r="A1043" s="77"/>
    </row>
    <row r="1044" spans="1:1">
      <c r="A1044" s="77"/>
    </row>
    <row r="1045" spans="1:1">
      <c r="A1045" s="77"/>
    </row>
    <row r="1046" spans="1:1">
      <c r="A1046" s="77"/>
    </row>
    <row r="1047" spans="1:1">
      <c r="A1047" s="77"/>
    </row>
    <row r="1048" spans="1:1">
      <c r="A1048" s="77"/>
    </row>
    <row r="1049" spans="1:1">
      <c r="A1049" s="77"/>
    </row>
    <row r="1050" spans="1:1">
      <c r="A1050" s="77"/>
    </row>
    <row r="1051" spans="1:1">
      <c r="A1051" s="77"/>
    </row>
    <row r="1052" spans="1:1">
      <c r="A1052" s="77"/>
    </row>
    <row r="1053" spans="1:1">
      <c r="A1053" s="77"/>
    </row>
    <row r="1054" spans="1:1">
      <c r="A1054" s="77"/>
    </row>
    <row r="1055" spans="1:1">
      <c r="A1055" s="77"/>
    </row>
    <row r="1056" spans="1:1">
      <c r="A1056" s="77"/>
    </row>
    <row r="1057" spans="1:1">
      <c r="A1057" s="77"/>
    </row>
    <row r="1058" spans="1:1">
      <c r="A1058" s="77"/>
    </row>
    <row r="1059" spans="1:1">
      <c r="A1059" s="77"/>
    </row>
    <row r="1060" spans="1:1">
      <c r="A1060" s="77"/>
    </row>
    <row r="1061" spans="1:1">
      <c r="A1061" s="77"/>
    </row>
    <row r="1062" spans="1:1">
      <c r="A1062" s="77"/>
    </row>
    <row r="1063" spans="1:1">
      <c r="A1063" s="77"/>
    </row>
    <row r="1064" spans="1:1">
      <c r="A1064" s="77"/>
    </row>
    <row r="1065" spans="1:1">
      <c r="A1065" s="77"/>
    </row>
    <row r="1066" spans="1:1">
      <c r="A1066" s="77"/>
    </row>
    <row r="1067" spans="1:1">
      <c r="A1067" s="77"/>
    </row>
    <row r="1068" spans="1:1">
      <c r="A1068" s="77"/>
    </row>
    <row r="1069" spans="1:1">
      <c r="A1069" s="77"/>
    </row>
    <row r="1070" spans="1:1">
      <c r="A1070" s="77"/>
    </row>
    <row r="1071" spans="1:1">
      <c r="A1071" s="77"/>
    </row>
    <row r="1072" spans="1:1">
      <c r="A1072" s="77"/>
    </row>
    <row r="1073" spans="1:1">
      <c r="A1073" s="77"/>
    </row>
    <row r="1074" spans="1:1">
      <c r="A1074" s="77"/>
    </row>
    <row r="1075" spans="1:1">
      <c r="A1075" s="77"/>
    </row>
    <row r="1076" spans="1:1">
      <c r="A1076" s="77"/>
    </row>
    <row r="1077" spans="1:1">
      <c r="A1077" s="77"/>
    </row>
    <row r="1078" spans="1:1">
      <c r="A1078" s="77"/>
    </row>
    <row r="1079" spans="1:1">
      <c r="A1079" s="77"/>
    </row>
    <row r="1080" spans="1:1">
      <c r="A1080" s="77"/>
    </row>
    <row r="1081" spans="1:1">
      <c r="A1081" s="77"/>
    </row>
    <row r="1082" spans="1:1">
      <c r="A1082" s="77"/>
    </row>
    <row r="1083" spans="1:1">
      <c r="A1083" s="77"/>
    </row>
    <row r="1084" spans="1:1">
      <c r="A1084" s="77"/>
    </row>
    <row r="1085" spans="1:1">
      <c r="A1085" s="77"/>
    </row>
    <row r="1086" spans="1:1">
      <c r="A1086" s="77"/>
    </row>
    <row r="1087" spans="1:1">
      <c r="A1087" s="77"/>
    </row>
    <row r="1088" spans="1:1">
      <c r="A1088" s="77"/>
    </row>
    <row r="1089" spans="1:1">
      <c r="A1089" s="77"/>
    </row>
    <row r="1090" spans="1:1">
      <c r="A1090" s="77"/>
    </row>
    <row r="1091" spans="1:1">
      <c r="A1091" s="77"/>
    </row>
    <row r="1092" spans="1:1">
      <c r="A1092" s="77"/>
    </row>
    <row r="1093" spans="1:1">
      <c r="A1093" s="77"/>
    </row>
    <row r="1094" spans="1:1">
      <c r="A1094" s="77"/>
    </row>
    <row r="1095" spans="1:1">
      <c r="A1095" s="77"/>
    </row>
    <row r="1096" spans="1:1">
      <c r="A1096" s="77"/>
    </row>
    <row r="1097" spans="1:1">
      <c r="A1097" s="77"/>
    </row>
    <row r="1098" spans="1:1">
      <c r="A1098" s="77"/>
    </row>
    <row r="1099" spans="1:1">
      <c r="A1099" s="77"/>
    </row>
    <row r="1100" spans="1:1">
      <c r="A1100" s="77"/>
    </row>
    <row r="1101" spans="1:1">
      <c r="A1101" s="77"/>
    </row>
    <row r="1102" spans="1:1">
      <c r="A1102" s="77"/>
    </row>
    <row r="1103" spans="1:1">
      <c r="A1103" s="77"/>
    </row>
    <row r="1104" spans="1:1">
      <c r="A1104" s="77"/>
    </row>
    <row r="1105" spans="1:1">
      <c r="A1105" s="77"/>
    </row>
    <row r="1106" spans="1:1">
      <c r="A1106" s="77"/>
    </row>
    <row r="1107" spans="1:1">
      <c r="A1107" s="77"/>
    </row>
    <row r="1108" spans="1:1">
      <c r="A1108" s="77"/>
    </row>
    <row r="1109" spans="1:1">
      <c r="A1109" s="77"/>
    </row>
    <row r="1110" spans="1:1">
      <c r="A1110" s="77"/>
    </row>
    <row r="1111" spans="1:1">
      <c r="A1111" s="77"/>
    </row>
    <row r="1112" spans="1:1">
      <c r="A1112" s="77"/>
    </row>
    <row r="1113" spans="1:1">
      <c r="A1113" s="77"/>
    </row>
    <row r="1114" spans="1:1">
      <c r="A1114" s="77"/>
    </row>
    <row r="1115" spans="1:1">
      <c r="A1115" s="77"/>
    </row>
    <row r="1116" spans="1:1">
      <c r="A1116" s="77"/>
    </row>
    <row r="1117" spans="1:1">
      <c r="A1117" s="77"/>
    </row>
    <row r="1118" spans="1:1">
      <c r="A1118" s="77"/>
    </row>
    <row r="1119" spans="1:1">
      <c r="A1119" s="77"/>
    </row>
    <row r="1120" spans="1:1">
      <c r="A1120" s="77"/>
    </row>
    <row r="1121" spans="1:1">
      <c r="A1121" s="77"/>
    </row>
    <row r="1122" spans="1:1">
      <c r="A1122" s="77"/>
    </row>
    <row r="1123" spans="1:1">
      <c r="A1123" s="77"/>
    </row>
    <row r="1124" spans="1:1">
      <c r="A1124" s="77"/>
    </row>
    <row r="1125" spans="1:1">
      <c r="A1125" s="77"/>
    </row>
    <row r="1126" spans="1:1">
      <c r="A1126" s="77"/>
    </row>
    <row r="1127" spans="1:1">
      <c r="A1127" s="77"/>
    </row>
    <row r="1128" spans="1:1">
      <c r="A1128" s="77"/>
    </row>
    <row r="1129" spans="1:1">
      <c r="A1129" s="77"/>
    </row>
    <row r="1130" spans="1:1">
      <c r="A1130" s="77"/>
    </row>
    <row r="1131" spans="1:1">
      <c r="A1131" s="77"/>
    </row>
    <row r="1132" spans="1:1">
      <c r="A1132" s="77"/>
    </row>
    <row r="1133" spans="1:1">
      <c r="A1133" s="77"/>
    </row>
    <row r="1134" spans="1:1">
      <c r="A1134" s="77"/>
    </row>
    <row r="1135" spans="1:1">
      <c r="A1135" s="77"/>
    </row>
    <row r="1136" spans="1:1">
      <c r="A1136" s="77"/>
    </row>
    <row r="1137" spans="1:1">
      <c r="A1137" s="77"/>
    </row>
    <row r="1138" spans="1:1">
      <c r="A1138" s="77"/>
    </row>
    <row r="1139" spans="1:1">
      <c r="A1139" s="77"/>
    </row>
    <row r="1140" spans="1:1">
      <c r="A1140" s="77"/>
    </row>
    <row r="1141" spans="1:1">
      <c r="A1141" s="77"/>
    </row>
    <row r="1142" spans="1:1">
      <c r="A1142" s="77"/>
    </row>
    <row r="1143" spans="1:1">
      <c r="A1143" s="77"/>
    </row>
    <row r="1144" spans="1:1">
      <c r="A1144" s="77"/>
    </row>
    <row r="1145" spans="1:1">
      <c r="A1145" s="77"/>
    </row>
    <row r="1146" spans="1:1">
      <c r="A1146" s="77"/>
    </row>
    <row r="1147" spans="1:1">
      <c r="A1147" s="77"/>
    </row>
    <row r="1148" spans="1:1">
      <c r="A1148" s="77"/>
    </row>
    <row r="1149" spans="1:1">
      <c r="A1149" s="77"/>
    </row>
    <row r="1150" spans="1:1">
      <c r="A1150" s="77"/>
    </row>
    <row r="1151" spans="1:1">
      <c r="A1151" s="77"/>
    </row>
    <row r="1152" spans="1:1">
      <c r="A1152" s="77"/>
    </row>
    <row r="1153" spans="1:1">
      <c r="A1153" s="77"/>
    </row>
    <row r="1154" spans="1:1">
      <c r="A1154" s="77"/>
    </row>
    <row r="1155" spans="1:1">
      <c r="A1155" s="77"/>
    </row>
    <row r="1156" spans="1:1">
      <c r="A1156" s="77"/>
    </row>
    <row r="1157" spans="1:1">
      <c r="A1157" s="77"/>
    </row>
    <row r="1158" spans="1:1">
      <c r="A1158" s="77"/>
    </row>
    <row r="1159" spans="1:1">
      <c r="A1159" s="77"/>
    </row>
    <row r="1160" spans="1:1">
      <c r="A1160" s="77"/>
    </row>
    <row r="1161" spans="1:1">
      <c r="A1161" s="77"/>
    </row>
    <row r="1162" spans="1:1">
      <c r="A1162" s="77"/>
    </row>
    <row r="1163" spans="1:1">
      <c r="A1163" s="77"/>
    </row>
    <row r="1164" spans="1:1">
      <c r="A1164" s="77"/>
    </row>
    <row r="1165" spans="1:1">
      <c r="A1165" s="77"/>
    </row>
    <row r="1166" spans="1:1">
      <c r="A1166" s="77"/>
    </row>
    <row r="1167" spans="1:1">
      <c r="A1167" s="77"/>
    </row>
    <row r="1168" spans="1:1">
      <c r="A1168" s="77"/>
    </row>
    <row r="1169" spans="1:1">
      <c r="A1169" s="77"/>
    </row>
    <row r="1170" spans="1:1">
      <c r="A1170" s="77"/>
    </row>
    <row r="1171" spans="1:1">
      <c r="A1171" s="77"/>
    </row>
    <row r="1172" spans="1:1">
      <c r="A1172" s="77"/>
    </row>
    <row r="1173" spans="1:1">
      <c r="A1173" s="77"/>
    </row>
    <row r="1174" spans="1:1">
      <c r="A1174" s="77"/>
    </row>
    <row r="1175" spans="1:1">
      <c r="A1175" s="77"/>
    </row>
    <row r="1176" spans="1:1">
      <c r="A1176" s="77"/>
    </row>
    <row r="1177" spans="1:1">
      <c r="A1177" s="77"/>
    </row>
    <row r="1178" spans="1:1">
      <c r="A1178" s="77"/>
    </row>
    <row r="1179" spans="1:1">
      <c r="A1179" s="77"/>
    </row>
    <row r="1180" spans="1:1">
      <c r="A1180" s="77"/>
    </row>
    <row r="1181" spans="1:1">
      <c r="A1181" s="77"/>
    </row>
    <row r="1182" spans="1:1">
      <c r="A1182" s="77"/>
    </row>
    <row r="1183" spans="1:1">
      <c r="A1183" s="77"/>
    </row>
    <row r="1184" spans="1:1">
      <c r="A1184" s="77"/>
    </row>
    <row r="1185" spans="1:1">
      <c r="A1185" s="77"/>
    </row>
    <row r="1186" spans="1:1">
      <c r="A1186" s="77"/>
    </row>
    <row r="1187" spans="1:1">
      <c r="A1187" s="77"/>
    </row>
    <row r="1188" spans="1:1">
      <c r="A1188" s="77"/>
    </row>
    <row r="1189" spans="1:1">
      <c r="A1189" s="77"/>
    </row>
    <row r="1190" spans="1:1">
      <c r="A1190" s="77"/>
    </row>
    <row r="1191" spans="1:1">
      <c r="A1191" s="77"/>
    </row>
    <row r="1192" spans="1:1">
      <c r="A1192" s="77"/>
    </row>
    <row r="1193" spans="1:1">
      <c r="A1193" s="77"/>
    </row>
    <row r="1194" spans="1:1">
      <c r="A1194" s="77"/>
    </row>
    <row r="1195" spans="1:1">
      <c r="A1195" s="77"/>
    </row>
    <row r="1196" spans="1:1">
      <c r="A1196" s="77"/>
    </row>
    <row r="1197" spans="1:1">
      <c r="A1197" s="77"/>
    </row>
    <row r="1198" spans="1:1">
      <c r="A1198" s="77"/>
    </row>
    <row r="1199" spans="1:1">
      <c r="A1199" s="77"/>
    </row>
    <row r="1200" spans="1:1">
      <c r="A1200" s="77"/>
    </row>
    <row r="1201" spans="1:1">
      <c r="A1201" s="77"/>
    </row>
    <row r="1202" spans="1:1">
      <c r="A1202" s="77"/>
    </row>
    <row r="1203" spans="1:1">
      <c r="A1203" s="77"/>
    </row>
    <row r="1204" spans="1:1">
      <c r="A1204" s="77"/>
    </row>
    <row r="1205" spans="1:1">
      <c r="A1205" s="77"/>
    </row>
    <row r="1206" spans="1:1">
      <c r="A1206" s="77"/>
    </row>
    <row r="1207" spans="1:1">
      <c r="A1207" s="77"/>
    </row>
    <row r="1208" spans="1:1">
      <c r="A1208" s="77"/>
    </row>
    <row r="1209" spans="1:1">
      <c r="A1209" s="77"/>
    </row>
    <row r="1210" spans="1:1">
      <c r="A1210" s="77"/>
    </row>
    <row r="1211" spans="1:1">
      <c r="A1211" s="77"/>
    </row>
    <row r="1212" spans="1:1">
      <c r="A1212" s="77"/>
    </row>
    <row r="1213" spans="1:1">
      <c r="A1213" s="77"/>
    </row>
    <row r="1214" spans="1:1">
      <c r="A1214" s="77"/>
    </row>
    <row r="1215" spans="1:1">
      <c r="A1215" s="77"/>
    </row>
    <row r="1216" spans="1:1">
      <c r="A1216" s="77"/>
    </row>
    <row r="1217" spans="1:1">
      <c r="A1217" s="77"/>
    </row>
    <row r="1218" spans="1:1">
      <c r="A1218" s="77"/>
    </row>
    <row r="1219" spans="1:1">
      <c r="A1219" s="77"/>
    </row>
    <row r="1220" spans="1:1">
      <c r="A1220" s="77"/>
    </row>
    <row r="1221" spans="1:1">
      <c r="A1221" s="77"/>
    </row>
    <row r="1222" spans="1:1">
      <c r="A1222" s="77"/>
    </row>
    <row r="1223" spans="1:1">
      <c r="A1223" s="77"/>
    </row>
    <row r="1224" spans="1:1">
      <c r="A1224" s="77"/>
    </row>
    <row r="1225" spans="1:1">
      <c r="A1225" s="77"/>
    </row>
    <row r="1226" spans="1:1">
      <c r="A1226" s="77"/>
    </row>
    <row r="1227" spans="1:1">
      <c r="A1227" s="77"/>
    </row>
    <row r="1228" spans="1:1">
      <c r="A1228" s="77"/>
    </row>
    <row r="1229" spans="1:1">
      <c r="A1229" s="77"/>
    </row>
    <row r="1230" spans="1:1">
      <c r="A1230" s="77"/>
    </row>
    <row r="1231" spans="1:1">
      <c r="A1231" s="77"/>
    </row>
    <row r="1232" spans="1:1">
      <c r="A1232" s="77"/>
    </row>
    <row r="1233" spans="1:1">
      <c r="A1233" s="77"/>
    </row>
    <row r="1234" spans="1:1">
      <c r="A1234" s="77"/>
    </row>
    <row r="1235" spans="1:1">
      <c r="A1235" s="77"/>
    </row>
    <row r="1236" spans="1:1">
      <c r="A1236" s="77"/>
    </row>
    <row r="1237" spans="1:1">
      <c r="A1237" s="77"/>
    </row>
    <row r="1238" spans="1:1">
      <c r="A1238" s="77"/>
    </row>
    <row r="1239" spans="1:1">
      <c r="A1239" s="77"/>
    </row>
    <row r="1240" spans="1:1">
      <c r="A1240" s="77"/>
    </row>
    <row r="1241" spans="1:1">
      <c r="A1241" s="77"/>
    </row>
    <row r="1242" spans="1:1">
      <c r="A1242" s="77"/>
    </row>
    <row r="1243" spans="1:1">
      <c r="A1243" s="77"/>
    </row>
    <row r="1244" spans="1:1">
      <c r="A1244" s="77"/>
    </row>
    <row r="1245" spans="1:1">
      <c r="A1245" s="77"/>
    </row>
    <row r="1246" spans="1:1">
      <c r="A1246" s="77"/>
    </row>
    <row r="1247" spans="1:1">
      <c r="A1247" s="77"/>
    </row>
    <row r="1248" spans="1:1">
      <c r="A1248" s="77"/>
    </row>
    <row r="1249" spans="1:1">
      <c r="A1249" s="77"/>
    </row>
    <row r="1250" spans="1:1">
      <c r="A1250" s="77"/>
    </row>
    <row r="1251" spans="1:1">
      <c r="A1251" s="77"/>
    </row>
    <row r="1252" spans="1:1">
      <c r="A1252" s="77"/>
    </row>
    <row r="1253" spans="1:1">
      <c r="A1253" s="77"/>
    </row>
    <row r="1254" spans="1:1">
      <c r="A1254" s="77"/>
    </row>
    <row r="1255" spans="1:1">
      <c r="A1255" s="77"/>
    </row>
    <row r="1256" spans="1:1">
      <c r="A1256" s="77"/>
    </row>
    <row r="1257" spans="1:1">
      <c r="A1257" s="77"/>
    </row>
    <row r="1258" spans="1:1">
      <c r="A1258" s="77"/>
    </row>
    <row r="1259" spans="1:1">
      <c r="A1259" s="77"/>
    </row>
    <row r="1260" spans="1:1">
      <c r="A1260" s="77"/>
    </row>
    <row r="1261" spans="1:1">
      <c r="A1261" s="77"/>
    </row>
    <row r="1262" spans="1:1">
      <c r="A1262" s="77"/>
    </row>
    <row r="1263" spans="1:1">
      <c r="A1263" s="77"/>
    </row>
    <row r="1264" spans="1:1">
      <c r="A1264" s="77"/>
    </row>
    <row r="1265" spans="1:1">
      <c r="A1265" s="77"/>
    </row>
    <row r="1266" spans="1:1">
      <c r="A1266" s="77"/>
    </row>
    <row r="1267" spans="1:1">
      <c r="A1267" s="77"/>
    </row>
    <row r="1268" spans="1:1">
      <c r="A1268" s="77"/>
    </row>
    <row r="1269" spans="1:1">
      <c r="A1269" s="77"/>
    </row>
    <row r="1270" spans="1:1">
      <c r="A1270" s="77"/>
    </row>
    <row r="1271" spans="1:1">
      <c r="A1271" s="77"/>
    </row>
    <row r="1272" spans="1:1">
      <c r="A1272" s="77"/>
    </row>
    <row r="1273" spans="1:1">
      <c r="A1273" s="77"/>
    </row>
    <row r="1274" spans="1:1">
      <c r="A1274" s="77"/>
    </row>
    <row r="1275" spans="1:1">
      <c r="A1275" s="77"/>
    </row>
    <row r="1276" spans="1:1">
      <c r="A1276" s="77"/>
    </row>
    <row r="1277" spans="1:1">
      <c r="A1277" s="77"/>
    </row>
    <row r="1278" spans="1:1">
      <c r="A1278" s="77"/>
    </row>
    <row r="1279" spans="1:1">
      <c r="A1279" s="77"/>
    </row>
    <row r="1280" spans="1:1">
      <c r="A1280" s="77"/>
    </row>
    <row r="1281" spans="1:1">
      <c r="A1281" s="77"/>
    </row>
    <row r="1282" spans="1:1">
      <c r="A1282" s="77"/>
    </row>
    <row r="1283" spans="1:1">
      <c r="A1283" s="77"/>
    </row>
    <row r="1284" spans="1:1">
      <c r="A1284" s="77"/>
    </row>
    <row r="1285" spans="1:1">
      <c r="A1285" s="77"/>
    </row>
    <row r="1286" spans="1:1">
      <c r="A1286" s="77"/>
    </row>
    <row r="1287" spans="1:1">
      <c r="A1287" s="77"/>
    </row>
    <row r="1288" spans="1:1">
      <c r="A1288" s="77"/>
    </row>
    <row r="1289" spans="1:1">
      <c r="A1289" s="77"/>
    </row>
    <row r="1290" spans="1:1">
      <c r="A1290" s="77"/>
    </row>
    <row r="1291" spans="1:1">
      <c r="A1291" s="77"/>
    </row>
    <row r="1292" spans="1:1">
      <c r="A1292" s="77"/>
    </row>
    <row r="1293" spans="1:1">
      <c r="A1293" s="77"/>
    </row>
    <row r="1294" spans="1:1">
      <c r="A1294" s="77"/>
    </row>
    <row r="1295" spans="1:1">
      <c r="A1295" s="77"/>
    </row>
    <row r="1296" spans="1:1">
      <c r="A1296" s="77"/>
    </row>
    <row r="1297" spans="1:1">
      <c r="A1297" s="77"/>
    </row>
    <row r="1298" spans="1:1">
      <c r="A1298" s="77"/>
    </row>
    <row r="1299" spans="1:1">
      <c r="A1299" s="77"/>
    </row>
    <row r="1300" spans="1:1">
      <c r="A1300" s="77"/>
    </row>
    <row r="1301" spans="1:1">
      <c r="A1301" s="77"/>
    </row>
    <row r="1302" spans="1:1">
      <c r="A1302" s="77"/>
    </row>
    <row r="1303" spans="1:1">
      <c r="A1303" s="77"/>
    </row>
    <row r="1304" spans="1:1">
      <c r="A1304" s="77"/>
    </row>
    <row r="1305" spans="1:1">
      <c r="A1305" s="77"/>
    </row>
    <row r="1306" spans="1:1">
      <c r="A1306" s="77"/>
    </row>
    <row r="1307" spans="1:1">
      <c r="A1307" s="77"/>
    </row>
    <row r="1308" spans="1:1">
      <c r="A1308" s="77"/>
    </row>
    <row r="1309" spans="1:1">
      <c r="A1309" s="77"/>
    </row>
    <row r="1310" spans="1:1">
      <c r="A1310" s="77"/>
    </row>
    <row r="1311" spans="1:1">
      <c r="A1311" s="77"/>
    </row>
    <row r="1312" spans="1:1">
      <c r="A1312" s="77"/>
    </row>
    <row r="1313" spans="1:1">
      <c r="A1313" s="77"/>
    </row>
    <row r="1314" spans="1:1">
      <c r="A1314" s="77"/>
    </row>
    <row r="1315" spans="1:1">
      <c r="A1315" s="77"/>
    </row>
    <row r="1316" spans="1:1">
      <c r="A1316" s="77"/>
    </row>
    <row r="1317" spans="1:1">
      <c r="A1317" s="77"/>
    </row>
    <row r="1318" spans="1:1">
      <c r="A1318" s="77"/>
    </row>
    <row r="1319" spans="1:1">
      <c r="A1319" s="77"/>
    </row>
    <row r="1320" spans="1:1">
      <c r="A1320" s="77"/>
    </row>
    <row r="1321" spans="1:1">
      <c r="A1321" s="77"/>
    </row>
    <row r="1322" spans="1:1">
      <c r="A1322" s="77"/>
    </row>
    <row r="1323" spans="1:1">
      <c r="A1323" s="77"/>
    </row>
    <row r="1324" spans="1:1">
      <c r="A1324" s="77"/>
    </row>
    <row r="1325" spans="1:1">
      <c r="A1325" s="77"/>
    </row>
    <row r="1326" spans="1:1">
      <c r="A1326" s="77"/>
    </row>
    <row r="1327" spans="1:1">
      <c r="A1327" s="77"/>
    </row>
    <row r="1328" spans="1:1">
      <c r="A1328" s="77"/>
    </row>
    <row r="1329" spans="1:1">
      <c r="A1329" s="77"/>
    </row>
    <row r="1330" spans="1:1">
      <c r="A1330" s="77"/>
    </row>
    <row r="1331" spans="1:1">
      <c r="A1331" s="77"/>
    </row>
    <row r="1332" spans="1:1">
      <c r="A1332" s="77"/>
    </row>
    <row r="1333" spans="1:1">
      <c r="A1333" s="77"/>
    </row>
    <row r="1334" spans="1:1">
      <c r="A1334" s="77"/>
    </row>
    <row r="1335" spans="1:1">
      <c r="A1335" s="77"/>
    </row>
    <row r="1336" spans="1:1">
      <c r="A1336" s="77"/>
    </row>
    <row r="1337" spans="1:1">
      <c r="A1337" s="77"/>
    </row>
    <row r="1338" spans="1:1">
      <c r="A1338" s="77"/>
    </row>
    <row r="1339" spans="1:1">
      <c r="A1339" s="77"/>
    </row>
    <row r="1340" spans="1:1">
      <c r="A1340" s="77"/>
    </row>
    <row r="1341" spans="1:1">
      <c r="A1341" s="77"/>
    </row>
    <row r="1342" spans="1:1">
      <c r="A1342" s="77"/>
    </row>
    <row r="1343" spans="1:1">
      <c r="A1343" s="77"/>
    </row>
    <row r="1344" spans="1:1">
      <c r="A1344" s="77"/>
    </row>
    <row r="1345" spans="1:1">
      <c r="A1345" s="77"/>
    </row>
    <row r="1346" spans="1:1">
      <c r="A1346" s="77"/>
    </row>
    <row r="1347" spans="1:1">
      <c r="A1347" s="77"/>
    </row>
    <row r="1348" spans="1:1">
      <c r="A1348" s="77"/>
    </row>
    <row r="1349" spans="1:1">
      <c r="A1349" s="77"/>
    </row>
    <row r="1350" spans="1:1">
      <c r="A1350" s="77"/>
    </row>
    <row r="1351" spans="1:1">
      <c r="A1351" s="77"/>
    </row>
    <row r="1352" spans="1:1">
      <c r="A1352" s="77"/>
    </row>
    <row r="1353" spans="1:1">
      <c r="A1353" s="77"/>
    </row>
    <row r="1354" spans="1:1">
      <c r="A1354" s="77"/>
    </row>
    <row r="1355" spans="1:1">
      <c r="A1355" s="77"/>
    </row>
    <row r="1356" spans="1:1">
      <c r="A1356" s="77"/>
    </row>
    <row r="1357" spans="1:1">
      <c r="A1357" s="77"/>
    </row>
    <row r="1358" spans="1:1">
      <c r="A1358" s="77"/>
    </row>
    <row r="1359" spans="1:1">
      <c r="A1359" s="77"/>
    </row>
    <row r="1360" spans="1:1">
      <c r="A1360" s="77"/>
    </row>
    <row r="1361" spans="1:1">
      <c r="A1361" s="77"/>
    </row>
    <row r="1362" spans="1:1">
      <c r="A1362" s="77"/>
    </row>
    <row r="1363" spans="1:1">
      <c r="A1363" s="77"/>
    </row>
    <row r="1364" spans="1:1">
      <c r="A1364" s="77"/>
    </row>
    <row r="1365" spans="1:1">
      <c r="A1365" s="77"/>
    </row>
    <row r="1366" spans="1:1">
      <c r="A1366" s="77"/>
    </row>
    <row r="1367" spans="1:1">
      <c r="A1367" s="77"/>
    </row>
    <row r="1368" spans="1:1">
      <c r="A1368" s="77"/>
    </row>
    <row r="1369" spans="1:1">
      <c r="A1369" s="77"/>
    </row>
    <row r="1370" spans="1:1">
      <c r="A1370" s="77"/>
    </row>
    <row r="1371" spans="1:1">
      <c r="A1371" s="77"/>
    </row>
    <row r="1372" spans="1:1">
      <c r="A1372" s="77"/>
    </row>
    <row r="1373" spans="1:1">
      <c r="A1373" s="77"/>
    </row>
    <row r="1374" spans="1:1">
      <c r="A1374" s="77"/>
    </row>
    <row r="1375" spans="1:1">
      <c r="A1375" s="77"/>
    </row>
    <row r="1376" spans="1:1">
      <c r="A1376" s="77"/>
    </row>
    <row r="1377" spans="1:1">
      <c r="A1377" s="77"/>
    </row>
    <row r="1378" spans="1:1">
      <c r="A1378" s="77"/>
    </row>
    <row r="1379" spans="1:1">
      <c r="A1379" s="77"/>
    </row>
    <row r="1380" spans="1:1">
      <c r="A1380" s="77"/>
    </row>
    <row r="1381" spans="1:1">
      <c r="A1381" s="77"/>
    </row>
    <row r="1382" spans="1:1">
      <c r="A1382" s="77"/>
    </row>
    <row r="1383" spans="1:1">
      <c r="A1383" s="77"/>
    </row>
    <row r="1384" spans="1:1">
      <c r="A1384" s="77"/>
    </row>
    <row r="1385" spans="1:1">
      <c r="A1385" s="77"/>
    </row>
    <row r="1386" spans="1:1">
      <c r="A1386" s="77"/>
    </row>
    <row r="1387" spans="1:1">
      <c r="A1387" s="77"/>
    </row>
    <row r="1388" spans="1:1">
      <c r="A1388" s="77"/>
    </row>
    <row r="1389" spans="1:1">
      <c r="A1389" s="77"/>
    </row>
    <row r="1390" spans="1:1">
      <c r="A1390" s="77"/>
    </row>
    <row r="1391" spans="1:1">
      <c r="A1391" s="77"/>
    </row>
    <row r="1392" spans="1:1">
      <c r="A1392" s="77"/>
    </row>
    <row r="1393" spans="1:1">
      <c r="A1393" s="77"/>
    </row>
    <row r="1394" spans="1:1">
      <c r="A1394" s="77"/>
    </row>
    <row r="1395" spans="1:1">
      <c r="A1395" s="77"/>
    </row>
    <row r="1396" spans="1:1">
      <c r="A1396" s="77"/>
    </row>
    <row r="1397" spans="1:1">
      <c r="A1397" s="77"/>
    </row>
    <row r="1398" spans="1:1">
      <c r="A1398" s="77"/>
    </row>
    <row r="1399" spans="1:1">
      <c r="A1399" s="77"/>
    </row>
    <row r="1400" spans="1:1">
      <c r="A1400" s="77"/>
    </row>
    <row r="1401" spans="1:1">
      <c r="A1401" s="77"/>
    </row>
    <row r="1402" spans="1:1">
      <c r="A1402" s="77"/>
    </row>
    <row r="1403" spans="1:1">
      <c r="A1403" s="77"/>
    </row>
    <row r="1404" spans="1:1">
      <c r="A1404" s="77"/>
    </row>
    <row r="1405" spans="1:1">
      <c r="A1405" s="77"/>
    </row>
    <row r="1406" spans="1:1">
      <c r="A1406" s="77"/>
    </row>
    <row r="1407" spans="1:1">
      <c r="A1407" s="77"/>
    </row>
    <row r="1408" spans="1:1">
      <c r="A1408" s="77"/>
    </row>
    <row r="1409" spans="1:1">
      <c r="A1409" s="77"/>
    </row>
    <row r="1410" spans="1:1">
      <c r="A1410" s="77"/>
    </row>
    <row r="1411" spans="1:1">
      <c r="A1411" s="77"/>
    </row>
    <row r="1412" spans="1:1">
      <c r="A1412" s="77"/>
    </row>
    <row r="1413" spans="1:1">
      <c r="A1413" s="77"/>
    </row>
    <row r="1414" spans="1:1">
      <c r="A1414" s="77"/>
    </row>
    <row r="1415" spans="1:1">
      <c r="A1415" s="77"/>
    </row>
    <row r="1416" spans="1:1">
      <c r="A1416" s="77"/>
    </row>
    <row r="1417" spans="1:1">
      <c r="A1417" s="77"/>
    </row>
    <row r="1418" spans="1:1">
      <c r="A1418" s="77"/>
    </row>
    <row r="1419" spans="1:1">
      <c r="A1419" s="77"/>
    </row>
    <row r="1420" spans="1:1">
      <c r="A1420" s="77"/>
    </row>
    <row r="1421" spans="1:1">
      <c r="A1421" s="77"/>
    </row>
    <row r="1422" spans="1:1">
      <c r="A1422" s="77"/>
    </row>
    <row r="1423" spans="1:1">
      <c r="A1423" s="77"/>
    </row>
    <row r="1424" spans="1:1">
      <c r="A1424" s="77"/>
    </row>
    <row r="1425" spans="1:1">
      <c r="A1425" s="77"/>
    </row>
    <row r="1426" spans="1:1">
      <c r="A1426" s="77"/>
    </row>
    <row r="1427" spans="1:1">
      <c r="A1427" s="77"/>
    </row>
    <row r="1428" spans="1:1">
      <c r="A1428" s="77"/>
    </row>
    <row r="1429" spans="1:1">
      <c r="A1429" s="77"/>
    </row>
    <row r="1430" spans="1:1">
      <c r="A1430" s="77"/>
    </row>
    <row r="1431" spans="1:1">
      <c r="A1431" s="77"/>
    </row>
    <row r="1432" spans="1:1">
      <c r="A1432" s="77"/>
    </row>
    <row r="1433" spans="1:1">
      <c r="A1433" s="77"/>
    </row>
    <row r="1434" spans="1:1">
      <c r="A1434" s="77"/>
    </row>
    <row r="1435" spans="1:1">
      <c r="A1435" s="77"/>
    </row>
    <row r="1436" spans="1:1">
      <c r="A1436" s="77"/>
    </row>
    <row r="1437" spans="1:1">
      <c r="A1437" s="77"/>
    </row>
    <row r="1438" spans="1:1">
      <c r="A1438" s="77"/>
    </row>
    <row r="1439" spans="1:1">
      <c r="A1439" s="77"/>
    </row>
    <row r="1440" spans="1:1">
      <c r="A1440" s="77"/>
    </row>
    <row r="1441" spans="1:1">
      <c r="A1441" s="77"/>
    </row>
    <row r="1442" spans="1:1">
      <c r="A1442" s="77"/>
    </row>
    <row r="1443" spans="1:1">
      <c r="A1443" s="77"/>
    </row>
    <row r="1444" spans="1:1">
      <c r="A1444" s="77"/>
    </row>
    <row r="1445" spans="1:1">
      <c r="A1445" s="77"/>
    </row>
    <row r="1446" spans="1:1">
      <c r="A1446" s="77"/>
    </row>
    <row r="1447" spans="1:1">
      <c r="A1447" s="77"/>
    </row>
    <row r="1448" spans="1:1">
      <c r="A1448" s="77"/>
    </row>
    <row r="1449" spans="1:1">
      <c r="A1449" s="77"/>
    </row>
    <row r="1450" spans="1:1">
      <c r="A1450" s="77"/>
    </row>
    <row r="1451" spans="1:1">
      <c r="A1451" s="77"/>
    </row>
    <row r="1452" spans="1:1">
      <c r="A1452" s="77"/>
    </row>
    <row r="1453" spans="1:1">
      <c r="A1453" s="77"/>
    </row>
    <row r="1454" spans="1:1">
      <c r="A1454" s="77"/>
    </row>
    <row r="1455" spans="1:1">
      <c r="A1455" s="77"/>
    </row>
    <row r="1456" spans="1:1">
      <c r="A1456" s="77"/>
    </row>
    <row r="1457" spans="1:1">
      <c r="A1457" s="77"/>
    </row>
    <row r="1458" spans="1:1">
      <c r="A1458" s="77"/>
    </row>
    <row r="1459" spans="1:1">
      <c r="A1459" s="77"/>
    </row>
    <row r="1460" spans="1:1">
      <c r="A1460" s="77"/>
    </row>
    <row r="1461" spans="1:1">
      <c r="A1461" s="77"/>
    </row>
    <row r="1462" spans="1:1">
      <c r="A1462" s="77"/>
    </row>
    <row r="1463" spans="1:1">
      <c r="A1463" s="77"/>
    </row>
    <row r="1464" spans="1:1">
      <c r="A1464" s="77"/>
    </row>
    <row r="1465" spans="1:1">
      <c r="A1465" s="77"/>
    </row>
    <row r="1466" spans="1:1">
      <c r="A1466" s="77"/>
    </row>
    <row r="1467" spans="1:1">
      <c r="A1467" s="77"/>
    </row>
    <row r="1468" spans="1:1">
      <c r="A1468" s="77"/>
    </row>
    <row r="1469" spans="1:1">
      <c r="A1469" s="77"/>
    </row>
    <row r="1470" spans="1:1">
      <c r="A1470" s="77"/>
    </row>
    <row r="1471" spans="1:1">
      <c r="A1471" s="77"/>
    </row>
    <row r="1472" spans="1:1">
      <c r="A1472" s="77"/>
    </row>
    <row r="1473" spans="1:1">
      <c r="A1473" s="77"/>
    </row>
    <row r="1474" spans="1:1">
      <c r="A1474" s="77"/>
    </row>
    <row r="1475" spans="1:1">
      <c r="A1475" s="77"/>
    </row>
    <row r="1476" spans="1:1">
      <c r="A1476" s="77"/>
    </row>
    <row r="1477" spans="1:1">
      <c r="A1477" s="77"/>
    </row>
    <row r="1478" spans="1:1">
      <c r="A1478" s="77"/>
    </row>
    <row r="1479" spans="1:1">
      <c r="A1479" s="77"/>
    </row>
    <row r="1480" spans="1:1">
      <c r="A1480" s="77"/>
    </row>
    <row r="1481" spans="1:1">
      <c r="A1481" s="77"/>
    </row>
    <row r="1482" spans="1:1">
      <c r="A1482" s="77"/>
    </row>
    <row r="1483" spans="1:1">
      <c r="A1483" s="77"/>
    </row>
    <row r="1484" spans="1:1">
      <c r="A1484" s="77"/>
    </row>
    <row r="1485" spans="1:1">
      <c r="A1485" s="77"/>
    </row>
    <row r="1486" spans="1:1">
      <c r="A1486" s="77"/>
    </row>
    <row r="1487" spans="1:1">
      <c r="A1487" s="77"/>
    </row>
    <row r="1488" spans="1:1">
      <c r="A1488" s="77"/>
    </row>
    <row r="1489" spans="1:1">
      <c r="A1489" s="77"/>
    </row>
    <row r="1490" spans="1:1">
      <c r="A1490" s="77"/>
    </row>
    <row r="1491" spans="1:1">
      <c r="A1491" s="77"/>
    </row>
    <row r="1492" spans="1:1">
      <c r="A1492" s="77"/>
    </row>
    <row r="1493" spans="1:1">
      <c r="A1493" s="77"/>
    </row>
    <row r="1494" spans="1:1">
      <c r="A1494" s="77"/>
    </row>
    <row r="1495" spans="1:1">
      <c r="A1495" s="77"/>
    </row>
    <row r="1496" spans="1:1">
      <c r="A1496" s="77"/>
    </row>
    <row r="1497" spans="1:1">
      <c r="A1497" s="77"/>
    </row>
    <row r="1498" spans="1:1">
      <c r="A1498" s="77"/>
    </row>
    <row r="1499" spans="1:1">
      <c r="A1499" s="77"/>
    </row>
    <row r="1500" spans="1:1">
      <c r="A1500" s="77"/>
    </row>
    <row r="1501" spans="1:1">
      <c r="A1501" s="77"/>
    </row>
    <row r="1502" spans="1:1">
      <c r="A1502" s="77"/>
    </row>
    <row r="1503" spans="1:1">
      <c r="A1503" s="77"/>
    </row>
    <row r="1504" spans="1:1">
      <c r="A1504" s="77"/>
    </row>
    <row r="1505" spans="1:1">
      <c r="A1505" s="77"/>
    </row>
    <row r="1506" spans="1:1">
      <c r="A1506" s="77"/>
    </row>
    <row r="1507" spans="1:1">
      <c r="A1507" s="77"/>
    </row>
    <row r="1508" spans="1:1">
      <c r="A1508" s="77"/>
    </row>
    <row r="1509" spans="1:1">
      <c r="A1509" s="77"/>
    </row>
    <row r="1510" spans="1:1">
      <c r="A1510" s="77"/>
    </row>
    <row r="1511" spans="1:1">
      <c r="A1511" s="77"/>
    </row>
    <row r="1512" spans="1:1">
      <c r="A1512" s="77"/>
    </row>
    <row r="1513" spans="1:1">
      <c r="A1513" s="77"/>
    </row>
    <row r="1514" spans="1:1">
      <c r="A1514" s="77"/>
    </row>
    <row r="1515" spans="1:1">
      <c r="A1515" s="77"/>
    </row>
    <row r="1516" spans="1:1">
      <c r="A1516" s="77"/>
    </row>
    <row r="1517" spans="1:1">
      <c r="A1517" s="77"/>
    </row>
    <row r="1518" spans="1:1">
      <c r="A1518" s="77"/>
    </row>
    <row r="1519" spans="1:1">
      <c r="A1519" s="77"/>
    </row>
    <row r="1520" spans="1:1">
      <c r="A1520" s="77"/>
    </row>
    <row r="1521" spans="1:1">
      <c r="A1521" s="77"/>
    </row>
    <row r="1522" spans="1:1">
      <c r="A1522" s="77"/>
    </row>
    <row r="1523" spans="1:1">
      <c r="A1523" s="77"/>
    </row>
    <row r="1524" spans="1:1">
      <c r="A1524" s="77"/>
    </row>
    <row r="1525" spans="1:1">
      <c r="A1525" s="77"/>
    </row>
    <row r="1526" spans="1:1">
      <c r="A1526" s="77"/>
    </row>
    <row r="1527" spans="1:1">
      <c r="A1527" s="77"/>
    </row>
    <row r="1528" spans="1:1">
      <c r="A1528" s="77"/>
    </row>
    <row r="1529" spans="1:1">
      <c r="A1529" s="77"/>
    </row>
    <row r="1530" spans="1:1">
      <c r="A1530" s="77"/>
    </row>
    <row r="1531" spans="1:1">
      <c r="A1531" s="77"/>
    </row>
    <row r="1532" spans="1:1">
      <c r="A1532" s="77"/>
    </row>
    <row r="1533" spans="1:1">
      <c r="A1533" s="77"/>
    </row>
    <row r="1534" spans="1:1">
      <c r="A1534" s="77"/>
    </row>
    <row r="1535" spans="1:1">
      <c r="A1535" s="77"/>
    </row>
    <row r="1536" spans="1:1">
      <c r="A1536" s="77"/>
    </row>
    <row r="1537" spans="1:1">
      <c r="A1537" s="77"/>
    </row>
    <row r="1538" spans="1:1">
      <c r="A1538" s="77"/>
    </row>
    <row r="1539" spans="1:1">
      <c r="A1539" s="77"/>
    </row>
    <row r="1540" spans="1:1">
      <c r="A1540" s="77"/>
    </row>
    <row r="1541" spans="1:1">
      <c r="A1541" s="77"/>
    </row>
    <row r="1542" spans="1:1">
      <c r="A1542" s="77"/>
    </row>
    <row r="1543" spans="1:1">
      <c r="A1543" s="77"/>
    </row>
    <row r="1544" spans="1:1">
      <c r="A1544" s="77"/>
    </row>
    <row r="1545" spans="1:1">
      <c r="A1545" s="77"/>
    </row>
    <row r="1546" spans="1:1">
      <c r="A1546" s="77"/>
    </row>
    <row r="1547" spans="1:1">
      <c r="A1547" s="77"/>
    </row>
    <row r="1548" spans="1:1">
      <c r="A1548" s="77"/>
    </row>
    <row r="1549" spans="1:1">
      <c r="A1549" s="77"/>
    </row>
    <row r="1550" spans="1:1">
      <c r="A1550" s="77"/>
    </row>
    <row r="1551" spans="1:1">
      <c r="A1551" s="77"/>
    </row>
    <row r="1552" spans="1:1">
      <c r="A1552" s="77"/>
    </row>
    <row r="1553" spans="1:1">
      <c r="A1553" s="77"/>
    </row>
    <row r="1554" spans="1:1">
      <c r="A1554" s="77"/>
    </row>
    <row r="1555" spans="1:1">
      <c r="A1555" s="77"/>
    </row>
    <row r="1556" spans="1:1">
      <c r="A1556" s="77"/>
    </row>
    <row r="1557" spans="1:1">
      <c r="A1557" s="77"/>
    </row>
    <row r="1558" spans="1:1">
      <c r="A1558" s="77"/>
    </row>
    <row r="1559" spans="1:1">
      <c r="A1559" s="77"/>
    </row>
    <row r="1560" spans="1:1">
      <c r="A1560" s="77"/>
    </row>
    <row r="1561" spans="1:1">
      <c r="A1561" s="77"/>
    </row>
    <row r="1562" spans="1:1">
      <c r="A1562" s="77"/>
    </row>
    <row r="1563" spans="1:1">
      <c r="A1563" s="77"/>
    </row>
    <row r="1564" spans="1:1">
      <c r="A1564" s="77"/>
    </row>
    <row r="1565" spans="1:1">
      <c r="A1565" s="77"/>
    </row>
    <row r="1566" spans="1:1">
      <c r="A1566" s="77"/>
    </row>
    <row r="1567" spans="1:1">
      <c r="A1567" s="77"/>
    </row>
    <row r="1568" spans="1:1">
      <c r="A1568" s="77"/>
    </row>
    <row r="1569" spans="1:1">
      <c r="A1569" s="77"/>
    </row>
    <row r="1570" spans="1:1">
      <c r="A1570" s="77"/>
    </row>
    <row r="1571" spans="1:1">
      <c r="A1571" s="77"/>
    </row>
    <row r="1572" spans="1:1">
      <c r="A1572" s="77"/>
    </row>
    <row r="1573" spans="1:1">
      <c r="A1573" s="77"/>
    </row>
    <row r="1574" spans="1:1">
      <c r="A1574" s="77"/>
    </row>
    <row r="1575" spans="1:1">
      <c r="A1575" s="77"/>
    </row>
    <row r="1576" spans="1:1">
      <c r="A1576" s="77"/>
    </row>
    <row r="1577" spans="1:1">
      <c r="A1577" s="77"/>
    </row>
    <row r="1578" spans="1:1">
      <c r="A1578" s="77"/>
    </row>
    <row r="1579" spans="1:1">
      <c r="A1579" s="77"/>
    </row>
    <row r="1580" spans="1:1">
      <c r="A1580" s="77"/>
    </row>
    <row r="1581" spans="1:1">
      <c r="A1581" s="77"/>
    </row>
    <row r="1582" spans="1:1">
      <c r="A1582" s="77"/>
    </row>
    <row r="1583" spans="1:1">
      <c r="A1583" s="77"/>
    </row>
    <row r="1584" spans="1:1">
      <c r="A1584" s="77"/>
    </row>
    <row r="1585" spans="1:1">
      <c r="A1585" s="77"/>
    </row>
    <row r="1586" spans="1:1">
      <c r="A1586" s="77"/>
    </row>
    <row r="1587" spans="1:1">
      <c r="A1587" s="77"/>
    </row>
    <row r="1588" spans="1:1">
      <c r="A1588" s="77"/>
    </row>
    <row r="1589" spans="1:1">
      <c r="A1589" s="77"/>
    </row>
    <row r="1590" spans="1:1">
      <c r="A1590" s="77"/>
    </row>
    <row r="1591" spans="1:1">
      <c r="A1591" s="77"/>
    </row>
    <row r="1592" spans="1:1">
      <c r="A1592" s="77"/>
    </row>
    <row r="1593" spans="1:1">
      <c r="A1593" s="77"/>
    </row>
    <row r="1594" spans="1:1">
      <c r="A1594" s="77"/>
    </row>
    <row r="1595" spans="1:1">
      <c r="A1595" s="77"/>
    </row>
    <row r="1596" spans="1:1">
      <c r="A1596" s="77"/>
    </row>
    <row r="1597" spans="1:1">
      <c r="A1597" s="77"/>
    </row>
    <row r="1598" spans="1:1">
      <c r="A1598" s="77"/>
    </row>
    <row r="1599" spans="1:1">
      <c r="A1599" s="77"/>
    </row>
    <row r="1600" spans="1:1">
      <c r="A1600" s="77"/>
    </row>
    <row r="1601" spans="1:1">
      <c r="A1601" s="77"/>
    </row>
    <row r="1602" spans="1:1">
      <c r="A1602" s="77"/>
    </row>
    <row r="1603" spans="1:1">
      <c r="A1603" s="77"/>
    </row>
    <row r="1604" spans="1:1">
      <c r="A1604" s="77"/>
    </row>
    <row r="1605" spans="1:1">
      <c r="A1605" s="77"/>
    </row>
    <row r="1606" spans="1:1">
      <c r="A1606" s="77"/>
    </row>
    <row r="1607" spans="1:1">
      <c r="A1607" s="77"/>
    </row>
    <row r="1608" spans="1:1">
      <c r="A1608" s="77"/>
    </row>
    <row r="1609" spans="1:1">
      <c r="A1609" s="77"/>
    </row>
    <row r="1610" spans="1:1">
      <c r="A1610" s="77"/>
    </row>
    <row r="1611" spans="1:1">
      <c r="A1611" s="77"/>
    </row>
    <row r="1612" spans="1:1">
      <c r="A1612" s="77"/>
    </row>
    <row r="1613" spans="1:1">
      <c r="A1613" s="77"/>
    </row>
    <row r="1614" spans="1:1">
      <c r="A1614" s="77"/>
    </row>
    <row r="1615" spans="1:1">
      <c r="A1615" s="77"/>
    </row>
    <row r="1616" spans="1:1">
      <c r="A1616" s="77"/>
    </row>
    <row r="1617" spans="1:1">
      <c r="A1617" s="77"/>
    </row>
    <row r="1618" spans="1:1">
      <c r="A1618" s="77"/>
    </row>
    <row r="1619" spans="1:1">
      <c r="A1619" s="77"/>
    </row>
    <row r="1620" spans="1:1">
      <c r="A1620" s="77"/>
    </row>
    <row r="1621" spans="1:1">
      <c r="A1621" s="77"/>
    </row>
    <row r="1622" spans="1:1">
      <c r="A1622" s="77"/>
    </row>
    <row r="1623" spans="1:1">
      <c r="A1623" s="77"/>
    </row>
    <row r="1624" spans="1:1">
      <c r="A1624" s="77"/>
    </row>
    <row r="1625" spans="1:1">
      <c r="A1625" s="77"/>
    </row>
    <row r="1626" spans="1:1">
      <c r="A1626" s="77"/>
    </row>
    <row r="1627" spans="1:1">
      <c r="A1627" s="77"/>
    </row>
    <row r="1628" spans="1:1">
      <c r="A1628" s="77"/>
    </row>
    <row r="1629" spans="1:1">
      <c r="A1629" s="77"/>
    </row>
    <row r="1630" spans="1:1">
      <c r="A1630" s="77"/>
    </row>
    <row r="1631" spans="1:1">
      <c r="A1631" s="77"/>
    </row>
    <row r="1632" spans="1:1">
      <c r="A1632" s="77"/>
    </row>
    <row r="1633" spans="1:1">
      <c r="A1633" s="77"/>
    </row>
    <row r="1634" spans="1:1">
      <c r="A1634" s="77"/>
    </row>
    <row r="1635" spans="1:1">
      <c r="A1635" s="77"/>
    </row>
    <row r="1636" spans="1:1">
      <c r="A1636" s="77"/>
    </row>
    <row r="1637" spans="1:1">
      <c r="A1637" s="77"/>
    </row>
    <row r="1638" spans="1:1">
      <c r="A1638" s="77"/>
    </row>
    <row r="1639" spans="1:1">
      <c r="A1639" s="77"/>
    </row>
    <row r="1640" spans="1:1">
      <c r="A1640" s="77"/>
    </row>
    <row r="1641" spans="1:1">
      <c r="A1641" s="77"/>
    </row>
    <row r="1642" spans="1:1">
      <c r="A1642" s="77"/>
    </row>
    <row r="1643" spans="1:1">
      <c r="A1643" s="77"/>
    </row>
    <row r="1644" spans="1:1">
      <c r="A1644" s="77"/>
    </row>
    <row r="1645" spans="1:1">
      <c r="A1645" s="77"/>
    </row>
    <row r="1646" spans="1:1">
      <c r="A1646" s="77"/>
    </row>
    <row r="1647" spans="1:1">
      <c r="A1647" s="77"/>
    </row>
    <row r="1648" spans="1:1">
      <c r="A1648" s="77"/>
    </row>
    <row r="1649" spans="1:1">
      <c r="A1649" s="77"/>
    </row>
    <row r="1650" spans="1:1">
      <c r="A1650" s="77"/>
    </row>
    <row r="1651" spans="1:1">
      <c r="A1651" s="77"/>
    </row>
    <row r="1652" spans="1:1">
      <c r="A1652" s="77"/>
    </row>
    <row r="1653" spans="1:1">
      <c r="A1653" s="77"/>
    </row>
    <row r="1654" spans="1:1">
      <c r="A1654" s="77"/>
    </row>
    <row r="1655" spans="1:1">
      <c r="A1655" s="77"/>
    </row>
    <row r="1656" spans="1:1">
      <c r="A1656" s="77"/>
    </row>
    <row r="1657" spans="1:1">
      <c r="A1657" s="77"/>
    </row>
    <row r="1658" spans="1:1">
      <c r="A1658" s="77"/>
    </row>
    <row r="1659" spans="1:1">
      <c r="A1659" s="77"/>
    </row>
    <row r="1660" spans="1:1">
      <c r="A1660" s="77"/>
    </row>
    <row r="1661" spans="1:1">
      <c r="A1661" s="77"/>
    </row>
    <row r="1662" spans="1:1">
      <c r="A1662" s="77"/>
    </row>
    <row r="1663" spans="1:1">
      <c r="A1663" s="77"/>
    </row>
    <row r="1664" spans="1:1">
      <c r="A1664" s="77"/>
    </row>
    <row r="1665" spans="1:1">
      <c r="A1665" s="77"/>
    </row>
    <row r="1666" spans="1:1">
      <c r="A1666" s="77"/>
    </row>
    <row r="1667" spans="1:1">
      <c r="A1667" s="77"/>
    </row>
    <row r="1668" spans="1:1">
      <c r="A1668" s="77"/>
    </row>
    <row r="1669" spans="1:1">
      <c r="A1669" s="77"/>
    </row>
    <row r="1670" spans="1:1">
      <c r="A1670" s="77"/>
    </row>
    <row r="1671" spans="1:1">
      <c r="A1671" s="77"/>
    </row>
    <row r="1672" spans="1:1">
      <c r="A1672" s="77"/>
    </row>
    <row r="1673" spans="1:1">
      <c r="A1673" s="77"/>
    </row>
    <row r="1674" spans="1:1">
      <c r="A1674" s="77"/>
    </row>
    <row r="1675" spans="1:1">
      <c r="A1675" s="77"/>
    </row>
    <row r="1676" spans="1:1">
      <c r="A1676" s="77"/>
    </row>
    <row r="1677" spans="1:1">
      <c r="A1677" s="77"/>
    </row>
    <row r="1678" spans="1:1">
      <c r="A1678" s="77"/>
    </row>
    <row r="1679" spans="1:1">
      <c r="A1679" s="77"/>
    </row>
    <row r="1680" spans="1:1">
      <c r="A1680" s="77"/>
    </row>
    <row r="1681" spans="1:1">
      <c r="A1681" s="77"/>
    </row>
    <row r="1682" spans="1:1">
      <c r="A1682" s="77"/>
    </row>
    <row r="1683" spans="1:1">
      <c r="A1683" s="77"/>
    </row>
    <row r="1684" spans="1:1">
      <c r="A1684" s="77"/>
    </row>
    <row r="1685" spans="1:1">
      <c r="A1685" s="77"/>
    </row>
    <row r="1686" spans="1:1">
      <c r="A1686" s="77"/>
    </row>
    <row r="1687" spans="1:1">
      <c r="A1687" s="77"/>
    </row>
    <row r="1688" spans="1:1">
      <c r="A1688" s="77"/>
    </row>
    <row r="1689" spans="1:1">
      <c r="A1689" s="77"/>
    </row>
    <row r="1690" spans="1:1">
      <c r="A1690" s="77"/>
    </row>
    <row r="1691" spans="1:1">
      <c r="A1691" s="77"/>
    </row>
    <row r="1692" spans="1:1">
      <c r="A1692" s="77"/>
    </row>
    <row r="1693" spans="1:1">
      <c r="A1693" s="77"/>
    </row>
    <row r="1694" spans="1:1">
      <c r="A1694" s="77"/>
    </row>
    <row r="1695" spans="1:1">
      <c r="A1695" s="77"/>
    </row>
    <row r="1696" spans="1:1">
      <c r="A1696" s="77"/>
    </row>
    <row r="1697" spans="1:1">
      <c r="A1697" s="77"/>
    </row>
    <row r="1698" spans="1:1">
      <c r="A1698" s="77"/>
    </row>
    <row r="1699" spans="1:1">
      <c r="A1699" s="77"/>
    </row>
    <row r="1700" spans="1:1">
      <c r="A1700" s="77"/>
    </row>
    <row r="1701" spans="1:1">
      <c r="A1701" s="77"/>
    </row>
    <row r="1702" spans="1:1">
      <c r="A1702" s="77"/>
    </row>
    <row r="1703" spans="1:1">
      <c r="A1703" s="77"/>
    </row>
    <row r="1704" spans="1:1">
      <c r="A1704" s="77"/>
    </row>
    <row r="1705" spans="1:1">
      <c r="A1705" s="77"/>
    </row>
    <row r="1706" spans="1:1">
      <c r="A1706" s="77"/>
    </row>
    <row r="1707" spans="1:1">
      <c r="A1707" s="77"/>
    </row>
    <row r="1708" spans="1:1">
      <c r="A1708" s="77"/>
    </row>
    <row r="1709" spans="1:1">
      <c r="A1709" s="77"/>
    </row>
    <row r="1710" spans="1:1">
      <c r="A1710" s="77"/>
    </row>
    <row r="1711" spans="1:1">
      <c r="A1711" s="77"/>
    </row>
    <row r="1712" spans="1:1">
      <c r="A1712" s="77"/>
    </row>
    <row r="1713" spans="1:1">
      <c r="A1713" s="77"/>
    </row>
    <row r="1714" spans="1:1">
      <c r="A1714" s="77"/>
    </row>
    <row r="1715" spans="1:1">
      <c r="A1715" s="77"/>
    </row>
    <row r="1716" spans="1:1">
      <c r="A1716" s="77"/>
    </row>
    <row r="1717" spans="1:1">
      <c r="A1717" s="77"/>
    </row>
    <row r="1718" spans="1:1">
      <c r="A1718" s="77"/>
    </row>
    <row r="1719" spans="1:1">
      <c r="A1719" s="77"/>
    </row>
    <row r="1720" spans="1:1">
      <c r="A1720" s="77"/>
    </row>
    <row r="1721" spans="1:1">
      <c r="A1721" s="77"/>
    </row>
    <row r="1722" spans="1:1">
      <c r="A1722" s="77"/>
    </row>
    <row r="1723" spans="1:1">
      <c r="A1723" s="77"/>
    </row>
    <row r="1724" spans="1:1">
      <c r="A1724" s="77"/>
    </row>
    <row r="1725" spans="1:1">
      <c r="A1725" s="77"/>
    </row>
    <row r="1726" spans="1:1">
      <c r="A1726" s="77"/>
    </row>
    <row r="1727" spans="1:1">
      <c r="A1727" s="77"/>
    </row>
    <row r="1728" spans="1:1">
      <c r="A1728" s="77"/>
    </row>
    <row r="1729" spans="1:1">
      <c r="A1729" s="77"/>
    </row>
    <row r="1730" spans="1:1">
      <c r="A1730" s="77"/>
    </row>
    <row r="1731" spans="1:1">
      <c r="A1731" s="77"/>
    </row>
    <row r="1732" spans="1:1">
      <c r="A1732" s="77"/>
    </row>
    <row r="1733" spans="1:1">
      <c r="A1733" s="77"/>
    </row>
    <row r="1734" spans="1:1">
      <c r="A1734" s="77"/>
    </row>
    <row r="1735" spans="1:1">
      <c r="A1735" s="77"/>
    </row>
    <row r="1736" spans="1:1">
      <c r="A1736" s="77"/>
    </row>
    <row r="1737" spans="1:1">
      <c r="A1737" s="77"/>
    </row>
    <row r="1738" spans="1:1">
      <c r="A1738" s="77"/>
    </row>
    <row r="1739" spans="1:1">
      <c r="A1739" s="77"/>
    </row>
    <row r="1740" spans="1:1">
      <c r="A1740" s="77"/>
    </row>
    <row r="1741" spans="1:1">
      <c r="A1741" s="77"/>
    </row>
    <row r="1742" spans="1:1">
      <c r="A1742" s="77"/>
    </row>
    <row r="1743" spans="1:1">
      <c r="A1743" s="77"/>
    </row>
    <row r="1744" spans="1:1">
      <c r="A1744" s="77"/>
    </row>
    <row r="1745" spans="1:1">
      <c r="A1745" s="77"/>
    </row>
    <row r="1746" spans="1:1">
      <c r="A1746" s="77"/>
    </row>
    <row r="1747" spans="1:1">
      <c r="A1747" s="77"/>
    </row>
    <row r="1748" spans="1:1">
      <c r="A1748" s="77"/>
    </row>
    <row r="1749" spans="1:1">
      <c r="A1749" s="77"/>
    </row>
    <row r="1750" spans="1:1">
      <c r="A1750" s="77"/>
    </row>
    <row r="1751" spans="1:1">
      <c r="A1751" s="77"/>
    </row>
    <row r="1752" spans="1:1">
      <c r="A1752" s="77"/>
    </row>
    <row r="1753" spans="1:1">
      <c r="A1753" s="77"/>
    </row>
    <row r="1754" spans="1:1">
      <c r="A1754" s="77"/>
    </row>
    <row r="1755" spans="1:1">
      <c r="A1755" s="77"/>
    </row>
    <row r="1756" spans="1:1">
      <c r="A1756" s="77"/>
    </row>
    <row r="1757" spans="1:1">
      <c r="A1757" s="77"/>
    </row>
    <row r="1758" spans="1:1">
      <c r="A1758" s="77"/>
    </row>
    <row r="1759" spans="1:1">
      <c r="A1759" s="77"/>
    </row>
    <row r="1760" spans="1:1">
      <c r="A1760" s="77"/>
    </row>
    <row r="1761" spans="1:1">
      <c r="A1761" s="77"/>
    </row>
    <row r="1762" spans="1:1">
      <c r="A1762" s="77"/>
    </row>
    <row r="1763" spans="1:1">
      <c r="A1763" s="77"/>
    </row>
    <row r="1764" spans="1:1">
      <c r="A1764" s="77"/>
    </row>
    <row r="1765" spans="1:1">
      <c r="A1765" s="77"/>
    </row>
    <row r="1766" spans="1:1">
      <c r="A1766" s="77"/>
    </row>
    <row r="1767" spans="1:1">
      <c r="A1767" s="77"/>
    </row>
    <row r="1768" spans="1:1">
      <c r="A1768" s="77"/>
    </row>
    <row r="1769" spans="1:1">
      <c r="A1769" s="77"/>
    </row>
    <row r="1770" spans="1:1">
      <c r="A1770" s="77"/>
    </row>
    <row r="1771" spans="1:1">
      <c r="A1771" s="77"/>
    </row>
    <row r="1772" spans="1:1">
      <c r="A1772" s="77"/>
    </row>
    <row r="1773" spans="1:1">
      <c r="A1773" s="77"/>
    </row>
    <row r="1774" spans="1:1">
      <c r="A1774" s="77"/>
    </row>
    <row r="1775" spans="1:1">
      <c r="A1775" s="77"/>
    </row>
    <row r="1776" spans="1:1">
      <c r="A1776" s="77"/>
    </row>
    <row r="1777" spans="1:1">
      <c r="A1777" s="77"/>
    </row>
    <row r="1778" spans="1:1">
      <c r="A1778" s="77"/>
    </row>
    <row r="1779" spans="1:1">
      <c r="A1779" s="77"/>
    </row>
    <row r="1780" spans="1:1">
      <c r="A1780" s="77"/>
    </row>
    <row r="1781" spans="1:1">
      <c r="A1781" s="77"/>
    </row>
    <row r="1782" spans="1:1">
      <c r="A1782" s="77"/>
    </row>
    <row r="1783" spans="1:1">
      <c r="A1783" s="77"/>
    </row>
    <row r="1784" spans="1:1">
      <c r="A1784" s="77"/>
    </row>
    <row r="1785" spans="1:1">
      <c r="A1785" s="77"/>
    </row>
    <row r="1786" spans="1:1">
      <c r="A1786" s="77"/>
    </row>
    <row r="1787" spans="1:1">
      <c r="A1787" s="77"/>
    </row>
    <row r="1788" spans="1:1">
      <c r="A1788" s="77"/>
    </row>
    <row r="1789" spans="1:1">
      <c r="A1789" s="77"/>
    </row>
    <row r="1790" spans="1:1">
      <c r="A1790" s="77"/>
    </row>
    <row r="1791" spans="1:1">
      <c r="A1791" s="77"/>
    </row>
    <row r="1792" spans="1:1">
      <c r="A1792" s="77"/>
    </row>
    <row r="1793" spans="1:1">
      <c r="A1793" s="77"/>
    </row>
    <row r="1794" spans="1:1">
      <c r="A1794" s="77"/>
    </row>
    <row r="1795" spans="1:1">
      <c r="A1795" s="77"/>
    </row>
    <row r="1796" spans="1:1">
      <c r="A1796" s="77"/>
    </row>
    <row r="1797" spans="1:1">
      <c r="A1797" s="77"/>
    </row>
    <row r="1798" spans="1:1">
      <c r="A1798" s="77"/>
    </row>
    <row r="1799" spans="1:1">
      <c r="A1799" s="77"/>
    </row>
    <row r="1800" spans="1:1">
      <c r="A1800" s="77"/>
    </row>
    <row r="1801" spans="1:1">
      <c r="A1801" s="77"/>
    </row>
    <row r="1802" spans="1:1">
      <c r="A1802" s="77"/>
    </row>
    <row r="1803" spans="1:1">
      <c r="A1803" s="77"/>
    </row>
    <row r="1804" spans="1:1">
      <c r="A1804" s="77"/>
    </row>
    <row r="1805" spans="1:1">
      <c r="A1805" s="77"/>
    </row>
    <row r="1806" spans="1:1">
      <c r="A1806" s="77"/>
    </row>
    <row r="1807" spans="1:1">
      <c r="A1807" s="77"/>
    </row>
    <row r="1808" spans="1:1">
      <c r="A1808" s="77"/>
    </row>
    <row r="1809" spans="1:1">
      <c r="A1809" s="77"/>
    </row>
    <row r="1810" spans="1:1">
      <c r="A1810" s="77"/>
    </row>
    <row r="1811" spans="1:1">
      <c r="A1811" s="77"/>
    </row>
    <row r="1812" spans="1:1">
      <c r="A1812" s="77"/>
    </row>
    <row r="1813" spans="1:1">
      <c r="A1813" s="77"/>
    </row>
    <row r="1814" spans="1:1">
      <c r="A1814" s="77"/>
    </row>
    <row r="1815" spans="1:1">
      <c r="A1815" s="77"/>
    </row>
    <row r="1816" spans="1:1">
      <c r="A1816" s="77"/>
    </row>
    <row r="1817" spans="1:1">
      <c r="A1817" s="77"/>
    </row>
    <row r="1818" spans="1:1">
      <c r="A1818" s="77"/>
    </row>
    <row r="1819" spans="1:1">
      <c r="A1819" s="77"/>
    </row>
    <row r="1820" spans="1:1">
      <c r="A1820" s="77"/>
    </row>
    <row r="1821" spans="1:1">
      <c r="A1821" s="77"/>
    </row>
    <row r="1822" spans="1:1">
      <c r="A1822" s="77"/>
    </row>
    <row r="1823" spans="1:1">
      <c r="A1823" s="77"/>
    </row>
    <row r="1824" spans="1:1">
      <c r="A1824" s="77"/>
    </row>
    <row r="1825" spans="1:1">
      <c r="A1825" s="77"/>
    </row>
    <row r="1826" spans="1:1">
      <c r="A1826" s="77"/>
    </row>
    <row r="1827" spans="1:1">
      <c r="A1827" s="77"/>
    </row>
    <row r="1828" spans="1:1">
      <c r="A1828" s="77"/>
    </row>
    <row r="1829" spans="1:1">
      <c r="A1829" s="77"/>
    </row>
    <row r="1830" spans="1:1">
      <c r="A1830" s="77"/>
    </row>
    <row r="1831" spans="1:1">
      <c r="A1831" s="77"/>
    </row>
    <row r="1832" spans="1:1">
      <c r="A1832" s="77"/>
    </row>
    <row r="1833" spans="1:1">
      <c r="A1833" s="77"/>
    </row>
    <row r="1834" spans="1:1">
      <c r="A1834" s="77"/>
    </row>
    <row r="1835" spans="1:1">
      <c r="A1835" s="77"/>
    </row>
    <row r="1836" spans="1:1">
      <c r="A1836" s="77"/>
    </row>
    <row r="1837" spans="1:1">
      <c r="A1837" s="77"/>
    </row>
    <row r="1838" spans="1:1">
      <c r="A1838" s="77"/>
    </row>
    <row r="1839" spans="1:1">
      <c r="A1839" s="77"/>
    </row>
    <row r="1840" spans="1:1">
      <c r="A1840" s="77"/>
    </row>
    <row r="1841" spans="1:1">
      <c r="A1841" s="77"/>
    </row>
    <row r="1842" spans="1:1">
      <c r="A1842" s="77"/>
    </row>
    <row r="1843" spans="1:1">
      <c r="A1843" s="77"/>
    </row>
    <row r="1844" spans="1:1">
      <c r="A1844" s="77"/>
    </row>
    <row r="1845" spans="1:1">
      <c r="A1845" s="77"/>
    </row>
    <row r="1846" spans="1:1">
      <c r="A1846" s="77"/>
    </row>
    <row r="1847" spans="1:1">
      <c r="A1847" s="77"/>
    </row>
    <row r="1848" spans="1:1">
      <c r="A1848" s="77"/>
    </row>
    <row r="1849" spans="1:1">
      <c r="A1849" s="77"/>
    </row>
    <row r="1850" spans="1:1">
      <c r="A1850" s="77"/>
    </row>
    <row r="1851" spans="1:1">
      <c r="A1851" s="77"/>
    </row>
    <row r="1852" spans="1:1">
      <c r="A1852" s="77"/>
    </row>
    <row r="1853" spans="1:1">
      <c r="A1853" s="77"/>
    </row>
    <row r="1854" spans="1:1">
      <c r="A1854" s="77"/>
    </row>
    <row r="1855" spans="1:1">
      <c r="A1855" s="77"/>
    </row>
    <row r="1856" spans="1:1">
      <c r="A1856" s="77"/>
    </row>
    <row r="1857" spans="1:1">
      <c r="A1857" s="77"/>
    </row>
    <row r="1858" spans="1:1">
      <c r="A1858" s="77"/>
    </row>
    <row r="1859" spans="1:1">
      <c r="A1859" s="77"/>
    </row>
    <row r="1860" spans="1:1">
      <c r="A1860" s="77"/>
    </row>
    <row r="1861" spans="1:1">
      <c r="A1861" s="77"/>
    </row>
    <row r="1862" spans="1:1">
      <c r="A1862" s="77"/>
    </row>
    <row r="1863" spans="1:1">
      <c r="A1863" s="77"/>
    </row>
    <row r="1864" spans="1:1">
      <c r="A1864" s="77"/>
    </row>
    <row r="1865" spans="1:1">
      <c r="A1865" s="77"/>
    </row>
    <row r="1866" spans="1:1">
      <c r="A1866" s="77"/>
    </row>
    <row r="1867" spans="1:1">
      <c r="A1867" s="77"/>
    </row>
    <row r="1868" spans="1:1">
      <c r="A1868" s="77"/>
    </row>
    <row r="1869" spans="1:1">
      <c r="A1869" s="77"/>
    </row>
    <row r="1870" spans="1:1">
      <c r="A1870" s="77"/>
    </row>
    <row r="1871" spans="1:1">
      <c r="A1871" s="77"/>
    </row>
    <row r="1872" spans="1:1">
      <c r="A1872" s="77"/>
    </row>
    <row r="1873" spans="1:1">
      <c r="A1873" s="77"/>
    </row>
    <row r="1874" spans="1:1">
      <c r="A1874" s="77"/>
    </row>
    <row r="1875" spans="1:1">
      <c r="A1875" s="77"/>
    </row>
    <row r="1876" spans="1:1">
      <c r="A1876" s="77"/>
    </row>
    <row r="1877" spans="1:1">
      <c r="A1877" s="77"/>
    </row>
    <row r="1878" spans="1:1">
      <c r="A1878" s="77"/>
    </row>
    <row r="1879" spans="1:1">
      <c r="A1879" s="77"/>
    </row>
    <row r="1880" spans="1:1">
      <c r="A1880" s="77"/>
    </row>
    <row r="1881" spans="1:1">
      <c r="A1881" s="77"/>
    </row>
    <row r="1882" spans="1:1">
      <c r="A1882" s="77"/>
    </row>
    <row r="1883" spans="1:1">
      <c r="A1883" s="77"/>
    </row>
    <row r="1884" spans="1:1">
      <c r="A1884" s="77"/>
    </row>
    <row r="1885" spans="1:1">
      <c r="A1885" s="77"/>
    </row>
    <row r="1886" spans="1:1">
      <c r="A1886" s="77"/>
    </row>
    <row r="1887" spans="1:1">
      <c r="A1887" s="77"/>
    </row>
    <row r="1888" spans="1:1">
      <c r="A1888" s="77"/>
    </row>
    <row r="1889" spans="1:1">
      <c r="A1889" s="77"/>
    </row>
    <row r="1890" spans="1:1">
      <c r="A1890" s="77"/>
    </row>
    <row r="1891" spans="1:1">
      <c r="A1891" s="77"/>
    </row>
    <row r="1892" spans="1:1">
      <c r="A1892" s="77"/>
    </row>
    <row r="1893" spans="1:1">
      <c r="A1893" s="77"/>
    </row>
    <row r="1894" spans="1:1">
      <c r="A1894" s="77"/>
    </row>
    <row r="1895" spans="1:1">
      <c r="A1895" s="77"/>
    </row>
    <row r="1896" spans="1:1">
      <c r="A1896" s="77"/>
    </row>
    <row r="1897" spans="1:1">
      <c r="A1897" s="77"/>
    </row>
    <row r="1898" spans="1:1">
      <c r="A1898" s="77"/>
    </row>
    <row r="1899" spans="1:1">
      <c r="A1899" s="77"/>
    </row>
    <row r="1900" spans="1:1">
      <c r="A1900" s="77"/>
    </row>
    <row r="1901" spans="1:1">
      <c r="A1901" s="77"/>
    </row>
    <row r="1902" spans="1:1">
      <c r="A1902" s="77"/>
    </row>
    <row r="1903" spans="1:1">
      <c r="A1903" s="77"/>
    </row>
    <row r="1904" spans="1:1">
      <c r="A1904" s="77"/>
    </row>
    <row r="1905" spans="1:1">
      <c r="A1905" s="77"/>
    </row>
    <row r="1906" spans="1:1">
      <c r="A1906" s="77"/>
    </row>
    <row r="1907" spans="1:1">
      <c r="A1907" s="77"/>
    </row>
    <row r="1908" spans="1:1">
      <c r="A1908" s="77"/>
    </row>
    <row r="1909" spans="1:1">
      <c r="A1909" s="77"/>
    </row>
    <row r="1910" spans="1:1">
      <c r="A1910" s="77"/>
    </row>
    <row r="1911" spans="1:1">
      <c r="A1911" s="77"/>
    </row>
    <row r="1912" spans="1:1">
      <c r="A1912" s="77"/>
    </row>
    <row r="1913" spans="1:1">
      <c r="A1913" s="77"/>
    </row>
    <row r="1914" spans="1:1">
      <c r="A1914" s="77"/>
    </row>
    <row r="1915" spans="1:1">
      <c r="A1915" s="77"/>
    </row>
    <row r="1916" spans="1:1">
      <c r="A1916" s="77"/>
    </row>
    <row r="1917" spans="1:1">
      <c r="A1917" s="77"/>
    </row>
    <row r="1918" spans="1:1">
      <c r="A1918" s="77"/>
    </row>
    <row r="1919" spans="1:1">
      <c r="A1919" s="77"/>
    </row>
    <row r="1920" spans="1:1">
      <c r="A1920" s="77"/>
    </row>
    <row r="1921" spans="1:1">
      <c r="A1921" s="77"/>
    </row>
    <row r="1922" spans="1:1">
      <c r="A1922" s="77"/>
    </row>
    <row r="1923" spans="1:1">
      <c r="A1923" s="77"/>
    </row>
    <row r="1924" spans="1:1">
      <c r="A1924" s="77"/>
    </row>
    <row r="1925" spans="1:1">
      <c r="A1925" s="77"/>
    </row>
    <row r="1926" spans="1:1">
      <c r="A1926" s="77"/>
    </row>
    <row r="1927" spans="1:1">
      <c r="A1927" s="77"/>
    </row>
    <row r="1928" spans="1:1">
      <c r="A1928" s="77"/>
    </row>
    <row r="1929" spans="1:1">
      <c r="A1929" s="77"/>
    </row>
    <row r="1930" spans="1:1">
      <c r="A1930" s="77"/>
    </row>
    <row r="1931" spans="1:1">
      <c r="A1931" s="77"/>
    </row>
    <row r="1932" spans="1:1">
      <c r="A1932" s="77"/>
    </row>
    <row r="1933" spans="1:1">
      <c r="A1933" s="77"/>
    </row>
    <row r="1934" spans="1:1">
      <c r="A1934" s="77"/>
    </row>
    <row r="1935" spans="1:1">
      <c r="A1935" s="77"/>
    </row>
    <row r="1936" spans="1:1">
      <c r="A1936" s="77"/>
    </row>
    <row r="1937" spans="1:1">
      <c r="A1937" s="77"/>
    </row>
    <row r="1938" spans="1:1">
      <c r="A1938" s="77"/>
    </row>
    <row r="1939" spans="1:1">
      <c r="A1939" s="77"/>
    </row>
    <row r="1940" spans="1:1">
      <c r="A1940" s="77"/>
    </row>
    <row r="1941" spans="1:1">
      <c r="A1941" s="77"/>
    </row>
    <row r="1942" spans="1:1">
      <c r="A1942" s="77"/>
    </row>
    <row r="1943" spans="1:1">
      <c r="A1943" s="77"/>
    </row>
    <row r="1944" spans="1:1">
      <c r="A1944" s="77"/>
    </row>
    <row r="1945" spans="1:1">
      <c r="A1945" s="77"/>
    </row>
    <row r="1946" spans="1:1">
      <c r="A1946" s="77"/>
    </row>
    <row r="1947" spans="1:1">
      <c r="A1947" s="77"/>
    </row>
    <row r="1948" spans="1:1">
      <c r="A1948" s="77"/>
    </row>
    <row r="1949" spans="1:1">
      <c r="A1949" s="77"/>
    </row>
    <row r="1950" spans="1:1">
      <c r="A1950" s="77"/>
    </row>
    <row r="1951" spans="1:1">
      <c r="A1951" s="77"/>
    </row>
    <row r="1952" spans="1:1">
      <c r="A1952" s="77"/>
    </row>
    <row r="1953" spans="1:1">
      <c r="A1953" s="77"/>
    </row>
    <row r="1954" spans="1:1">
      <c r="A1954" s="77"/>
    </row>
    <row r="1955" spans="1:1">
      <c r="A1955" s="77"/>
    </row>
    <row r="1956" spans="1:1">
      <c r="A1956" s="77"/>
    </row>
    <row r="1957" spans="1:1">
      <c r="A1957" s="77"/>
    </row>
    <row r="1958" spans="1:1">
      <c r="A1958" s="77"/>
    </row>
    <row r="1959" spans="1:1">
      <c r="A1959" s="77"/>
    </row>
    <row r="1960" spans="1:1">
      <c r="A1960" s="77"/>
    </row>
    <row r="1961" spans="1:1">
      <c r="A1961" s="77"/>
    </row>
    <row r="1962" spans="1:1">
      <c r="A1962" s="77"/>
    </row>
    <row r="1963" spans="1:1">
      <c r="A1963" s="77"/>
    </row>
    <row r="1964" spans="1:1">
      <c r="A1964" s="77"/>
    </row>
    <row r="1965" spans="1:1">
      <c r="A1965" s="77"/>
    </row>
    <row r="1966" spans="1:1">
      <c r="A1966" s="77"/>
    </row>
    <row r="1967" spans="1:1">
      <c r="A1967" s="77"/>
    </row>
    <row r="1968" spans="1:1">
      <c r="A1968" s="77"/>
    </row>
    <row r="1969" spans="1:1">
      <c r="A1969" s="77"/>
    </row>
    <row r="1970" spans="1:1">
      <c r="A1970" s="77"/>
    </row>
    <row r="1971" spans="1:1">
      <c r="A1971" s="77"/>
    </row>
    <row r="1972" spans="1:1">
      <c r="A1972" s="77"/>
    </row>
    <row r="1973" spans="1:1">
      <c r="A1973" s="77"/>
    </row>
    <row r="1974" spans="1:1">
      <c r="A1974" s="77"/>
    </row>
    <row r="1975" spans="1:1">
      <c r="A1975" s="77"/>
    </row>
    <row r="1976" spans="1:1">
      <c r="A1976" s="77"/>
    </row>
    <row r="1977" spans="1:1">
      <c r="A1977" s="77"/>
    </row>
    <row r="1978" spans="1:1">
      <c r="A1978" s="77"/>
    </row>
    <row r="1979" spans="1:1">
      <c r="A1979" s="77"/>
    </row>
    <row r="1980" spans="1:1">
      <c r="A1980" s="77"/>
    </row>
    <row r="1981" spans="1:1">
      <c r="A1981" s="77"/>
    </row>
    <row r="1982" spans="1:1">
      <c r="A1982" s="77"/>
    </row>
    <row r="1983" spans="1:1">
      <c r="A1983" s="77"/>
    </row>
    <row r="1984" spans="1:1">
      <c r="A1984" s="77"/>
    </row>
    <row r="1985" spans="1:1">
      <c r="A1985" s="77"/>
    </row>
    <row r="1986" spans="1:1">
      <c r="A1986" s="77"/>
    </row>
    <row r="1987" spans="1:1">
      <c r="A1987" s="77"/>
    </row>
    <row r="1988" spans="1:1">
      <c r="A1988" s="77"/>
    </row>
    <row r="1989" spans="1:1">
      <c r="A1989" s="77"/>
    </row>
    <row r="1990" spans="1:1">
      <c r="A1990" s="77"/>
    </row>
    <row r="1991" spans="1:1">
      <c r="A1991" s="77"/>
    </row>
    <row r="1992" spans="1:1">
      <c r="A1992" s="77"/>
    </row>
    <row r="1993" spans="1:1">
      <c r="A1993" s="77"/>
    </row>
    <row r="1994" spans="1:1">
      <c r="A1994" s="77"/>
    </row>
    <row r="1995" spans="1:1">
      <c r="A1995" s="77"/>
    </row>
    <row r="1996" spans="1:1">
      <c r="A1996" s="77"/>
    </row>
    <row r="1997" spans="1:1">
      <c r="A1997" s="77"/>
    </row>
    <row r="1998" spans="1:1">
      <c r="A1998" s="77"/>
    </row>
    <row r="1999" spans="1:1">
      <c r="A1999" s="77"/>
    </row>
    <row r="2000" spans="1:1">
      <c r="A2000" s="77"/>
    </row>
    <row r="2001" spans="1:1">
      <c r="A2001" s="77"/>
    </row>
    <row r="2002" spans="1:1">
      <c r="A2002" s="77"/>
    </row>
    <row r="2003" spans="1:1">
      <c r="A2003" s="77"/>
    </row>
    <row r="2004" spans="1:1">
      <c r="A2004" s="77"/>
    </row>
    <row r="2005" spans="1:1">
      <c r="A2005" s="77"/>
    </row>
    <row r="2006" spans="1:1">
      <c r="A2006" s="77"/>
    </row>
    <row r="2007" spans="1:1">
      <c r="A2007" s="77"/>
    </row>
    <row r="2008" spans="1:1">
      <c r="A2008" s="77"/>
    </row>
    <row r="2009" spans="1:1">
      <c r="A2009" s="77"/>
    </row>
    <row r="2010" spans="1:1">
      <c r="A2010" s="77"/>
    </row>
    <row r="2011" spans="1:1">
      <c r="A2011" s="77"/>
    </row>
    <row r="2012" spans="1:1">
      <c r="A2012" s="77"/>
    </row>
    <row r="2013" spans="1:1">
      <c r="A2013" s="77"/>
    </row>
    <row r="2014" spans="1:1">
      <c r="A2014" s="77"/>
    </row>
    <row r="2015" spans="1:1">
      <c r="A2015" s="77"/>
    </row>
    <row r="2016" spans="1:1">
      <c r="A2016" s="77"/>
    </row>
    <row r="2017" spans="1:1">
      <c r="A2017" s="77"/>
    </row>
    <row r="2018" spans="1:1">
      <c r="A2018" s="77"/>
    </row>
    <row r="2019" spans="1:1">
      <c r="A2019" s="77"/>
    </row>
    <row r="2020" spans="1:1">
      <c r="A2020" s="77"/>
    </row>
    <row r="2021" spans="1:1">
      <c r="A2021" s="77"/>
    </row>
    <row r="2022" spans="1:1">
      <c r="A2022" s="77"/>
    </row>
    <row r="2023" spans="1:1">
      <c r="A2023" s="77"/>
    </row>
    <row r="2024" spans="1:1">
      <c r="A2024" s="77"/>
    </row>
    <row r="2025" spans="1:1">
      <c r="A2025" s="77"/>
    </row>
    <row r="2026" spans="1:1">
      <c r="A2026" s="77"/>
    </row>
    <row r="2027" spans="1:1">
      <c r="A2027" s="77"/>
    </row>
    <row r="2028" spans="1:1">
      <c r="A2028" s="77"/>
    </row>
    <row r="2029" spans="1:1">
      <c r="A2029" s="77"/>
    </row>
    <row r="2030" spans="1:1">
      <c r="A2030" s="77"/>
    </row>
    <row r="2031" spans="1:1">
      <c r="A2031" s="77"/>
    </row>
    <row r="2032" spans="1:1">
      <c r="A2032" s="77"/>
    </row>
    <row r="2033" spans="1:1">
      <c r="A2033" s="77"/>
    </row>
    <row r="2034" spans="1:1">
      <c r="A2034" s="77"/>
    </row>
    <row r="2035" spans="1:1">
      <c r="A2035" s="77"/>
    </row>
    <row r="2036" spans="1:1">
      <c r="A2036" s="77"/>
    </row>
    <row r="2037" spans="1:1">
      <c r="A2037" s="77"/>
    </row>
    <row r="2038" spans="1:1">
      <c r="A2038" s="77"/>
    </row>
    <row r="2039" spans="1:1">
      <c r="A2039" s="77"/>
    </row>
    <row r="2040" spans="1:1">
      <c r="A2040" s="77"/>
    </row>
    <row r="2041" spans="1:1">
      <c r="A2041" s="77"/>
    </row>
    <row r="2042" spans="1:1">
      <c r="A2042" s="77"/>
    </row>
    <row r="2043" spans="1:1">
      <c r="A2043" s="77"/>
    </row>
    <row r="2044" spans="1:1">
      <c r="A2044" s="77"/>
    </row>
    <row r="2045" spans="1:1">
      <c r="A2045" s="77"/>
    </row>
    <row r="2046" spans="1:1">
      <c r="A2046" s="77"/>
    </row>
    <row r="2047" spans="1:1">
      <c r="A2047" s="77"/>
    </row>
    <row r="2048" spans="1:1">
      <c r="A2048" s="77"/>
    </row>
    <row r="2049" spans="1:1">
      <c r="A2049" s="77"/>
    </row>
    <row r="2050" spans="1:1">
      <c r="A2050" s="77"/>
    </row>
    <row r="2051" spans="1:1">
      <c r="A2051" s="77"/>
    </row>
    <row r="2052" spans="1:1">
      <c r="A2052" s="77"/>
    </row>
    <row r="2053" spans="1:1">
      <c r="A2053" s="77"/>
    </row>
    <row r="2054" spans="1:1">
      <c r="A2054" s="77"/>
    </row>
    <row r="2055" spans="1:1">
      <c r="A2055" s="77"/>
    </row>
    <row r="2056" spans="1:1">
      <c r="A2056" s="77"/>
    </row>
    <row r="2057" spans="1:1">
      <c r="A2057" s="77"/>
    </row>
    <row r="2058" spans="1:1">
      <c r="A2058" s="77"/>
    </row>
    <row r="2059" spans="1:1">
      <c r="A2059" s="77"/>
    </row>
    <row r="2060" spans="1:1">
      <c r="A2060" s="77"/>
    </row>
    <row r="2061" spans="1:1">
      <c r="A2061" s="77"/>
    </row>
    <row r="2062" spans="1:1">
      <c r="A2062" s="77"/>
    </row>
    <row r="2063" spans="1:1">
      <c r="A2063" s="77"/>
    </row>
    <row r="2064" spans="1:1">
      <c r="A2064" s="77"/>
    </row>
    <row r="2065" spans="1:1">
      <c r="A2065" s="77"/>
    </row>
    <row r="2066" spans="1:1">
      <c r="A2066" s="77"/>
    </row>
    <row r="2067" spans="1:1">
      <c r="A2067" s="77"/>
    </row>
    <row r="2068" spans="1:1">
      <c r="A2068" s="77"/>
    </row>
    <row r="2069" spans="1:1">
      <c r="A2069" s="77"/>
    </row>
    <row r="2070" spans="1:1">
      <c r="A2070" s="77"/>
    </row>
    <row r="2071" spans="1:1">
      <c r="A2071" s="77"/>
    </row>
    <row r="2072" spans="1:1">
      <c r="A2072" s="77"/>
    </row>
    <row r="2073" spans="1:1">
      <c r="A2073" s="77"/>
    </row>
    <row r="2074" spans="1:1">
      <c r="A2074" s="77"/>
    </row>
    <row r="2075" spans="1:1">
      <c r="A2075" s="77"/>
    </row>
    <row r="2076" spans="1:1">
      <c r="A2076" s="77"/>
    </row>
    <row r="2077" spans="1:1">
      <c r="A2077" s="77"/>
    </row>
    <row r="2078" spans="1:1">
      <c r="A2078" s="77"/>
    </row>
    <row r="2079" spans="1:1">
      <c r="A2079" s="77"/>
    </row>
    <row r="2080" spans="1:1">
      <c r="A2080" s="77"/>
    </row>
    <row r="2081" spans="1:1">
      <c r="A2081" s="77"/>
    </row>
    <row r="2082" spans="1:1">
      <c r="A2082" s="77"/>
    </row>
    <row r="2083" spans="1:1">
      <c r="A2083" s="77"/>
    </row>
    <row r="2084" spans="1:1">
      <c r="A2084" s="77"/>
    </row>
    <row r="2085" spans="1:1">
      <c r="A2085" s="77"/>
    </row>
    <row r="2086" spans="1:1">
      <c r="A2086" s="77"/>
    </row>
    <row r="2087" spans="1:1">
      <c r="A2087" s="77"/>
    </row>
    <row r="2088" spans="1:1">
      <c r="A2088" s="77"/>
    </row>
    <row r="2089" spans="1:1">
      <c r="A2089" s="77"/>
    </row>
    <row r="2090" spans="1:1">
      <c r="A2090" s="77"/>
    </row>
    <row r="2091" spans="1:1">
      <c r="A2091" s="77"/>
    </row>
    <row r="2092" spans="1:1">
      <c r="A2092" s="77"/>
    </row>
    <row r="2093" spans="1:1">
      <c r="A2093" s="77"/>
    </row>
    <row r="2094" spans="1:1">
      <c r="A2094" s="77"/>
    </row>
    <row r="2095" spans="1:1">
      <c r="A2095" s="77"/>
    </row>
    <row r="2096" spans="1:1">
      <c r="A2096" s="77"/>
    </row>
    <row r="2097" spans="1:1">
      <c r="A2097" s="77"/>
    </row>
    <row r="2098" spans="1:1">
      <c r="A2098" s="77"/>
    </row>
    <row r="2099" spans="1:1">
      <c r="A2099" s="77"/>
    </row>
    <row r="2100" spans="1:1">
      <c r="A2100" s="77"/>
    </row>
    <row r="2101" spans="1:1">
      <c r="A2101" s="77"/>
    </row>
    <row r="2102" spans="1:1">
      <c r="A2102" s="77"/>
    </row>
    <row r="2103" spans="1:1">
      <c r="A2103" s="77"/>
    </row>
    <row r="2104" spans="1:1">
      <c r="A2104" s="77"/>
    </row>
    <row r="2105" spans="1:1">
      <c r="A2105" s="77"/>
    </row>
    <row r="2106" spans="1:1">
      <c r="A2106" s="77"/>
    </row>
    <row r="2107" spans="1:1">
      <c r="A2107" s="77"/>
    </row>
    <row r="2108" spans="1:1">
      <c r="A2108" s="77"/>
    </row>
    <row r="2109" spans="1:1">
      <c r="A2109" s="77"/>
    </row>
    <row r="2110" spans="1:1">
      <c r="A2110" s="77"/>
    </row>
    <row r="2111" spans="1:1">
      <c r="A2111" s="77"/>
    </row>
    <row r="2112" spans="1:1">
      <c r="A2112" s="77"/>
    </row>
    <row r="2113" spans="1:1">
      <c r="A2113" s="77"/>
    </row>
    <row r="2114" spans="1:1">
      <c r="A2114" s="77"/>
    </row>
    <row r="2115" spans="1:1">
      <c r="A2115" s="77"/>
    </row>
    <row r="2116" spans="1:1">
      <c r="A2116" s="77"/>
    </row>
    <row r="2117" spans="1:1">
      <c r="A2117" s="77"/>
    </row>
    <row r="2118" spans="1:1">
      <c r="A2118" s="77"/>
    </row>
    <row r="2119" spans="1:1">
      <c r="A2119" s="77"/>
    </row>
    <row r="2120" spans="1:1">
      <c r="A2120" s="77"/>
    </row>
    <row r="2121" spans="1:1">
      <c r="A2121" s="77"/>
    </row>
    <row r="2122" spans="1:1">
      <c r="A2122" s="77"/>
    </row>
    <row r="2123" spans="1:1">
      <c r="A2123" s="77"/>
    </row>
    <row r="2124" spans="1:1">
      <c r="A2124" s="77"/>
    </row>
    <row r="2125" spans="1:1">
      <c r="A2125" s="77"/>
    </row>
    <row r="2126" spans="1:1">
      <c r="A2126" s="77"/>
    </row>
    <row r="2127" spans="1:1">
      <c r="A2127" s="77"/>
    </row>
    <row r="2128" spans="1:1">
      <c r="A2128" s="77"/>
    </row>
    <row r="2129" spans="1:1">
      <c r="A2129" s="77"/>
    </row>
    <row r="2130" spans="1:1">
      <c r="A2130" s="77"/>
    </row>
    <row r="2131" spans="1:1">
      <c r="A2131" s="77"/>
    </row>
    <row r="2132" spans="1:1">
      <c r="A2132" s="77"/>
    </row>
    <row r="2133" spans="1:1">
      <c r="A2133" s="77"/>
    </row>
    <row r="2134" spans="1:1">
      <c r="A2134" s="77"/>
    </row>
    <row r="2135" spans="1:1">
      <c r="A2135" s="77"/>
    </row>
    <row r="2136" spans="1:1">
      <c r="A2136" s="77"/>
    </row>
    <row r="2137" spans="1:1">
      <c r="A2137" s="77"/>
    </row>
    <row r="2138" spans="1:1">
      <c r="A2138" s="77"/>
    </row>
    <row r="2139" spans="1:1">
      <c r="A2139" s="77"/>
    </row>
    <row r="2140" spans="1:1">
      <c r="A2140" s="77"/>
    </row>
    <row r="2141" spans="1:1">
      <c r="A2141" s="77"/>
    </row>
    <row r="2142" spans="1:1">
      <c r="A2142" s="77"/>
    </row>
    <row r="2143" spans="1:1">
      <c r="A2143" s="77"/>
    </row>
    <row r="2144" spans="1:1">
      <c r="A2144" s="77"/>
    </row>
    <row r="2145" spans="1:1">
      <c r="A2145" s="77"/>
    </row>
    <row r="2146" spans="1:1">
      <c r="A2146" s="77"/>
    </row>
    <row r="2147" spans="1:1">
      <c r="A2147" s="77"/>
    </row>
    <row r="2148" spans="1:1">
      <c r="A2148" s="77"/>
    </row>
    <row r="2149" spans="1:1">
      <c r="A2149" s="77"/>
    </row>
    <row r="2150" spans="1:1">
      <c r="A2150" s="77"/>
    </row>
    <row r="2151" spans="1:1">
      <c r="A2151" s="77"/>
    </row>
    <row r="2152" spans="1:1">
      <c r="A2152" s="77"/>
    </row>
    <row r="2153" spans="1:1">
      <c r="A2153" s="77"/>
    </row>
    <row r="2154" spans="1:1">
      <c r="A2154" s="77"/>
    </row>
    <row r="2155" spans="1:1">
      <c r="A2155" s="77"/>
    </row>
    <row r="2156" spans="1:1">
      <c r="A2156" s="77"/>
    </row>
    <row r="2157" spans="1:1">
      <c r="A2157" s="77"/>
    </row>
    <row r="2158" spans="1:1">
      <c r="A2158" s="77"/>
    </row>
    <row r="2159" spans="1:1">
      <c r="A2159" s="77"/>
    </row>
    <row r="2160" spans="1:1">
      <c r="A2160" s="77"/>
    </row>
    <row r="2161" spans="1:1">
      <c r="A2161" s="77"/>
    </row>
    <row r="2162" spans="1:1">
      <c r="A2162" s="77"/>
    </row>
    <row r="2163" spans="1:1">
      <c r="A2163" s="77"/>
    </row>
    <row r="2164" spans="1:1">
      <c r="A2164" s="77"/>
    </row>
    <row r="2165" spans="1:1">
      <c r="A2165" s="77"/>
    </row>
    <row r="2166" spans="1:1">
      <c r="A2166" s="77"/>
    </row>
    <row r="2167" spans="1:1">
      <c r="A2167" s="77"/>
    </row>
    <row r="2168" spans="1:1">
      <c r="A2168" s="77"/>
    </row>
    <row r="2169" spans="1:1">
      <c r="A2169" s="77"/>
    </row>
    <row r="2170" spans="1:1">
      <c r="A2170" s="77"/>
    </row>
    <row r="2171" spans="1:1">
      <c r="A2171" s="77"/>
    </row>
    <row r="2172" spans="1:1">
      <c r="A2172" s="77"/>
    </row>
    <row r="2173" spans="1:1">
      <c r="A2173" s="77"/>
    </row>
    <row r="2174" spans="1:1">
      <c r="A2174" s="77"/>
    </row>
    <row r="2175" spans="1:1">
      <c r="A2175" s="77"/>
    </row>
    <row r="2176" spans="1:1">
      <c r="A2176" s="77"/>
    </row>
    <row r="2177" spans="1:1">
      <c r="A2177" s="77"/>
    </row>
    <row r="2178" spans="1:1">
      <c r="A2178" s="77"/>
    </row>
    <row r="2179" spans="1:1">
      <c r="A2179" s="77"/>
    </row>
    <row r="2180" spans="1:1">
      <c r="A2180" s="77"/>
    </row>
    <row r="2181" spans="1:1">
      <c r="A2181" s="77"/>
    </row>
    <row r="2182" spans="1:1">
      <c r="A2182" s="77"/>
    </row>
    <row r="2183" spans="1:1">
      <c r="A2183" s="77"/>
    </row>
    <row r="2184" spans="1:1">
      <c r="A2184" s="77"/>
    </row>
    <row r="2185" spans="1:1">
      <c r="A2185" s="77"/>
    </row>
    <row r="2186" spans="1:1">
      <c r="A2186" s="77"/>
    </row>
    <row r="2187" spans="1:1">
      <c r="A2187" s="77"/>
    </row>
    <row r="2188" spans="1:1">
      <c r="A2188" s="77"/>
    </row>
    <row r="2189" spans="1:1">
      <c r="A2189" s="77"/>
    </row>
    <row r="2190" spans="1:1">
      <c r="A2190" s="77"/>
    </row>
    <row r="2191" spans="1:1">
      <c r="A2191" s="77"/>
    </row>
    <row r="2192" spans="1:1">
      <c r="A2192" s="77"/>
    </row>
    <row r="2193" spans="1:1">
      <c r="A2193" s="77"/>
    </row>
    <row r="2194" spans="1:1">
      <c r="A2194" s="77"/>
    </row>
    <row r="2195" spans="1:1">
      <c r="A2195" s="77"/>
    </row>
    <row r="2196" spans="1:1">
      <c r="A2196" s="77"/>
    </row>
    <row r="2197" spans="1:1">
      <c r="A2197" s="77"/>
    </row>
    <row r="2198" spans="1:1">
      <c r="A2198" s="77"/>
    </row>
    <row r="2199" spans="1:1">
      <c r="A2199" s="77"/>
    </row>
    <row r="2200" spans="1:1">
      <c r="A2200" s="77"/>
    </row>
    <row r="2201" spans="1:1">
      <c r="A2201" s="77"/>
    </row>
    <row r="2202" spans="1:1">
      <c r="A2202" s="77"/>
    </row>
    <row r="2203" spans="1:1">
      <c r="A2203" s="77"/>
    </row>
    <row r="2204" spans="1:1">
      <c r="A2204" s="77"/>
    </row>
    <row r="2205" spans="1:1">
      <c r="A2205" s="77"/>
    </row>
    <row r="2206" spans="1:1">
      <c r="A2206" s="77"/>
    </row>
    <row r="2207" spans="1:1">
      <c r="A2207" s="77"/>
    </row>
    <row r="2208" spans="1:1">
      <c r="A2208" s="77"/>
    </row>
    <row r="2209" spans="1:1">
      <c r="A2209" s="77"/>
    </row>
    <row r="2210" spans="1:1">
      <c r="A2210" s="77"/>
    </row>
    <row r="2211" spans="1:1">
      <c r="A2211" s="77"/>
    </row>
    <row r="2212" spans="1:1">
      <c r="A2212" s="77"/>
    </row>
    <row r="2213" spans="1:1">
      <c r="A2213" s="77"/>
    </row>
    <row r="2214" spans="1:1">
      <c r="A2214" s="77"/>
    </row>
    <row r="2215" spans="1:1">
      <c r="A2215" s="77"/>
    </row>
    <row r="2216" spans="1:1">
      <c r="A2216" s="77"/>
    </row>
    <row r="2217" spans="1:1">
      <c r="A2217" s="77"/>
    </row>
    <row r="2218" spans="1:1">
      <c r="A2218" s="77"/>
    </row>
    <row r="2219" spans="1:1">
      <c r="A2219" s="77"/>
    </row>
    <row r="2220" spans="1:1">
      <c r="A2220" s="77"/>
    </row>
    <row r="2221" spans="1:1">
      <c r="A2221" s="77"/>
    </row>
    <row r="2222" spans="1:1">
      <c r="A2222" s="77"/>
    </row>
    <row r="2223" spans="1:1">
      <c r="A2223" s="77"/>
    </row>
    <row r="2224" spans="1:1">
      <c r="A2224" s="77"/>
    </row>
    <row r="2225" spans="1:1">
      <c r="A2225" s="77"/>
    </row>
    <row r="2226" spans="1:1">
      <c r="A2226" s="77"/>
    </row>
    <row r="2227" spans="1:1">
      <c r="A2227" s="77"/>
    </row>
    <row r="2228" spans="1:1">
      <c r="A2228" s="77"/>
    </row>
    <row r="2229" spans="1:1">
      <c r="A2229" s="77"/>
    </row>
    <row r="2230" spans="1:1">
      <c r="A2230" s="77"/>
    </row>
    <row r="2231" spans="1:1">
      <c r="A2231" s="77"/>
    </row>
    <row r="2232" spans="1:1">
      <c r="A2232" s="77"/>
    </row>
    <row r="2233" spans="1:1">
      <c r="A2233" s="77"/>
    </row>
    <row r="2234" spans="1:1">
      <c r="A2234" s="77"/>
    </row>
    <row r="2235" spans="1:1">
      <c r="A2235" s="77"/>
    </row>
    <row r="2236" spans="1:1">
      <c r="A2236" s="77"/>
    </row>
    <row r="2237" spans="1:1">
      <c r="A2237" s="77"/>
    </row>
    <row r="2238" spans="1:1">
      <c r="A2238" s="77"/>
    </row>
    <row r="2239" spans="1:1">
      <c r="A2239" s="77"/>
    </row>
    <row r="2240" spans="1:1">
      <c r="A2240" s="77"/>
    </row>
    <row r="2241" spans="1:1">
      <c r="A2241" s="77"/>
    </row>
    <row r="2242" spans="1:1">
      <c r="A2242" s="77"/>
    </row>
    <row r="2243" spans="1:1">
      <c r="A2243" s="77"/>
    </row>
    <row r="2244" spans="1:1">
      <c r="A2244" s="77"/>
    </row>
    <row r="2245" spans="1:1">
      <c r="A2245" s="77"/>
    </row>
    <row r="2246" spans="1:1">
      <c r="A2246" s="77"/>
    </row>
    <row r="2247" spans="1:1">
      <c r="A2247" s="77"/>
    </row>
    <row r="2248" spans="1:1">
      <c r="A2248" s="77"/>
    </row>
    <row r="2249" spans="1:1">
      <c r="A2249" s="77"/>
    </row>
    <row r="2250" spans="1:1">
      <c r="A2250" s="77"/>
    </row>
    <row r="2251" spans="1:1">
      <c r="A2251" s="77"/>
    </row>
    <row r="2252" spans="1:1">
      <c r="A2252" s="77"/>
    </row>
    <row r="2253" spans="1:1">
      <c r="A2253" s="77"/>
    </row>
    <row r="2254" spans="1:1">
      <c r="A2254" s="77"/>
    </row>
    <row r="2255" spans="1:1">
      <c r="A2255" s="77"/>
    </row>
    <row r="2256" spans="1:1">
      <c r="A2256" s="77"/>
    </row>
    <row r="2257" spans="1:1">
      <c r="A2257" s="77"/>
    </row>
    <row r="2258" spans="1:1">
      <c r="A2258" s="77"/>
    </row>
    <row r="2259" spans="1:1">
      <c r="A2259" s="77"/>
    </row>
    <row r="2260" spans="1:1">
      <c r="A2260" s="77"/>
    </row>
    <row r="2261" spans="1:1">
      <c r="A2261" s="77"/>
    </row>
    <row r="2262" spans="1:1">
      <c r="A2262" s="77"/>
    </row>
    <row r="2263" spans="1:1">
      <c r="A2263" s="77"/>
    </row>
    <row r="2264" spans="1:1">
      <c r="A2264" s="77"/>
    </row>
    <row r="2265" spans="1:1">
      <c r="A2265" s="77"/>
    </row>
    <row r="2266" spans="1:1">
      <c r="A2266" s="77"/>
    </row>
    <row r="2267" spans="1:1">
      <c r="A2267" s="77"/>
    </row>
    <row r="2268" spans="1:1">
      <c r="A2268" s="77"/>
    </row>
    <row r="2269" spans="1:1">
      <c r="A2269" s="77"/>
    </row>
    <row r="2270" spans="1:1">
      <c r="A2270" s="77"/>
    </row>
    <row r="2271" spans="1:1">
      <c r="A2271" s="77"/>
    </row>
    <row r="2272" spans="1:1">
      <c r="A2272" s="77"/>
    </row>
    <row r="2273" spans="1:1">
      <c r="A2273" s="77"/>
    </row>
    <row r="2274" spans="1:1">
      <c r="A2274" s="77"/>
    </row>
    <row r="2275" spans="1:1">
      <c r="A2275" s="77"/>
    </row>
    <row r="2276" spans="1:1">
      <c r="A2276" s="77"/>
    </row>
    <row r="2277" spans="1:1">
      <c r="A2277" s="77"/>
    </row>
    <row r="2278" spans="1:1">
      <c r="A2278" s="77"/>
    </row>
    <row r="2279" spans="1:1">
      <c r="A2279" s="77"/>
    </row>
    <row r="2280" spans="1:1">
      <c r="A2280" s="77"/>
    </row>
    <row r="2281" spans="1:1">
      <c r="A2281" s="77"/>
    </row>
    <row r="2282" spans="1:1">
      <c r="A2282" s="77"/>
    </row>
    <row r="2283" spans="1:1">
      <c r="A2283" s="77"/>
    </row>
    <row r="2284" spans="1:1">
      <c r="A2284" s="77"/>
    </row>
    <row r="2285" spans="1:1">
      <c r="A2285" s="77"/>
    </row>
    <row r="2286" spans="1:1">
      <c r="A2286" s="77"/>
    </row>
    <row r="2287" spans="1:1">
      <c r="A2287" s="77"/>
    </row>
    <row r="2288" spans="1:1">
      <c r="A2288" s="77"/>
    </row>
    <row r="2289" spans="1:1">
      <c r="A2289" s="77"/>
    </row>
    <row r="2290" spans="1:1">
      <c r="A2290" s="77"/>
    </row>
    <row r="2291" spans="1:1">
      <c r="A2291" s="77"/>
    </row>
    <row r="2292" spans="1:1">
      <c r="A2292" s="77"/>
    </row>
    <row r="2293" spans="1:1">
      <c r="A2293" s="77"/>
    </row>
    <row r="2294" spans="1:1">
      <c r="A2294" s="77"/>
    </row>
    <row r="2295" spans="1:1">
      <c r="A2295" s="77"/>
    </row>
    <row r="2296" spans="1:1">
      <c r="A2296" s="77"/>
    </row>
    <row r="2297" spans="1:1">
      <c r="A2297" s="77"/>
    </row>
    <row r="2298" spans="1:1">
      <c r="A2298" s="77"/>
    </row>
    <row r="2299" spans="1:1">
      <c r="A2299" s="77"/>
    </row>
    <row r="2300" spans="1:1">
      <c r="A2300" s="77"/>
    </row>
    <row r="2301" spans="1:1">
      <c r="A2301" s="77"/>
    </row>
    <row r="2302" spans="1:1">
      <c r="A2302" s="77"/>
    </row>
    <row r="2303" spans="1:1">
      <c r="A2303" s="77"/>
    </row>
    <row r="2304" spans="1:1">
      <c r="A2304" s="77"/>
    </row>
    <row r="2305" spans="1:1">
      <c r="A2305" s="77"/>
    </row>
    <row r="2306" spans="1:1">
      <c r="A2306" s="77"/>
    </row>
    <row r="2307" spans="1:1">
      <c r="A2307" s="77"/>
    </row>
    <row r="2308" spans="1:1">
      <c r="A2308" s="77"/>
    </row>
    <row r="2309" spans="1:1">
      <c r="A2309" s="77"/>
    </row>
    <row r="2310" spans="1:1">
      <c r="A2310" s="77"/>
    </row>
    <row r="2311" spans="1:1">
      <c r="A2311" s="77"/>
    </row>
    <row r="2312" spans="1:1">
      <c r="A2312" s="77"/>
    </row>
    <row r="2313" spans="1:1">
      <c r="A2313" s="77"/>
    </row>
    <row r="2314" spans="1:1">
      <c r="A2314" s="77"/>
    </row>
    <row r="2315" spans="1:1">
      <c r="A2315" s="77"/>
    </row>
    <row r="2316" spans="1:1">
      <c r="A2316" s="77"/>
    </row>
    <row r="2317" spans="1:1">
      <c r="A2317" s="77"/>
    </row>
    <row r="2318" spans="1:1">
      <c r="A2318" s="77"/>
    </row>
    <row r="2319" spans="1:1">
      <c r="A2319" s="77"/>
    </row>
    <row r="2320" spans="1:1">
      <c r="A2320" s="77"/>
    </row>
    <row r="2321" spans="1:1">
      <c r="A2321" s="77"/>
    </row>
    <row r="2322" spans="1:1">
      <c r="A2322" s="77"/>
    </row>
    <row r="2323" spans="1:1">
      <c r="A2323" s="77"/>
    </row>
    <row r="2324" spans="1:1">
      <c r="A2324" s="77"/>
    </row>
    <row r="2325" spans="1:1">
      <c r="A2325" s="77"/>
    </row>
    <row r="2326" spans="1:1">
      <c r="A2326" s="77"/>
    </row>
    <row r="2327" spans="1:1">
      <c r="A2327" s="77"/>
    </row>
    <row r="2328" spans="1:1">
      <c r="A2328" s="77"/>
    </row>
    <row r="2329" spans="1:1">
      <c r="A2329" s="77"/>
    </row>
    <row r="2330" spans="1:1">
      <c r="A2330" s="77"/>
    </row>
    <row r="2331" spans="1:1">
      <c r="A2331" s="77"/>
    </row>
    <row r="2332" spans="1:1">
      <c r="A2332" s="77"/>
    </row>
    <row r="2333" spans="1:1">
      <c r="A2333" s="77"/>
    </row>
    <row r="2334" spans="1:1">
      <c r="A2334" s="77"/>
    </row>
    <row r="2335" spans="1:1">
      <c r="A2335" s="77"/>
    </row>
    <row r="2336" spans="1:1">
      <c r="A2336" s="77"/>
    </row>
    <row r="2337" spans="1:1">
      <c r="A2337" s="77"/>
    </row>
    <row r="2338" spans="1:1">
      <c r="A2338" s="77"/>
    </row>
    <row r="2339" spans="1:1">
      <c r="A2339" s="77"/>
    </row>
    <row r="2340" spans="1:1">
      <c r="A2340" s="77"/>
    </row>
    <row r="2341" spans="1:1">
      <c r="A2341" s="77"/>
    </row>
    <row r="2342" spans="1:1">
      <c r="A2342" s="77"/>
    </row>
    <row r="2343" spans="1:1">
      <c r="A2343" s="77"/>
    </row>
    <row r="2344" spans="1:1">
      <c r="A2344" s="77"/>
    </row>
    <row r="2345" spans="1:1">
      <c r="A2345" s="77"/>
    </row>
    <row r="2346" spans="1:1">
      <c r="A2346" s="77"/>
    </row>
    <row r="2347" spans="1:1">
      <c r="A2347" s="77"/>
    </row>
    <row r="2348" spans="1:1">
      <c r="A2348" s="77"/>
    </row>
    <row r="2349" spans="1:1">
      <c r="A2349" s="77"/>
    </row>
    <row r="2350" spans="1:1">
      <c r="A2350" s="77"/>
    </row>
    <row r="2351" spans="1:1">
      <c r="A2351" s="77"/>
    </row>
    <row r="2352" spans="1:1">
      <c r="A2352" s="77"/>
    </row>
    <row r="2353" spans="1:1">
      <c r="A2353" s="77"/>
    </row>
    <row r="2354" spans="1:1">
      <c r="A2354" s="77"/>
    </row>
    <row r="2355" spans="1:1">
      <c r="A2355" s="77"/>
    </row>
    <row r="2356" spans="1:1">
      <c r="A2356" s="77"/>
    </row>
    <row r="2357" spans="1:1">
      <c r="A2357" s="77"/>
    </row>
    <row r="2358" spans="1:1">
      <c r="A2358" s="77"/>
    </row>
    <row r="2359" spans="1:1">
      <c r="A2359" s="77"/>
    </row>
    <row r="2360" spans="1:1">
      <c r="A2360" s="77"/>
    </row>
    <row r="2361" spans="1:1">
      <c r="A2361" s="77"/>
    </row>
    <row r="2362" spans="1:1">
      <c r="A2362" s="77"/>
    </row>
    <row r="2363" spans="1:1">
      <c r="A2363" s="77"/>
    </row>
    <row r="2364" spans="1:1">
      <c r="A2364" s="77"/>
    </row>
    <row r="2365" spans="1:1">
      <c r="A2365" s="77"/>
    </row>
    <row r="2366" spans="1:1">
      <c r="A2366" s="77"/>
    </row>
    <row r="2367" spans="1:1">
      <c r="A2367" s="77"/>
    </row>
    <row r="2368" spans="1:1">
      <c r="A2368" s="77"/>
    </row>
    <row r="2369" spans="1:1">
      <c r="A2369" s="77"/>
    </row>
    <row r="2370" spans="1:1">
      <c r="A2370" s="77"/>
    </row>
    <row r="2371" spans="1:1">
      <c r="A2371" s="77"/>
    </row>
    <row r="2372" spans="1:1">
      <c r="A2372" s="77"/>
    </row>
    <row r="2373" spans="1:1">
      <c r="A2373" s="77"/>
    </row>
    <row r="2374" spans="1:1">
      <c r="A2374" s="77"/>
    </row>
    <row r="2375" spans="1:1">
      <c r="A2375" s="77"/>
    </row>
    <row r="2376" spans="1:1">
      <c r="A2376" s="77"/>
    </row>
    <row r="2377" spans="1:1">
      <c r="A2377" s="77"/>
    </row>
    <row r="2378" spans="1:1">
      <c r="A2378" s="77"/>
    </row>
    <row r="2379" spans="1:1">
      <c r="A2379" s="77"/>
    </row>
    <row r="2380" spans="1:1">
      <c r="A2380" s="77"/>
    </row>
    <row r="2381" spans="1:1">
      <c r="A2381" s="77"/>
    </row>
    <row r="2382" spans="1:1">
      <c r="A2382" s="77"/>
    </row>
    <row r="2383" spans="1:1">
      <c r="A2383" s="77"/>
    </row>
    <row r="2384" spans="1:1">
      <c r="A2384" s="77"/>
    </row>
    <row r="2385" spans="1:1">
      <c r="A2385" s="77"/>
    </row>
    <row r="2386" spans="1:1">
      <c r="A2386" s="77"/>
    </row>
    <row r="2387" spans="1:1">
      <c r="A2387" s="77"/>
    </row>
    <row r="2388" spans="1:1">
      <c r="A2388" s="77"/>
    </row>
    <row r="2389" spans="1:1">
      <c r="A2389" s="77"/>
    </row>
    <row r="2390" spans="1:1">
      <c r="A2390" s="77"/>
    </row>
    <row r="2391" spans="1:1">
      <c r="A2391" s="77"/>
    </row>
    <row r="2392" spans="1:1">
      <c r="A2392" s="77"/>
    </row>
    <row r="2393" spans="1:1">
      <c r="A2393" s="77"/>
    </row>
    <row r="2394" spans="1:1">
      <c r="A2394" s="77"/>
    </row>
    <row r="2395" spans="1:1">
      <c r="A2395" s="77"/>
    </row>
    <row r="2396" spans="1:1">
      <c r="A2396" s="77"/>
    </row>
    <row r="2397" spans="1:1">
      <c r="A2397" s="77"/>
    </row>
    <row r="2398" spans="1:1">
      <c r="A2398" s="77"/>
    </row>
    <row r="2399" spans="1:1">
      <c r="A2399" s="77"/>
    </row>
    <row r="2400" spans="1:1">
      <c r="A2400" s="77"/>
    </row>
    <row r="2401" spans="1:1">
      <c r="A2401" s="77"/>
    </row>
    <row r="2402" spans="1:1">
      <c r="A2402" s="77"/>
    </row>
    <row r="2403" spans="1:1">
      <c r="A2403" s="77"/>
    </row>
    <row r="2404" spans="1:1">
      <c r="A2404" s="77"/>
    </row>
    <row r="2405" spans="1:1">
      <c r="A2405" s="77"/>
    </row>
    <row r="2406" spans="1:1">
      <c r="A2406" s="77"/>
    </row>
    <row r="2407" spans="1:1">
      <c r="A2407" s="77"/>
    </row>
    <row r="2408" spans="1:1">
      <c r="A2408" s="77"/>
    </row>
    <row r="2409" spans="1:1">
      <c r="A2409" s="77"/>
    </row>
    <row r="2410" spans="1:1">
      <c r="A2410" s="77"/>
    </row>
    <row r="2411" spans="1:1">
      <c r="A2411" s="77"/>
    </row>
    <row r="2412" spans="1:1">
      <c r="A2412" s="77"/>
    </row>
    <row r="2413" spans="1:1">
      <c r="A2413" s="77"/>
    </row>
    <row r="2414" spans="1:1">
      <c r="A2414" s="77"/>
    </row>
    <row r="2415" spans="1:1">
      <c r="A2415" s="77"/>
    </row>
    <row r="2416" spans="1:1">
      <c r="A2416" s="77"/>
    </row>
    <row r="2417" spans="1:1">
      <c r="A2417" s="77"/>
    </row>
    <row r="2418" spans="1:1">
      <c r="A2418" s="77"/>
    </row>
    <row r="2419" spans="1:1">
      <c r="A2419" s="77"/>
    </row>
    <row r="2420" spans="1:1">
      <c r="A2420" s="77"/>
    </row>
    <row r="2421" spans="1:1">
      <c r="A2421" s="77"/>
    </row>
    <row r="2422" spans="1:1">
      <c r="A2422" s="77"/>
    </row>
    <row r="2423" spans="1:1">
      <c r="A2423" s="77"/>
    </row>
    <row r="2424" spans="1:1">
      <c r="A2424" s="77"/>
    </row>
    <row r="2425" spans="1:1">
      <c r="A2425" s="77"/>
    </row>
    <row r="2426" spans="1:1">
      <c r="A2426" s="77"/>
    </row>
    <row r="2427" spans="1:1">
      <c r="A2427" s="77"/>
    </row>
    <row r="2428" spans="1:1">
      <c r="A2428" s="77"/>
    </row>
    <row r="2429" spans="1:1">
      <c r="A2429" s="77"/>
    </row>
    <row r="2430" spans="1:1">
      <c r="A2430" s="77"/>
    </row>
    <row r="2431" spans="1:1">
      <c r="A2431" s="77"/>
    </row>
    <row r="2432" spans="1:1">
      <c r="A2432" s="77"/>
    </row>
    <row r="2433" spans="1:1">
      <c r="A2433" s="77"/>
    </row>
    <row r="2434" spans="1:1">
      <c r="A2434" s="77"/>
    </row>
    <row r="2435" spans="1:1">
      <c r="A2435" s="77"/>
    </row>
    <row r="2436" spans="1:1">
      <c r="A2436" s="77"/>
    </row>
    <row r="2437" spans="1:1">
      <c r="A2437" s="77"/>
    </row>
    <row r="2438" spans="1:1">
      <c r="A2438" s="77"/>
    </row>
    <row r="2439" spans="1:1">
      <c r="A2439" s="77"/>
    </row>
    <row r="2440" spans="1:1">
      <c r="A2440" s="77"/>
    </row>
    <row r="2441" spans="1:1">
      <c r="A2441" s="77"/>
    </row>
    <row r="2442" spans="1:1">
      <c r="A2442" s="77"/>
    </row>
    <row r="2443" spans="1:1">
      <c r="A2443" s="77"/>
    </row>
    <row r="2444" spans="1:1">
      <c r="A2444" s="77"/>
    </row>
    <row r="2445" spans="1:1">
      <c r="A2445" s="77"/>
    </row>
    <row r="2446" spans="1:1">
      <c r="A2446" s="77"/>
    </row>
    <row r="2447" spans="1:1">
      <c r="A2447" s="77"/>
    </row>
    <row r="2448" spans="1:1">
      <c r="A2448" s="77"/>
    </row>
    <row r="2449" spans="1:1">
      <c r="A2449" s="77"/>
    </row>
    <row r="2450" spans="1:1">
      <c r="A2450" s="77"/>
    </row>
    <row r="2451" spans="1:1">
      <c r="A2451" s="77"/>
    </row>
    <row r="2452" spans="1:1">
      <c r="A2452" s="77"/>
    </row>
    <row r="2453" spans="1:1">
      <c r="A2453" s="77"/>
    </row>
    <row r="2454" spans="1:1">
      <c r="A2454" s="77"/>
    </row>
    <row r="2455" spans="1:1">
      <c r="A2455" s="77"/>
    </row>
    <row r="2456" spans="1:1">
      <c r="A2456" s="77"/>
    </row>
    <row r="2457" spans="1:1">
      <c r="A2457" s="77"/>
    </row>
    <row r="2458" spans="1:1">
      <c r="A2458" s="77"/>
    </row>
    <row r="2459" spans="1:1">
      <c r="A2459" s="77"/>
    </row>
    <row r="2460" spans="1:1">
      <c r="A2460" s="77"/>
    </row>
    <row r="2461" spans="1:1">
      <c r="A2461" s="77"/>
    </row>
    <row r="2462" spans="1:1">
      <c r="A2462" s="77"/>
    </row>
    <row r="2463" spans="1:1">
      <c r="A2463" s="77"/>
    </row>
    <row r="2464" spans="1:1">
      <c r="A2464" s="77"/>
    </row>
    <row r="2465" spans="1:1">
      <c r="A2465" s="77"/>
    </row>
    <row r="2466" spans="1:1">
      <c r="A2466" s="77"/>
    </row>
    <row r="2467" spans="1:1">
      <c r="A2467" s="77"/>
    </row>
    <row r="2468" spans="1:1">
      <c r="A2468" s="77"/>
    </row>
    <row r="2469" spans="1:1">
      <c r="A2469" s="77"/>
    </row>
    <row r="2470" spans="1:1">
      <c r="A2470" s="77"/>
    </row>
    <row r="2471" spans="1:1">
      <c r="A2471" s="77"/>
    </row>
    <row r="2472" spans="1:1">
      <c r="A2472" s="77"/>
    </row>
    <row r="2473" spans="1:1">
      <c r="A2473" s="77"/>
    </row>
    <row r="2474" spans="1:1">
      <c r="A2474" s="77"/>
    </row>
    <row r="2475" spans="1:1">
      <c r="A2475" s="77"/>
    </row>
    <row r="2476" spans="1:1">
      <c r="A2476" s="77"/>
    </row>
    <row r="2477" spans="1:1">
      <c r="A2477" s="77"/>
    </row>
    <row r="2478" spans="1:1">
      <c r="A2478" s="77"/>
    </row>
    <row r="2479" spans="1:1">
      <c r="A2479" s="77"/>
    </row>
    <row r="2480" spans="1:1">
      <c r="A2480" s="77"/>
    </row>
    <row r="2481" spans="1:1">
      <c r="A2481" s="77"/>
    </row>
    <row r="2482" spans="1:1">
      <c r="A2482" s="77"/>
    </row>
    <row r="2483" spans="1:1">
      <c r="A2483" s="77"/>
    </row>
    <row r="2484" spans="1:1">
      <c r="A2484" s="77"/>
    </row>
    <row r="2485" spans="1:1">
      <c r="A2485" s="77"/>
    </row>
    <row r="2486" spans="1:1">
      <c r="A2486" s="77"/>
    </row>
    <row r="2487" spans="1:1">
      <c r="A2487" s="77"/>
    </row>
    <row r="2488" spans="1:1">
      <c r="A2488" s="77"/>
    </row>
    <row r="2489" spans="1:1">
      <c r="A2489" s="77"/>
    </row>
    <row r="2490" spans="1:1">
      <c r="A2490" s="77"/>
    </row>
    <row r="2491" spans="1:1">
      <c r="A2491" s="77"/>
    </row>
    <row r="2492" spans="1:1">
      <c r="A2492" s="77"/>
    </row>
    <row r="2493" spans="1:1">
      <c r="A2493" s="77"/>
    </row>
    <row r="2494" spans="1:1">
      <c r="A2494" s="77"/>
    </row>
    <row r="2495" spans="1:1">
      <c r="A2495" s="77"/>
    </row>
    <row r="2496" spans="1:1">
      <c r="A2496" s="77"/>
    </row>
    <row r="2497" spans="1:1">
      <c r="A2497" s="77"/>
    </row>
    <row r="2498" spans="1:1">
      <c r="A2498" s="77"/>
    </row>
    <row r="2499" spans="1:1">
      <c r="A2499" s="77"/>
    </row>
    <row r="2500" spans="1:1">
      <c r="A2500" s="77"/>
    </row>
    <row r="2501" spans="1:1">
      <c r="A2501" s="77"/>
    </row>
    <row r="2502" spans="1:1">
      <c r="A2502" s="77"/>
    </row>
    <row r="2503" spans="1:1">
      <c r="A2503" s="77"/>
    </row>
    <row r="2504" spans="1:1">
      <c r="A2504" s="77"/>
    </row>
    <row r="2505" spans="1:1">
      <c r="A2505" s="77"/>
    </row>
    <row r="2506" spans="1:1">
      <c r="A2506" s="77"/>
    </row>
    <row r="2507" spans="1:1">
      <c r="A2507" s="77"/>
    </row>
    <row r="2508" spans="1:1">
      <c r="A2508" s="77"/>
    </row>
    <row r="2509" spans="1:1">
      <c r="A2509" s="77"/>
    </row>
    <row r="2510" spans="1:1">
      <c r="A2510" s="77"/>
    </row>
    <row r="2511" spans="1:1">
      <c r="A2511" s="77"/>
    </row>
    <row r="2512" spans="1:1">
      <c r="A2512" s="77"/>
    </row>
    <row r="2513" spans="1:1">
      <c r="A2513" s="77"/>
    </row>
    <row r="2514" spans="1:1">
      <c r="A2514" s="77"/>
    </row>
    <row r="2515" spans="1:1">
      <c r="A2515" s="77"/>
    </row>
    <row r="2516" spans="1:1">
      <c r="A2516" s="77"/>
    </row>
    <row r="2517" spans="1:1">
      <c r="A2517" s="77"/>
    </row>
    <row r="2518" spans="1:1">
      <c r="A2518" s="77"/>
    </row>
    <row r="2519" spans="1:1">
      <c r="A2519" s="77"/>
    </row>
    <row r="2520" spans="1:1">
      <c r="A2520" s="77"/>
    </row>
    <row r="2521" spans="1:1">
      <c r="A2521" s="77"/>
    </row>
    <row r="2522" spans="1:1">
      <c r="A2522" s="77"/>
    </row>
    <row r="2523" spans="1:1">
      <c r="A2523" s="77"/>
    </row>
    <row r="2524" spans="1:1">
      <c r="A2524" s="77"/>
    </row>
    <row r="2525" spans="1:1">
      <c r="A2525" s="77"/>
    </row>
    <row r="2526" spans="1:1">
      <c r="A2526" s="77"/>
    </row>
    <row r="2527" spans="1:1">
      <c r="A2527" s="77"/>
    </row>
    <row r="2528" spans="1:1">
      <c r="A2528" s="77"/>
    </row>
    <row r="2529" spans="1:1">
      <c r="A2529" s="77"/>
    </row>
    <row r="2530" spans="1:1">
      <c r="A2530" s="77"/>
    </row>
    <row r="2531" spans="1:1">
      <c r="A2531" s="77"/>
    </row>
    <row r="2532" spans="1:1">
      <c r="A2532" s="77"/>
    </row>
    <row r="2533" spans="1:1">
      <c r="A2533" s="77"/>
    </row>
    <row r="2534" spans="1:1">
      <c r="A2534" s="77"/>
    </row>
    <row r="2535" spans="1:1">
      <c r="A2535" s="77"/>
    </row>
    <row r="2536" spans="1:1">
      <c r="A2536" s="77"/>
    </row>
    <row r="2537" spans="1:1">
      <c r="A2537" s="77"/>
    </row>
    <row r="2538" spans="1:1">
      <c r="A2538" s="77"/>
    </row>
    <row r="2539" spans="1:1">
      <c r="A2539" s="77"/>
    </row>
    <row r="2540" spans="1:1">
      <c r="A2540" s="77"/>
    </row>
    <row r="2541" spans="1:1">
      <c r="A2541" s="77"/>
    </row>
    <row r="2542" spans="1:1">
      <c r="A2542" s="77"/>
    </row>
    <row r="2543" spans="1:1">
      <c r="A2543" s="77"/>
    </row>
    <row r="2544" spans="1:1">
      <c r="A2544" s="77"/>
    </row>
    <row r="2545" spans="1:1">
      <c r="A2545" s="77"/>
    </row>
    <row r="2546" spans="1:1">
      <c r="A2546" s="77"/>
    </row>
    <row r="2547" spans="1:1">
      <c r="A2547" s="77"/>
    </row>
    <row r="2548" spans="1:1">
      <c r="A2548" s="77"/>
    </row>
    <row r="2549" spans="1:1">
      <c r="A2549" s="77"/>
    </row>
    <row r="2550" spans="1:1">
      <c r="A2550" s="77"/>
    </row>
    <row r="2551" spans="1:1">
      <c r="A2551" s="77"/>
    </row>
    <row r="2552" spans="1:1">
      <c r="A2552" s="77"/>
    </row>
    <row r="2553" spans="1:1">
      <c r="A2553" s="77"/>
    </row>
    <row r="2554" spans="1:1">
      <c r="A2554" s="77"/>
    </row>
    <row r="2555" spans="1:1">
      <c r="A2555" s="77"/>
    </row>
    <row r="2556" spans="1:1">
      <c r="A2556" s="77"/>
    </row>
    <row r="2557" spans="1:1">
      <c r="A2557" s="77"/>
    </row>
    <row r="2558" spans="1:1">
      <c r="A2558" s="77"/>
    </row>
    <row r="2559" spans="1:1">
      <c r="A2559" s="77"/>
    </row>
    <row r="2560" spans="1:1">
      <c r="A2560" s="77"/>
    </row>
    <row r="2561" spans="1:1">
      <c r="A2561" s="77"/>
    </row>
    <row r="2562" spans="1:1">
      <c r="A2562" s="77"/>
    </row>
    <row r="2563" spans="1:1">
      <c r="A2563" s="77"/>
    </row>
    <row r="2564" spans="1:1">
      <c r="A2564" s="77"/>
    </row>
    <row r="2565" spans="1:1">
      <c r="A2565" s="77"/>
    </row>
    <row r="2566" spans="1:1">
      <c r="A2566" s="77"/>
    </row>
    <row r="2567" spans="1:1">
      <c r="A2567" s="77"/>
    </row>
    <row r="2568" spans="1:1">
      <c r="A2568" s="77"/>
    </row>
    <row r="2569" spans="1:1">
      <c r="A2569" s="77"/>
    </row>
    <row r="2570" spans="1:1">
      <c r="A2570" s="77"/>
    </row>
    <row r="2571" spans="1:1">
      <c r="A2571" s="77"/>
    </row>
    <row r="2572" spans="1:1">
      <c r="A2572" s="77"/>
    </row>
    <row r="2573" spans="1:1">
      <c r="A2573" s="77"/>
    </row>
    <row r="2574" spans="1:1">
      <c r="A2574" s="77"/>
    </row>
    <row r="2575" spans="1:1">
      <c r="A2575" s="77"/>
    </row>
    <row r="2576" spans="1:1">
      <c r="A2576" s="77"/>
    </row>
    <row r="2577" spans="1:1">
      <c r="A2577" s="77"/>
    </row>
    <row r="2578" spans="1:1">
      <c r="A2578" s="77"/>
    </row>
    <row r="2579" spans="1:1">
      <c r="A2579" s="77"/>
    </row>
    <row r="2580" spans="1:1">
      <c r="A2580" s="77"/>
    </row>
    <row r="2581" spans="1:1">
      <c r="A2581" s="77"/>
    </row>
    <row r="2582" spans="1:1">
      <c r="A2582" s="77"/>
    </row>
    <row r="2583" spans="1:1">
      <c r="A2583" s="77"/>
    </row>
    <row r="2584" spans="1:1">
      <c r="A2584" s="77"/>
    </row>
    <row r="2585" spans="1:1">
      <c r="A2585" s="77"/>
    </row>
    <row r="2586" spans="1:1">
      <c r="A2586" s="77"/>
    </row>
    <row r="2587" spans="1:1">
      <c r="A2587" s="77"/>
    </row>
    <row r="2588" spans="1:1">
      <c r="A2588" s="77"/>
    </row>
    <row r="2589" spans="1:1">
      <c r="A2589" s="77"/>
    </row>
    <row r="2590" spans="1:1">
      <c r="A2590" s="77"/>
    </row>
    <row r="2591" spans="1:1">
      <c r="A2591" s="77"/>
    </row>
    <row r="2592" spans="1:1">
      <c r="A2592" s="77"/>
    </row>
    <row r="2593" spans="1:1">
      <c r="A2593" s="77"/>
    </row>
    <row r="2594" spans="1:1">
      <c r="A2594" s="77"/>
    </row>
    <row r="2595" spans="1:1">
      <c r="A2595" s="77"/>
    </row>
    <row r="2596" spans="1:1">
      <c r="A2596" s="77"/>
    </row>
    <row r="2597" spans="1:1">
      <c r="A2597" s="77"/>
    </row>
    <row r="2598" spans="1:1">
      <c r="A2598" s="77"/>
    </row>
    <row r="2599" spans="1:1">
      <c r="A2599" s="77"/>
    </row>
    <row r="2600" spans="1:1">
      <c r="A2600" s="77"/>
    </row>
    <row r="2601" spans="1:1">
      <c r="A2601" s="77"/>
    </row>
    <row r="2602" spans="1:1">
      <c r="A2602" s="77"/>
    </row>
    <row r="2603" spans="1:1">
      <c r="A2603" s="77"/>
    </row>
    <row r="2604" spans="1:1">
      <c r="A2604" s="77"/>
    </row>
    <row r="2605" spans="1:1">
      <c r="A2605" s="77"/>
    </row>
    <row r="2606" spans="1:1">
      <c r="A2606" s="77"/>
    </row>
    <row r="2607" spans="1:1">
      <c r="A2607" s="77"/>
    </row>
    <row r="2608" spans="1:1">
      <c r="A2608" s="77"/>
    </row>
    <row r="2609" spans="1:1">
      <c r="A2609" s="77"/>
    </row>
    <row r="2610" spans="1:1">
      <c r="A2610" s="77"/>
    </row>
    <row r="2611" spans="1:1">
      <c r="A2611" s="77"/>
    </row>
    <row r="2612" spans="1:1">
      <c r="A2612" s="77"/>
    </row>
    <row r="2613" spans="1:1">
      <c r="A2613" s="77"/>
    </row>
    <row r="2614" spans="1:1">
      <c r="A2614" s="77"/>
    </row>
    <row r="2615" spans="1:1">
      <c r="A2615" s="77"/>
    </row>
    <row r="2616" spans="1:1">
      <c r="A2616" s="77"/>
    </row>
    <row r="2617" spans="1:1">
      <c r="A2617" s="77"/>
    </row>
    <row r="2618" spans="1:1">
      <c r="A2618" s="77"/>
    </row>
    <row r="2619" spans="1:1">
      <c r="A2619" s="77"/>
    </row>
    <row r="2620" spans="1:1">
      <c r="A2620" s="77"/>
    </row>
    <row r="2621" spans="1:1">
      <c r="A2621" s="77"/>
    </row>
    <row r="2622" spans="1:1">
      <c r="A2622" s="77"/>
    </row>
    <row r="2623" spans="1:1">
      <c r="A2623" s="77"/>
    </row>
    <row r="2624" spans="1:1">
      <c r="A2624" s="77"/>
    </row>
    <row r="2625" spans="1:1">
      <c r="A2625" s="77"/>
    </row>
    <row r="2626" spans="1:1">
      <c r="A2626" s="77"/>
    </row>
    <row r="2627" spans="1:1">
      <c r="A2627" s="77"/>
    </row>
    <row r="2628" spans="1:1">
      <c r="A2628" s="77"/>
    </row>
    <row r="2629" spans="1:1">
      <c r="A2629" s="77"/>
    </row>
    <row r="2630" spans="1:1">
      <c r="A2630" s="77"/>
    </row>
    <row r="2631" spans="1:1">
      <c r="A2631" s="77"/>
    </row>
    <row r="2632" spans="1:1">
      <c r="A2632" s="77"/>
    </row>
    <row r="2633" spans="1:1">
      <c r="A2633" s="77"/>
    </row>
    <row r="2634" spans="1:1">
      <c r="A2634" s="77"/>
    </row>
    <row r="2635" spans="1:1">
      <c r="A2635" s="77"/>
    </row>
    <row r="2636" spans="1:1">
      <c r="A2636" s="77"/>
    </row>
    <row r="2637" spans="1:1">
      <c r="A2637" s="77"/>
    </row>
    <row r="2638" spans="1:1">
      <c r="A2638" s="77"/>
    </row>
    <row r="2639" spans="1:1">
      <c r="A2639" s="77"/>
    </row>
    <row r="2640" spans="1:1">
      <c r="A2640" s="77"/>
    </row>
    <row r="2641" spans="1:1">
      <c r="A2641" s="77"/>
    </row>
    <row r="2642" spans="1:1">
      <c r="A2642" s="77"/>
    </row>
    <row r="2643" spans="1:1">
      <c r="A2643" s="77"/>
    </row>
    <row r="2644" spans="1:1">
      <c r="A2644" s="77"/>
    </row>
    <row r="2645" spans="1:1">
      <c r="A2645" s="77"/>
    </row>
    <row r="2646" spans="1:1">
      <c r="A2646" s="77"/>
    </row>
    <row r="2647" spans="1:1">
      <c r="A2647" s="77"/>
    </row>
    <row r="2648" spans="1:1">
      <c r="A2648" s="77"/>
    </row>
    <row r="2649" spans="1:1">
      <c r="A2649" s="77"/>
    </row>
    <row r="2650" spans="1:1">
      <c r="A2650" s="77"/>
    </row>
    <row r="2651" spans="1:1">
      <c r="A2651" s="77"/>
    </row>
    <row r="2652" spans="1:1">
      <c r="A2652" s="77"/>
    </row>
    <row r="2653" spans="1:1">
      <c r="A2653" s="77"/>
    </row>
    <row r="2654" spans="1:1">
      <c r="A2654" s="77"/>
    </row>
    <row r="2655" spans="1:1">
      <c r="A2655" s="77"/>
    </row>
    <row r="2656" spans="1:1">
      <c r="A2656" s="77"/>
    </row>
    <row r="2657" spans="1:1">
      <c r="A2657" s="77"/>
    </row>
    <row r="2658" spans="1:1">
      <c r="A2658" s="77"/>
    </row>
    <row r="2659" spans="1:1">
      <c r="A2659" s="77"/>
    </row>
    <row r="2660" spans="1:1">
      <c r="A2660" s="77"/>
    </row>
    <row r="2661" spans="1:1">
      <c r="A2661" s="77"/>
    </row>
    <row r="2662" spans="1:1">
      <c r="A2662" s="77"/>
    </row>
    <row r="2663" spans="1:1">
      <c r="A2663" s="77"/>
    </row>
    <row r="2664" spans="1:1">
      <c r="A2664" s="77"/>
    </row>
    <row r="2665" spans="1:1">
      <c r="A2665" s="77"/>
    </row>
    <row r="2666" spans="1:1">
      <c r="A2666" s="77"/>
    </row>
    <row r="2667" spans="1:1">
      <c r="A2667" s="77"/>
    </row>
    <row r="2668" spans="1:1">
      <c r="A2668" s="77"/>
    </row>
    <row r="2669" spans="1:1">
      <c r="A2669" s="77"/>
    </row>
    <row r="2670" spans="1:1">
      <c r="A2670" s="77"/>
    </row>
    <row r="2671" spans="1:1">
      <c r="A2671" s="77"/>
    </row>
    <row r="2672" spans="1:1">
      <c r="A2672" s="77"/>
    </row>
    <row r="2673" spans="1:1">
      <c r="A2673" s="77"/>
    </row>
    <row r="2674" spans="1:1">
      <c r="A2674" s="77"/>
    </row>
    <row r="2675" spans="1:1">
      <c r="A2675" s="77"/>
    </row>
    <row r="2676" spans="1:1">
      <c r="A2676" s="77"/>
    </row>
    <row r="2677" spans="1:1">
      <c r="A2677" s="77"/>
    </row>
    <row r="2678" spans="1:1">
      <c r="A2678" s="77"/>
    </row>
    <row r="2679" spans="1:1">
      <c r="A2679" s="77"/>
    </row>
    <row r="2680" spans="1:1">
      <c r="A2680" s="77"/>
    </row>
    <row r="2681" spans="1:1">
      <c r="A2681" s="77"/>
    </row>
    <row r="2682" spans="1:1">
      <c r="A2682" s="77"/>
    </row>
    <row r="2683" spans="1:1">
      <c r="A2683" s="77"/>
    </row>
    <row r="2684" spans="1:1">
      <c r="A2684" s="77"/>
    </row>
    <row r="2685" spans="1:1">
      <c r="A2685" s="77"/>
    </row>
    <row r="2686" spans="1:1">
      <c r="A2686" s="77"/>
    </row>
    <row r="2687" spans="1:1">
      <c r="A2687" s="77"/>
    </row>
    <row r="2688" spans="1:1">
      <c r="A2688" s="77"/>
    </row>
    <row r="2689" spans="1:1">
      <c r="A2689" s="77"/>
    </row>
    <row r="2690" spans="1:1">
      <c r="A2690" s="77"/>
    </row>
    <row r="2691" spans="1:1">
      <c r="A2691" s="77"/>
    </row>
    <row r="2692" spans="1:1">
      <c r="A2692" s="77"/>
    </row>
    <row r="2693" spans="1:1">
      <c r="A2693" s="77"/>
    </row>
    <row r="2694" spans="1:1">
      <c r="A2694" s="77"/>
    </row>
    <row r="2695" spans="1:1">
      <c r="A2695" s="77"/>
    </row>
    <row r="2696" spans="1:1">
      <c r="A2696" s="77"/>
    </row>
    <row r="2697" spans="1:1">
      <c r="A2697" s="77"/>
    </row>
    <row r="2698" spans="1:1">
      <c r="A2698" s="77"/>
    </row>
    <row r="2699" spans="1:1">
      <c r="A2699" s="77"/>
    </row>
    <row r="2700" spans="1:1">
      <c r="A2700" s="77"/>
    </row>
    <row r="2701" spans="1:1">
      <c r="A2701" s="77"/>
    </row>
    <row r="2702" spans="1:1">
      <c r="A2702" s="77"/>
    </row>
    <row r="2703" spans="1:1">
      <c r="A2703" s="77"/>
    </row>
    <row r="2704" spans="1:1">
      <c r="A2704" s="77"/>
    </row>
    <row r="2705" spans="1:1">
      <c r="A2705" s="77"/>
    </row>
    <row r="2706" spans="1:1">
      <c r="A2706" s="77"/>
    </row>
    <row r="2707" spans="1:1">
      <c r="A2707" s="77"/>
    </row>
    <row r="2708" spans="1:1">
      <c r="A2708" s="77"/>
    </row>
    <row r="2709" spans="1:1">
      <c r="A2709" s="77"/>
    </row>
    <row r="2710" spans="1:1">
      <c r="A2710" s="77"/>
    </row>
    <row r="2711" spans="1:1">
      <c r="A2711" s="77"/>
    </row>
    <row r="2712" spans="1:1">
      <c r="A2712" s="77"/>
    </row>
    <row r="2713" spans="1:1">
      <c r="A2713" s="77"/>
    </row>
    <row r="2714" spans="1:1">
      <c r="A2714" s="77"/>
    </row>
    <row r="2715" spans="1:1">
      <c r="A2715" s="77"/>
    </row>
    <row r="2716" spans="1:1">
      <c r="A2716" s="77"/>
    </row>
    <row r="2717" spans="1:1">
      <c r="A2717" s="77"/>
    </row>
    <row r="2718" spans="1:1">
      <c r="A2718" s="77"/>
    </row>
    <row r="2719" spans="1:1">
      <c r="A2719" s="77"/>
    </row>
    <row r="2720" spans="1:1">
      <c r="A2720" s="77"/>
    </row>
    <row r="2721" spans="1:1">
      <c r="A2721" s="77"/>
    </row>
    <row r="2722" spans="1:1">
      <c r="A2722" s="77"/>
    </row>
    <row r="2723" spans="1:1">
      <c r="A2723" s="77"/>
    </row>
    <row r="2724" spans="1:1">
      <c r="A2724" s="77"/>
    </row>
    <row r="2725" spans="1:1">
      <c r="A2725" s="77"/>
    </row>
    <row r="2726" spans="1:1">
      <c r="A2726" s="77"/>
    </row>
    <row r="2727" spans="1:1">
      <c r="A2727" s="77"/>
    </row>
    <row r="2728" spans="1:1">
      <c r="A2728" s="77"/>
    </row>
    <row r="2729" spans="1:1">
      <c r="A2729" s="77"/>
    </row>
    <row r="2730" spans="1:1">
      <c r="A2730" s="77"/>
    </row>
    <row r="2731" spans="1:1">
      <c r="A2731" s="77"/>
    </row>
    <row r="2732" spans="1:1">
      <c r="A2732" s="77"/>
    </row>
    <row r="2733" spans="1:1">
      <c r="A2733" s="77"/>
    </row>
    <row r="2734" spans="1:1">
      <c r="A2734" s="77"/>
    </row>
    <row r="2735" spans="1:1">
      <c r="A2735" s="77"/>
    </row>
    <row r="2736" spans="1:1">
      <c r="A2736" s="77"/>
    </row>
    <row r="2737" spans="1:1">
      <c r="A2737" s="77"/>
    </row>
    <row r="2738" spans="1:1">
      <c r="A2738" s="77"/>
    </row>
    <row r="2739" spans="1:1">
      <c r="A2739" s="77"/>
    </row>
    <row r="2740" spans="1:1">
      <c r="A2740" s="77"/>
    </row>
    <row r="2741" spans="1:1">
      <c r="A2741" s="77"/>
    </row>
    <row r="2742" spans="1:1">
      <c r="A2742" s="77"/>
    </row>
    <row r="2743" spans="1:1">
      <c r="A2743" s="77"/>
    </row>
    <row r="2744" spans="1:1">
      <c r="A2744" s="77"/>
    </row>
    <row r="2745" spans="1:1">
      <c r="A2745" s="77"/>
    </row>
    <row r="2746" spans="1:1">
      <c r="A2746" s="77"/>
    </row>
    <row r="2747" spans="1:1">
      <c r="A2747" s="77"/>
    </row>
    <row r="2748" spans="1:1">
      <c r="A2748" s="77"/>
    </row>
    <row r="2749" spans="1:1">
      <c r="A2749" s="77"/>
    </row>
    <row r="2750" spans="1:1">
      <c r="A2750" s="77"/>
    </row>
    <row r="2751" spans="1:1">
      <c r="A2751" s="77"/>
    </row>
    <row r="2752" spans="1:1">
      <c r="A2752" s="77"/>
    </row>
    <row r="2753" spans="1:1">
      <c r="A2753" s="77"/>
    </row>
    <row r="2754" spans="1:1">
      <c r="A2754" s="77"/>
    </row>
    <row r="2755" spans="1:1">
      <c r="A2755" s="77"/>
    </row>
    <row r="2756" spans="1:1">
      <c r="A2756" s="77"/>
    </row>
    <row r="2757" spans="1:1">
      <c r="A2757" s="77"/>
    </row>
    <row r="2758" spans="1:1">
      <c r="A2758" s="77"/>
    </row>
    <row r="2759" spans="1:1">
      <c r="A2759" s="77"/>
    </row>
    <row r="2760" spans="1:1">
      <c r="A2760" s="77"/>
    </row>
    <row r="2761" spans="1:1">
      <c r="A2761" s="77"/>
    </row>
    <row r="2762" spans="1:1">
      <c r="A2762" s="77"/>
    </row>
    <row r="2763" spans="1:1">
      <c r="A2763" s="77"/>
    </row>
    <row r="2764" spans="1:1">
      <c r="A2764" s="77"/>
    </row>
    <row r="2765" spans="1:1">
      <c r="A2765" s="77"/>
    </row>
    <row r="2766" spans="1:1">
      <c r="A2766" s="77"/>
    </row>
    <row r="2767" spans="1:1">
      <c r="A2767" s="77"/>
    </row>
    <row r="2768" spans="1:1">
      <c r="A2768" s="77"/>
    </row>
    <row r="2769" spans="1:1">
      <c r="A2769" s="77"/>
    </row>
    <row r="2770" spans="1:1">
      <c r="A2770" s="77"/>
    </row>
    <row r="2771" spans="1:1">
      <c r="A2771" s="77"/>
    </row>
    <row r="2772" spans="1:1">
      <c r="A2772" s="77"/>
    </row>
    <row r="2773" spans="1:1">
      <c r="A2773" s="77"/>
    </row>
    <row r="2774" spans="1:1">
      <c r="A2774" s="77"/>
    </row>
    <row r="2775" spans="1:1">
      <c r="A2775" s="77"/>
    </row>
    <row r="2776" spans="1:1">
      <c r="A2776" s="77"/>
    </row>
    <row r="2777" spans="1:1">
      <c r="A2777" s="77"/>
    </row>
    <row r="2778" spans="1:1">
      <c r="A2778" s="77"/>
    </row>
    <row r="2779" spans="1:1">
      <c r="A2779" s="77"/>
    </row>
    <row r="2780" spans="1:1">
      <c r="A2780" s="77"/>
    </row>
    <row r="2781" spans="1:1">
      <c r="A2781" s="77"/>
    </row>
    <row r="2782" spans="1:1">
      <c r="A2782" s="77"/>
    </row>
    <row r="2783" spans="1:1">
      <c r="A2783" s="77"/>
    </row>
    <row r="2784" spans="1:1">
      <c r="A2784" s="77"/>
    </row>
    <row r="2785" spans="1:1">
      <c r="A2785" s="77"/>
    </row>
    <row r="2786" spans="1:1">
      <c r="A2786" s="77"/>
    </row>
    <row r="2787" spans="1:1">
      <c r="A2787" s="77"/>
    </row>
    <row r="2788" spans="1:1">
      <c r="A2788" s="77"/>
    </row>
    <row r="2789" spans="1:1">
      <c r="A2789" s="77"/>
    </row>
    <row r="2790" spans="1:1">
      <c r="A2790" s="77"/>
    </row>
    <row r="2791" spans="1:1">
      <c r="A2791" s="77"/>
    </row>
    <row r="2792" spans="1:1">
      <c r="A2792" s="77"/>
    </row>
    <row r="2793" spans="1:1">
      <c r="A2793" s="77"/>
    </row>
    <row r="2794" spans="1:1">
      <c r="A2794" s="77"/>
    </row>
    <row r="2795" spans="1:1">
      <c r="A2795" s="77"/>
    </row>
    <row r="2796" spans="1:1">
      <c r="A2796" s="77"/>
    </row>
    <row r="2797" spans="1:1">
      <c r="A2797" s="77"/>
    </row>
    <row r="2798" spans="1:1">
      <c r="A2798" s="77"/>
    </row>
    <row r="2799" spans="1:1">
      <c r="A2799" s="77"/>
    </row>
    <row r="2800" spans="1:1">
      <c r="A2800" s="77"/>
    </row>
    <row r="2801" spans="1:1">
      <c r="A2801" s="77"/>
    </row>
    <row r="2802" spans="1:1">
      <c r="A2802" s="77"/>
    </row>
    <row r="2803" spans="1:1">
      <c r="A2803" s="77"/>
    </row>
    <row r="2804" spans="1:1">
      <c r="A2804" s="77"/>
    </row>
    <row r="2805" spans="1:1">
      <c r="A2805" s="77"/>
    </row>
    <row r="2806" spans="1:1">
      <c r="A2806" s="77"/>
    </row>
    <row r="2807" spans="1:1">
      <c r="A2807" s="77"/>
    </row>
    <row r="2808" spans="1:1">
      <c r="A2808" s="77"/>
    </row>
    <row r="2809" spans="1:1">
      <c r="A2809" s="77"/>
    </row>
    <row r="2810" spans="1:1">
      <c r="A2810" s="77"/>
    </row>
    <row r="2811" spans="1:1">
      <c r="A2811" s="77"/>
    </row>
    <row r="2812" spans="1:1">
      <c r="A2812" s="77"/>
    </row>
    <row r="2813" spans="1:1">
      <c r="A2813" s="77"/>
    </row>
    <row r="2814" spans="1:1">
      <c r="A2814" s="77"/>
    </row>
    <row r="2815" spans="1:1">
      <c r="A2815" s="77"/>
    </row>
    <row r="2816" spans="1:1">
      <c r="A2816" s="77"/>
    </row>
    <row r="2817" spans="1:1">
      <c r="A2817" s="77"/>
    </row>
    <row r="2818" spans="1:1">
      <c r="A2818" s="77"/>
    </row>
    <row r="2819" spans="1:1">
      <c r="A2819" s="77"/>
    </row>
    <row r="2820" spans="1:1">
      <c r="A2820" s="77"/>
    </row>
    <row r="2821" spans="1:1">
      <c r="A2821" s="77"/>
    </row>
    <row r="2822" spans="1:1">
      <c r="A2822" s="77"/>
    </row>
    <row r="2823" spans="1:1">
      <c r="A2823" s="77"/>
    </row>
    <row r="2824" spans="1:1">
      <c r="A2824" s="77"/>
    </row>
    <row r="2825" spans="1:1">
      <c r="A2825" s="77"/>
    </row>
    <row r="2826" spans="1:1">
      <c r="A2826" s="77"/>
    </row>
    <row r="2827" spans="1:1">
      <c r="A2827" s="77"/>
    </row>
    <row r="2828" spans="1:1">
      <c r="A2828" s="77"/>
    </row>
    <row r="2829" spans="1:1">
      <c r="A2829" s="77"/>
    </row>
    <row r="2830" spans="1:1">
      <c r="A2830" s="77"/>
    </row>
    <row r="2831" spans="1:1">
      <c r="A2831" s="77"/>
    </row>
    <row r="2832" spans="1:1">
      <c r="A2832" s="77"/>
    </row>
    <row r="2833" spans="1:1">
      <c r="A2833" s="77"/>
    </row>
    <row r="2834" spans="1:1">
      <c r="A2834" s="77"/>
    </row>
    <row r="2835" spans="1:1">
      <c r="A2835" s="77"/>
    </row>
    <row r="2836" spans="1:1">
      <c r="A2836" s="77"/>
    </row>
    <row r="2837" spans="1:1">
      <c r="A2837" s="77"/>
    </row>
    <row r="2838" spans="1:1">
      <c r="A2838" s="77"/>
    </row>
    <row r="2839" spans="1:1">
      <c r="A2839" s="77"/>
    </row>
    <row r="2840" spans="1:1">
      <c r="A2840" s="77"/>
    </row>
    <row r="2841" spans="1:1">
      <c r="A2841" s="77"/>
    </row>
    <row r="2842" spans="1:1">
      <c r="A2842" s="77"/>
    </row>
    <row r="2843" spans="1:1">
      <c r="A2843" s="77"/>
    </row>
    <row r="2844" spans="1:1">
      <c r="A2844" s="77"/>
    </row>
    <row r="2845" spans="1:1">
      <c r="A2845" s="77"/>
    </row>
    <row r="2846" spans="1:1">
      <c r="A2846" s="77"/>
    </row>
    <row r="2847" spans="1:1">
      <c r="A2847" s="77"/>
    </row>
    <row r="2848" spans="1:1">
      <c r="A2848" s="77"/>
    </row>
    <row r="2849" spans="1:1">
      <c r="A2849" s="77"/>
    </row>
    <row r="2850" spans="1:1">
      <c r="A2850" s="77"/>
    </row>
    <row r="2851" spans="1:1">
      <c r="A2851" s="77"/>
    </row>
    <row r="2852" spans="1:1">
      <c r="A2852" s="77"/>
    </row>
    <row r="2853" spans="1:1">
      <c r="A2853" s="77"/>
    </row>
    <row r="2854" spans="1:1">
      <c r="A2854" s="77"/>
    </row>
    <row r="2855" spans="1:1">
      <c r="A2855" s="77"/>
    </row>
    <row r="2856" spans="1:1">
      <c r="A2856" s="77"/>
    </row>
    <row r="2857" spans="1:1">
      <c r="A2857" s="77"/>
    </row>
    <row r="2858" spans="1:1">
      <c r="A2858" s="77"/>
    </row>
    <row r="2859" spans="1:1">
      <c r="A2859" s="77"/>
    </row>
    <row r="2860" spans="1:1">
      <c r="A2860" s="77"/>
    </row>
    <row r="2861" spans="1:1">
      <c r="A2861" s="7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9FE33A-1562-462D-B1E0-F636784830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TOC</vt:lpstr>
      <vt:lpstr>1. V Valuation 10 Year</vt:lpstr>
      <vt:lpstr>HIstorical Data -&gt;&gt;</vt:lpstr>
      <vt:lpstr>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Ferraro</dc:creator>
  <cp:lastModifiedBy>Lyle Davis</cp:lastModifiedBy>
  <cp:lastPrinted>2009-06-17T22:51:57Z</cp:lastPrinted>
  <dcterms:created xsi:type="dcterms:W3CDTF">2008-08-13T03:15:54Z</dcterms:created>
  <dcterms:modified xsi:type="dcterms:W3CDTF">2024-07-16T00:30:13Z</dcterms:modified>
</cp:coreProperties>
</file>