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<sst xmlns="http://schemas.openxmlformats.org/spreadsheetml/2006/main" count="1260" uniqueCount="646">
  <si>
    <t xml:space="preserve">EMPRESA</t>
  </si>
  <si>
    <t xml:space="preserve">NOM TREBALLADOR</t>
  </si>
  <si>
    <t xml:space="preserve">COGNOM TREBALLADOR</t>
  </si>
  <si>
    <t xml:space="preserve">DNI</t>
  </si>
  <si>
    <t xml:space="preserve">CORREU</t>
  </si>
  <si>
    <t xml:space="preserve">NSS</t>
  </si>
  <si>
    <t xml:space="preserve">tipo de contrato</t>
  </si>
  <si>
    <t xml:space="preserve">tipo de jornada</t>
  </si>
  <si>
    <t xml:space="preserve">fecha inicio contrato</t>
  </si>
  <si>
    <t xml:space="preserve">fecha final contrato</t>
  </si>
  <si>
    <t xml:space="preserve">motivo del contrato</t>
  </si>
  <si>
    <t xml:space="preserve">conveni</t>
  </si>
  <si>
    <t xml:space="preserve">categori</t>
  </si>
  <si>
    <t xml:space="preserve">Tipu de salari</t>
  </si>
  <si>
    <t xml:space="preserve">salari brut</t>
  </si>
  <si>
    <t xml:space="preserve">hores parcial</t>
  </si>
  <si>
    <t xml:space="preserve">MTPALACIO SOLUTIONS S.L.</t>
  </si>
  <si>
    <t xml:space="preserve">Pau</t>
  </si>
  <si>
    <t xml:space="preserve">Duran Godino</t>
  </si>
  <si>
    <t xml:space="preserve">47961720G</t>
  </si>
  <si>
    <t xml:space="preserve">pau.duran.godino.95@gmail.com</t>
  </si>
  <si>
    <t xml:space="preserve">08/12639860-50</t>
  </si>
  <si>
    <t xml:space="preserve">INDEFINIT</t>
  </si>
  <si>
    <t xml:space="preserve">COMPLETA</t>
  </si>
  <si>
    <t xml:space="preserve">Oficines i despatxos</t>
  </si>
  <si>
    <t xml:space="preserve">cap de segona</t>
  </si>
  <si>
    <t xml:space="preserve">anual</t>
  </si>
  <si>
    <t xml:space="preserve">Marti</t>
  </si>
  <si>
    <t xml:space="preserve">Tapia Palacio</t>
  </si>
  <si>
    <t xml:space="preserve">47415102G</t>
  </si>
  <si>
    <t xml:space="preserve">marti@tucody.com</t>
  </si>
  <si>
    <t xml:space="preserve">08/12064454-48</t>
  </si>
  <si>
    <t xml:space="preserve">administrador</t>
  </si>
  <si>
    <t xml:space="preserve">indefinit discontinu</t>
  </si>
  <si>
    <t xml:space="preserve">obres i servei</t>
  </si>
  <si>
    <t xml:space="preserve">EMPORDÀ SUNFLOWERS S.L.</t>
  </si>
  <si>
    <t xml:space="preserve">Lucia</t>
  </si>
  <si>
    <t xml:space="preserve">Gargallo Monforte</t>
  </si>
  <si>
    <t xml:space="preserve">18441969V</t>
  </si>
  <si>
    <t xml:space="preserve">luciagarmon@hotmail.com</t>
  </si>
  <si>
    <t xml:space="preserve">44/10012150-76</t>
  </si>
  <si>
    <t xml:space="preserve">Restauració Girona</t>
  </si>
  <si>
    <t xml:space="preserve">Cap de cuina</t>
  </si>
  <si>
    <t xml:space="preserve">temporal</t>
  </si>
  <si>
    <t xml:space="preserve">Isidro</t>
  </si>
  <si>
    <t xml:space="preserve">Pujadas Muñoz</t>
  </si>
  <si>
    <t xml:space="preserve">40433938F</t>
  </si>
  <si>
    <t xml:space="preserve">17/00562430-55</t>
  </si>
  <si>
    <t xml:space="preserve">gerent</t>
  </si>
  <si>
    <t xml:space="preserve">Max</t>
  </si>
  <si>
    <t xml:space="preserve">Roures Mintenig</t>
  </si>
  <si>
    <t xml:space="preserve">42149468Z</t>
  </si>
  <si>
    <t xml:space="preserve">mrouresm@gmail.com</t>
  </si>
  <si>
    <t xml:space="preserve">08/11659904-85</t>
  </si>
  <si>
    <t xml:space="preserve">completa</t>
  </si>
  <si>
    <t xml:space="preserve">Helio Fabio</t>
  </si>
  <si>
    <t xml:space="preserve">Bedoya Duque</t>
  </si>
  <si>
    <t xml:space="preserve">51250960Z</t>
  </si>
  <si>
    <t xml:space="preserve">heliofabiobedoya62@gmail.com</t>
  </si>
  <si>
    <t xml:space="preserve">28/11213863-21</t>
  </si>
  <si>
    <t xml:space="preserve">PARCIAL</t>
  </si>
  <si>
    <t xml:space="preserve">Pinches fins 18 anys</t>
  </si>
  <si>
    <t xml:space="preserve">parcial</t>
  </si>
  <si>
    <t xml:space="preserve">Igor</t>
  </si>
  <si>
    <t xml:space="preserve">Bosch Raventos</t>
  </si>
  <si>
    <t xml:space="preserve">53295200Z</t>
  </si>
  <si>
    <t xml:space="preserve">igorbosch@gmail.com</t>
  </si>
  <si>
    <t xml:space="preserve">08/11676085-67</t>
  </si>
  <si>
    <t xml:space="preserve">Jordi</t>
  </si>
  <si>
    <t xml:space="preserve">Izquierdo Franco</t>
  </si>
  <si>
    <t xml:space="preserve">41604855V</t>
  </si>
  <si>
    <t xml:space="preserve">jordi96_@hotmail.com</t>
  </si>
  <si>
    <t xml:space="preserve">17/10353019-34</t>
  </si>
  <si>
    <t xml:space="preserve">segundo jefe de cocina</t>
  </si>
  <si>
    <t xml:space="preserve">Melissa Joyce</t>
  </si>
  <si>
    <t xml:space="preserve">Mohamed Roksnoer</t>
  </si>
  <si>
    <t xml:space="preserve">41599308J</t>
  </si>
  <si>
    <t xml:space="preserve">melissajoyce.mr@gmail.com</t>
  </si>
  <si>
    <t xml:space="preserve">17/10380936-15</t>
  </si>
  <si>
    <t xml:space="preserve">Cristian Alcides</t>
  </si>
  <si>
    <t xml:space="preserve">Moncada Luque</t>
  </si>
  <si>
    <t xml:space="preserve">Y1204075Q</t>
  </si>
  <si>
    <t xml:space="preserve">moncadacristianluque@gmail.com</t>
  </si>
  <si>
    <t xml:space="preserve">17/10345514-95</t>
  </si>
  <si>
    <t xml:space="preserve">ajudant cuiner</t>
  </si>
  <si>
    <t xml:space="preserve">Maura</t>
  </si>
  <si>
    <t xml:space="preserve">Morales Sandoval</t>
  </si>
  <si>
    <t xml:space="preserve">41688984N</t>
  </si>
  <si>
    <t xml:space="preserve">maura021972@gmail.com</t>
  </si>
  <si>
    <t xml:space="preserve">28/12466879-88</t>
  </si>
  <si>
    <t xml:space="preserve">Carlos Fernando</t>
  </si>
  <si>
    <t xml:space="preserve">Narvaez Peralta</t>
  </si>
  <si>
    <t xml:space="preserve">49553031Z</t>
  </si>
  <si>
    <t xml:space="preserve">carlosnarvaez.p@gmail.com</t>
  </si>
  <si>
    <t xml:space="preserve">08/12124837-00</t>
  </si>
  <si>
    <t xml:space="preserve">cap barra</t>
  </si>
  <si>
    <t xml:space="preserve">Eric</t>
  </si>
  <si>
    <t xml:space="preserve">Platero Mateos</t>
  </si>
  <si>
    <t xml:space="preserve">49293589N</t>
  </si>
  <si>
    <t xml:space="preserve">ERIC9299.EP@GMAIL.COM</t>
  </si>
  <si>
    <t xml:space="preserve">08/12910374-31</t>
  </si>
  <si>
    <t xml:space="preserve">Arnau</t>
  </si>
  <si>
    <t xml:space="preserve">Soler Pla</t>
  </si>
  <si>
    <t xml:space="preserve">49293176J</t>
  </si>
  <si>
    <t xml:space="preserve">arnausolerplaa99@gmail.com</t>
  </si>
  <si>
    <t xml:space="preserve">08/12866775-82</t>
  </si>
  <si>
    <t xml:space="preserve">Marta</t>
  </si>
  <si>
    <t xml:space="preserve">Montero Perez</t>
  </si>
  <si>
    <t xml:space="preserve">46988078K</t>
  </si>
  <si>
    <t xml:space="preserve">08/11524633-32</t>
  </si>
  <si>
    <t xml:space="preserve">auxiliar recepcio</t>
  </si>
  <si>
    <t xml:space="preserve">mensual</t>
  </si>
  <si>
    <t xml:space="preserve">Antoni</t>
  </si>
  <si>
    <t xml:space="preserve">Gener Vila</t>
  </si>
  <si>
    <t xml:space="preserve">39420659Q</t>
  </si>
  <si>
    <t xml:space="preserve">tonigenervila@hotmail.com</t>
  </si>
  <si>
    <t xml:space="preserve">08/12477379-44</t>
  </si>
  <si>
    <t xml:space="preserve">ajudant cambrer</t>
  </si>
  <si>
    <t xml:space="preserve">Carla</t>
  </si>
  <si>
    <t xml:space="preserve">Fantini</t>
  </si>
  <si>
    <t xml:space="preserve">54925032C</t>
  </si>
  <si>
    <t xml:space="preserve">carlaf@blanquerna.url.edu</t>
  </si>
  <si>
    <t xml:space="preserve">08/13868261-43</t>
  </si>
  <si>
    <t xml:space="preserve">ajudant cambrera</t>
  </si>
  <si>
    <t xml:space="preserve">Karl</t>
  </si>
  <si>
    <t xml:space="preserve">Bogo Gonzalo</t>
  </si>
  <si>
    <t xml:space="preserve">47719117M</t>
  </si>
  <si>
    <t xml:space="preserve">17/10288868-00</t>
  </si>
  <si>
    <t xml:space="preserve">cap de seccio</t>
  </si>
  <si>
    <t xml:space="preserve">Ousainou</t>
  </si>
  <si>
    <t xml:space="preserve">Touray</t>
  </si>
  <si>
    <t xml:space="preserve">X8320022W</t>
  </si>
  <si>
    <t xml:space="preserve">46/10990544-95</t>
  </si>
  <si>
    <t xml:space="preserve">ajudant manteniment</t>
  </si>
  <si>
    <t xml:space="preserve">EL RINCON DE IARI S.L.</t>
  </si>
  <si>
    <t xml:space="preserve">Karen Ester</t>
  </si>
  <si>
    <t xml:space="preserve">Pasten Candia</t>
  </si>
  <si>
    <t xml:space="preserve">X6675333C</t>
  </si>
  <si>
    <t xml:space="preserve">chicayjony.kp@gmail.com</t>
  </si>
  <si>
    <t xml:space="preserve">17/10240773-17</t>
  </si>
  <si>
    <t xml:space="preserve">TEMPORAL</t>
  </si>
  <si>
    <t xml:space="preserve">Circumstancies de la producció</t>
  </si>
  <si>
    <t xml:space="preserve">encarregada</t>
  </si>
  <si>
    <t xml:space="preserve">Yarisel</t>
  </si>
  <si>
    <t xml:space="preserve">Rojas Monzon</t>
  </si>
  <si>
    <t xml:space="preserve">X8747209X</t>
  </si>
  <si>
    <t xml:space="preserve">yarirojasmonzon@gmail.com</t>
  </si>
  <si>
    <t xml:space="preserve">03/10755026-06</t>
  </si>
  <si>
    <t xml:space="preserve">administradora</t>
  </si>
  <si>
    <t xml:space="preserve">GODINO GLOBAL MANAGEMENT S.L.</t>
  </si>
  <si>
    <t xml:space="preserve">Jordi </t>
  </si>
  <si>
    <t xml:space="preserve">Bernades Vidal</t>
  </si>
  <si>
    <t xml:space="preserve">38822013Z</t>
  </si>
  <si>
    <t xml:space="preserve">jordi.bernadas@ggmanagement.cat</t>
  </si>
  <si>
    <t xml:space="preserve">08/10285277-45</t>
  </si>
  <si>
    <t xml:space="preserve">Rosa</t>
  </si>
  <si>
    <t xml:space="preserve">Collado Rueda</t>
  </si>
  <si>
    <t xml:space="preserve">47175380B</t>
  </si>
  <si>
    <t xml:space="preserve">rosa.collado@ggmanagement.cat</t>
  </si>
  <si>
    <t xml:space="preserve">08/11917892-53</t>
  </si>
  <si>
    <t xml:space="preserve">David</t>
  </si>
  <si>
    <t xml:space="preserve">Godino Palomares</t>
  </si>
  <si>
    <t xml:space="preserve">46656497P</t>
  </si>
  <si>
    <t xml:space="preserve">david.godino@ggmanagement.cat</t>
  </si>
  <si>
    <t xml:space="preserve">08/05266879-96</t>
  </si>
  <si>
    <t xml:space="preserve">Mireia</t>
  </si>
  <si>
    <t xml:space="preserve">Hinarejos España</t>
  </si>
  <si>
    <t xml:space="preserve">53638747X</t>
  </si>
  <si>
    <t xml:space="preserve">mireia.hinarejos@ggmanagement.cat</t>
  </si>
  <si>
    <t xml:space="preserve">08/12965205-57</t>
  </si>
  <si>
    <t xml:space="preserve">auxiliar administrativa</t>
  </si>
  <si>
    <t xml:space="preserve">Ainhoa </t>
  </si>
  <si>
    <t xml:space="preserve">Madurell Gomez</t>
  </si>
  <si>
    <t xml:space="preserve">43561088P</t>
  </si>
  <si>
    <t xml:space="preserve">ainhoa.madurell@ggmanagement.cat</t>
  </si>
  <si>
    <t xml:space="preserve">08/13437624-86</t>
  </si>
  <si>
    <t xml:space="preserve">Laura</t>
  </si>
  <si>
    <t xml:space="preserve">Roncero Sanz</t>
  </si>
  <si>
    <t xml:space="preserve">43579473Q</t>
  </si>
  <si>
    <t xml:space="preserve">laura.roncero@ggmanagement.cat</t>
  </si>
  <si>
    <t xml:space="preserve">08/12973084-79</t>
  </si>
  <si>
    <t xml:space="preserve">auxiliar oficina</t>
  </si>
  <si>
    <t xml:space="preserve">Francisco Javier</t>
  </si>
  <si>
    <t xml:space="preserve">Muñoz Albenca</t>
  </si>
  <si>
    <t xml:space="preserve">08038239S</t>
  </si>
  <si>
    <t xml:space="preserve">28/04216693-00</t>
  </si>
  <si>
    <t xml:space="preserve">Ruben</t>
  </si>
  <si>
    <t xml:space="preserve">Quilez Ferrando</t>
  </si>
  <si>
    <t xml:space="preserve">53315087Y</t>
  </si>
  <si>
    <t xml:space="preserve">ruben.quilez@ggmanagement.cat</t>
  </si>
  <si>
    <t xml:space="preserve">08/11984698-26</t>
  </si>
  <si>
    <t xml:space="preserve">contable</t>
  </si>
  <si>
    <t xml:space="preserve">Dunia Gabriela</t>
  </si>
  <si>
    <t xml:space="preserve">Rendon Pinos</t>
  </si>
  <si>
    <t xml:space="preserve">26070857N</t>
  </si>
  <si>
    <t xml:space="preserve">dunia.rendon@ggmanagement.cat</t>
  </si>
  <si>
    <t xml:space="preserve">08/11515198-06</t>
  </si>
  <si>
    <t xml:space="preserve">jefa administración</t>
  </si>
  <si>
    <t xml:space="preserve">Judit</t>
  </si>
  <si>
    <t xml:space="preserve">Tixell Barcelo</t>
  </si>
  <si>
    <t xml:space="preserve">39428601T</t>
  </si>
  <si>
    <t xml:space="preserve">judit.tixell@ggmanagement.cat</t>
  </si>
  <si>
    <t xml:space="preserve">08/12090065-51</t>
  </si>
  <si>
    <t xml:space="preserve">Santiago</t>
  </si>
  <si>
    <t xml:space="preserve">Manen Fernandez</t>
  </si>
  <si>
    <t xml:space="preserve">48096666D</t>
  </si>
  <si>
    <t xml:space="preserve">santiago.manen@ggmanagement.cat</t>
  </si>
  <si>
    <t xml:space="preserve">08/12043461-07</t>
  </si>
  <si>
    <t xml:space="preserve">contable junior</t>
  </si>
  <si>
    <t xml:space="preserve">Marianela</t>
  </si>
  <si>
    <t xml:space="preserve">Sanchez</t>
  </si>
  <si>
    <t xml:space="preserve">Y3066149X</t>
  </si>
  <si>
    <t xml:space="preserve">ALSI 02 S.L.</t>
  </si>
  <si>
    <t xml:space="preserve">Pedro</t>
  </si>
  <si>
    <t xml:space="preserve">Aguilera Rojas</t>
  </si>
  <si>
    <t xml:space="preserve">X6397247G</t>
  </si>
  <si>
    <t xml:space="preserve">pedragui1968@hotmail.com</t>
  </si>
  <si>
    <t xml:space="preserve">17/10222079-44</t>
  </si>
  <si>
    <t xml:space="preserve">oficial de primera</t>
  </si>
  <si>
    <t xml:space="preserve">Iris Zulema</t>
  </si>
  <si>
    <t xml:space="preserve">Arce Perez</t>
  </si>
  <si>
    <t xml:space="preserve">41629963D</t>
  </si>
  <si>
    <t xml:space="preserve">pedragui1968@gmail.com</t>
  </si>
  <si>
    <t xml:space="preserve">17/10231687-49</t>
  </si>
  <si>
    <t xml:space="preserve">administrativa</t>
  </si>
  <si>
    <t xml:space="preserve">Roxana</t>
  </si>
  <si>
    <t xml:space="preserve">Salvatierra</t>
  </si>
  <si>
    <t xml:space="preserve">24492457D</t>
  </si>
  <si>
    <t xml:space="preserve">irisarce1234@gmail.com</t>
  </si>
  <si>
    <t xml:space="preserve">17/10219231-09</t>
  </si>
  <si>
    <t xml:space="preserve">MEDIACABLE SERVICIOS DE PRODUCCIÓN S.L.</t>
  </si>
  <si>
    <t xml:space="preserve">Maria Isabel</t>
  </si>
  <si>
    <t xml:space="preserve">Carrero Carrero</t>
  </si>
  <si>
    <t xml:space="preserve">07051715F</t>
  </si>
  <si>
    <t xml:space="preserve">iscarreroca@gmail.com</t>
  </si>
  <si>
    <t xml:space="preserve">10/10136677-17</t>
  </si>
  <si>
    <t xml:space="preserve">Conductor</t>
  </si>
  <si>
    <t xml:space="preserve">Jan</t>
  </si>
  <si>
    <t xml:space="preserve">47190046A</t>
  </si>
  <si>
    <t xml:space="preserve">jan@brothapps.com</t>
  </si>
  <si>
    <t xml:space="preserve">08/12142168-65</t>
  </si>
  <si>
    <t xml:space="preserve">Titulat de grau superior</t>
  </si>
  <si>
    <t xml:space="preserve">ATASCORP S.L.</t>
  </si>
  <si>
    <t xml:space="preserve">Maria Cecilia</t>
  </si>
  <si>
    <t xml:space="preserve">Cosculluela Guixe</t>
  </si>
  <si>
    <t xml:space="preserve">40865361L</t>
  </si>
  <si>
    <t xml:space="preserve">ceci@atascorp.com</t>
  </si>
  <si>
    <t xml:space="preserve">08/04277944-76</t>
  </si>
  <si>
    <t xml:space="preserve">Lluis Xavier</t>
  </si>
  <si>
    <t xml:space="preserve">Bastidas Ponce</t>
  </si>
  <si>
    <t xml:space="preserve">24554759M</t>
  </si>
  <si>
    <t xml:space="preserve">xavierale200923@hotmail.com</t>
  </si>
  <si>
    <t xml:space="preserve">08/11809796-15</t>
  </si>
  <si>
    <t xml:space="preserve">Peons</t>
  </si>
  <si>
    <t xml:space="preserve">KOMODO INVESTMENT S.L.</t>
  </si>
  <si>
    <t xml:space="preserve">Eli</t>
  </si>
  <si>
    <t xml:space="preserve">Azancot Botton</t>
  </si>
  <si>
    <t xml:space="preserve">46357180J</t>
  </si>
  <si>
    <t xml:space="preserve">Ana Isabel</t>
  </si>
  <si>
    <t xml:space="preserve">Martin Campos</t>
  </si>
  <si>
    <t xml:space="preserve">43688016E</t>
  </si>
  <si>
    <t xml:space="preserve">08/10022939-92</t>
  </si>
  <si>
    <t xml:space="preserve">Encarregats</t>
  </si>
  <si>
    <t xml:space="preserve">Merce</t>
  </si>
  <si>
    <t xml:space="preserve">Folch</t>
  </si>
  <si>
    <t xml:space="preserve">35118200Y</t>
  </si>
  <si>
    <t xml:space="preserve">merce.folch@riskmediagroup.net</t>
  </si>
  <si>
    <t xml:space="preserve">08/05300180-29</t>
  </si>
  <si>
    <t xml:space="preserve">BROTHAPPS S.L.</t>
  </si>
  <si>
    <t xml:space="preserve">Laura Dolores</t>
  </si>
  <si>
    <t xml:space="preserve">Alonso Gonzalez</t>
  </si>
  <si>
    <t xml:space="preserve">45861941X</t>
  </si>
  <si>
    <t xml:space="preserve">ldalonso@brothapps.com</t>
  </si>
  <si>
    <t xml:space="preserve">15/10453662-23</t>
  </si>
  <si>
    <t xml:space="preserve">disenyadora</t>
  </si>
  <si>
    <t xml:space="preserve">Beumala Garcia</t>
  </si>
  <si>
    <t xml:space="preserve">47994092S</t>
  </si>
  <si>
    <t xml:space="preserve">abeumala@brothapps.com</t>
  </si>
  <si>
    <t xml:space="preserve">08/12142146-43</t>
  </si>
  <si>
    <t xml:space="preserve">desarrollador junior-programador</t>
  </si>
  <si>
    <t xml:space="preserve">Borja</t>
  </si>
  <si>
    <t xml:space="preserve">53295317Q</t>
  </si>
  <si>
    <t xml:space="preserve">borjaboschraventos@gmail.com</t>
  </si>
  <si>
    <t xml:space="preserve">22/10121312-77</t>
  </si>
  <si>
    <t xml:space="preserve">business development-marketing</t>
  </si>
  <si>
    <t xml:space="preserve">Francesc</t>
  </si>
  <si>
    <t xml:space="preserve">Destruells Rosello</t>
  </si>
  <si>
    <t xml:space="preserve">47276326X</t>
  </si>
  <si>
    <t xml:space="preserve">fdestruels@brothapps.com</t>
  </si>
  <si>
    <t xml:space="preserve">08/11983913-17</t>
  </si>
  <si>
    <t xml:space="preserve">programador</t>
  </si>
  <si>
    <t xml:space="preserve">Joan </t>
  </si>
  <si>
    <t xml:space="preserve">Eroles Mallolas</t>
  </si>
  <si>
    <t xml:space="preserve">47869826H</t>
  </si>
  <si>
    <t xml:space="preserve">joan.erolesmallolas@gmail.com</t>
  </si>
  <si>
    <t xml:space="preserve">08/12003442-49</t>
  </si>
  <si>
    <t xml:space="preserve">Amaia</t>
  </si>
  <si>
    <t xml:space="preserve">Giralt Amochategui</t>
  </si>
  <si>
    <t xml:space="preserve">72526916G</t>
  </si>
  <si>
    <t xml:space="preserve">amaia@brothapps.com</t>
  </si>
  <si>
    <t xml:space="preserve">20/10259459-31</t>
  </si>
  <si>
    <t xml:space="preserve">cap d'equip</t>
  </si>
  <si>
    <t xml:space="preserve">Hernan</t>
  </si>
  <si>
    <t xml:space="preserve">Mateo Rosales</t>
  </si>
  <si>
    <t xml:space="preserve">4640443B</t>
  </si>
  <si>
    <t xml:space="preserve">hmateo@brothapps.com</t>
  </si>
  <si>
    <t xml:space="preserve">08/11220931-37</t>
  </si>
  <si>
    <t xml:space="preserve">Ferran</t>
  </si>
  <si>
    <t xml:space="preserve">Raventos Creus</t>
  </si>
  <si>
    <t xml:space="preserve">47889169H</t>
  </si>
  <si>
    <t xml:space="preserve">frand.ross@icloud.com</t>
  </si>
  <si>
    <t xml:space="preserve">08/11533418-87</t>
  </si>
  <si>
    <t xml:space="preserve">46149468Z</t>
  </si>
  <si>
    <t xml:space="preserve">Lluis</t>
  </si>
  <si>
    <t xml:space="preserve">Vintro Bonet</t>
  </si>
  <si>
    <t xml:space="preserve">47725840N</t>
  </si>
  <si>
    <t xml:space="preserve">luivintrobo@gmail.com</t>
  </si>
  <si>
    <t xml:space="preserve">08/11220890-93</t>
  </si>
  <si>
    <t xml:space="preserve">redactor-cap de primera</t>
  </si>
  <si>
    <t xml:space="preserve">CBRV RENOVABLES S.L.</t>
  </si>
  <si>
    <t xml:space="preserve">Carlos Maria Jorge</t>
  </si>
  <si>
    <t xml:space="preserve">Benet Ferran</t>
  </si>
  <si>
    <t xml:space="preserve">40850947A</t>
  </si>
  <si>
    <t xml:space="preserve">25/00344964-89</t>
  </si>
  <si>
    <t xml:space="preserve">Engenyeria i oficines tecniques</t>
  </si>
  <si>
    <t xml:space="preserve">director comercial</t>
  </si>
  <si>
    <t xml:space="preserve">Elisenda</t>
  </si>
  <si>
    <t xml:space="preserve">Ferrer Olivella</t>
  </si>
  <si>
    <t xml:space="preserve">38451380A</t>
  </si>
  <si>
    <t xml:space="preserve">eferrer@gestionservicios.com</t>
  </si>
  <si>
    <t xml:space="preserve">43/00542386-29</t>
  </si>
  <si>
    <t xml:space="preserve">of. Segona administrativa</t>
  </si>
  <si>
    <t xml:space="preserve">Rogelio</t>
  </si>
  <si>
    <t xml:space="preserve">Vidal Gonzalez</t>
  </si>
  <si>
    <t xml:space="preserve">40883756Z</t>
  </si>
  <si>
    <t xml:space="preserve">rvidal@gestionservicios.com</t>
  </si>
  <si>
    <t xml:space="preserve">25/00385597-79</t>
  </si>
  <si>
    <t xml:space="preserve">director general</t>
  </si>
  <si>
    <t xml:space="preserve">Roger </t>
  </si>
  <si>
    <t xml:space="preserve">Vidal Puig</t>
  </si>
  <si>
    <t xml:space="preserve">47935821A</t>
  </si>
  <si>
    <t xml:space="preserve">rogervidal@gestionservicios.com</t>
  </si>
  <si>
    <t xml:space="preserve">25/10182473-80</t>
  </si>
  <si>
    <t xml:space="preserve">director juridic</t>
  </si>
  <si>
    <t xml:space="preserve">ONA LLIBRES S.L.</t>
  </si>
  <si>
    <t xml:space="preserve">Alemany Colome</t>
  </si>
  <si>
    <t xml:space="preserve">47925799D</t>
  </si>
  <si>
    <t xml:space="preserve">arnau.ac1991@gmail.com</t>
  </si>
  <si>
    <t xml:space="preserve">08/12550773-09</t>
  </si>
  <si>
    <t xml:space="preserve">Comerç del paper</t>
  </si>
  <si>
    <t xml:space="preserve">Llibreter-venedor</t>
  </si>
  <si>
    <t xml:space="preserve">Elvira</t>
  </si>
  <si>
    <t xml:space="preserve">Deulofeu Gomez</t>
  </si>
  <si>
    <t xml:space="preserve">46701258B</t>
  </si>
  <si>
    <t xml:space="preserve">deulo4@gmail.com</t>
  </si>
  <si>
    <t xml:space="preserve">08/10794856-83</t>
  </si>
  <si>
    <t xml:space="preserve">dependenta</t>
  </si>
  <si>
    <t xml:space="preserve">Fargas Montero</t>
  </si>
  <si>
    <t xml:space="preserve">42410573M</t>
  </si>
  <si>
    <t xml:space="preserve">jordifm2008@gmail.com</t>
  </si>
  <si>
    <t xml:space="preserve">08/10384634-74</t>
  </si>
  <si>
    <t xml:space="preserve">cap de magatzem</t>
  </si>
  <si>
    <t xml:space="preserve">Meritxell</t>
  </si>
  <si>
    <t xml:space="preserve">Ral Baulenas</t>
  </si>
  <si>
    <t xml:space="preserve">46356336C</t>
  </si>
  <si>
    <t xml:space="preserve">meritxellral@gmail.com</t>
  </si>
  <si>
    <t xml:space="preserve">08/10905943-08</t>
  </si>
  <si>
    <t xml:space="preserve">cap de secció</t>
  </si>
  <si>
    <t xml:space="preserve">Karla Anabel</t>
  </si>
  <si>
    <t xml:space="preserve">Avila Avila</t>
  </si>
  <si>
    <t xml:space="preserve">Y1637742H</t>
  </si>
  <si>
    <t xml:space="preserve">08/12504297-93</t>
  </si>
  <si>
    <t xml:space="preserve">neteja</t>
  </si>
  <si>
    <t xml:space="preserve">Silvia </t>
  </si>
  <si>
    <t xml:space="preserve">Sanjose Riera</t>
  </si>
  <si>
    <t xml:space="preserve">41012223A</t>
  </si>
  <si>
    <t xml:space="preserve">silviasanjose.5@gmail.com</t>
  </si>
  <si>
    <t xml:space="preserve">08/12853234-24</t>
  </si>
  <si>
    <t xml:space="preserve">responsable de secció</t>
  </si>
  <si>
    <t xml:space="preserve">Montserrat</t>
  </si>
  <si>
    <t xml:space="preserve">Ubeda Pla</t>
  </si>
  <si>
    <t xml:space="preserve">37292885H</t>
  </si>
  <si>
    <t xml:space="preserve">onallibres@gmail.com</t>
  </si>
  <si>
    <t xml:space="preserve">08/04331245-27</t>
  </si>
  <si>
    <t xml:space="preserve">Laia</t>
  </si>
  <si>
    <t xml:space="preserve">Torrejón i Fortea</t>
  </si>
  <si>
    <t xml:space="preserve">21781355X</t>
  </si>
  <si>
    <t xml:space="preserve">l.torrejon05@gmail.com</t>
  </si>
  <si>
    <t xml:space="preserve">08/12417894-20</t>
  </si>
  <si>
    <t xml:space="preserve">llibretera</t>
  </si>
  <si>
    <t xml:space="preserve">Abril</t>
  </si>
  <si>
    <t xml:space="preserve">Vila Truyol</t>
  </si>
  <si>
    <t xml:space="preserve">41747426B</t>
  </si>
  <si>
    <t xml:space="preserve">abrilvilat9@gmail.com</t>
  </si>
  <si>
    <t xml:space="preserve">07/10798710-73</t>
  </si>
  <si>
    <t xml:space="preserve">Ernesto</t>
  </si>
  <si>
    <t xml:space="preserve">Aznar Homs</t>
  </si>
  <si>
    <t xml:space="preserve">52214535G</t>
  </si>
  <si>
    <t xml:space="preserve">huevo2512@gmail.com</t>
  </si>
  <si>
    <t xml:space="preserve">08/04768120-14</t>
  </si>
  <si>
    <t xml:space="preserve">encarregat establiment</t>
  </si>
  <si>
    <t xml:space="preserve">Gonzalez Fernandez</t>
  </si>
  <si>
    <t xml:space="preserve">46469099Z</t>
  </si>
  <si>
    <t xml:space="preserve">correudelpau@protonmail.com</t>
  </si>
  <si>
    <t xml:space="preserve">08/11998141-83</t>
  </si>
  <si>
    <t xml:space="preserve">llibreter</t>
  </si>
  <si>
    <t xml:space="preserve">Mateu</t>
  </si>
  <si>
    <t xml:space="preserve">Sagarra Obach</t>
  </si>
  <si>
    <t xml:space="preserve">25366256Q</t>
  </si>
  <si>
    <t xml:space="preserve">08/12462042-33</t>
  </si>
  <si>
    <t xml:space="preserve">Oriol</t>
  </si>
  <si>
    <t xml:space="preserve">Sanchez Barreda</t>
  </si>
  <si>
    <t xml:space="preserve">23898637G</t>
  </si>
  <si>
    <t xml:space="preserve">08/12805269-74</t>
  </si>
  <si>
    <t xml:space="preserve">Adria</t>
  </si>
  <si>
    <t xml:space="preserve">Riu i Blasco</t>
  </si>
  <si>
    <t xml:space="preserve">21783674Y</t>
  </si>
  <si>
    <t xml:space="preserve">adriariu35@gmail.com</t>
  </si>
  <si>
    <t xml:space="preserve">08/12998212-84</t>
  </si>
  <si>
    <t xml:space="preserve">Claudia</t>
  </si>
  <si>
    <t xml:space="preserve">Hernandez Raich</t>
  </si>
  <si>
    <t xml:space="preserve">48089470N</t>
  </si>
  <si>
    <t xml:space="preserve">08/13114830-11</t>
  </si>
  <si>
    <t xml:space="preserve">Ariadna</t>
  </si>
  <si>
    <t xml:space="preserve">Sala Cubells</t>
  </si>
  <si>
    <t xml:space="preserve">26322973W</t>
  </si>
  <si>
    <t xml:space="preserve">08/13130644-14</t>
  </si>
  <si>
    <t xml:space="preserve">Mateo Gamez</t>
  </si>
  <si>
    <t xml:space="preserve">26422395T</t>
  </si>
  <si>
    <t xml:space="preserve">arimateo18@gmail.com</t>
  </si>
  <si>
    <t xml:space="preserve">08/13322274-69</t>
  </si>
  <si>
    <t xml:space="preserve">Tremosa Pons</t>
  </si>
  <si>
    <t xml:space="preserve">46426602K</t>
  </si>
  <si>
    <t xml:space="preserve">mu_98@hotmail.es</t>
  </si>
  <si>
    <t xml:space="preserve">08/13440824-85</t>
  </si>
  <si>
    <t xml:space="preserve">Gerard</t>
  </si>
  <si>
    <t xml:space="preserve">Baron Pruna</t>
  </si>
  <si>
    <t xml:space="preserve">39968157E</t>
  </si>
  <si>
    <t xml:space="preserve">gerardbaronpruna@gmail.com</t>
  </si>
  <si>
    <t xml:space="preserve">08/13526921-46</t>
  </si>
  <si>
    <t xml:space="preserve">Codinach Sendra</t>
  </si>
  <si>
    <t xml:space="preserve">46427142D</t>
  </si>
  <si>
    <t xml:space="preserve">08/13623898-23</t>
  </si>
  <si>
    <t xml:space="preserve">Zoubair</t>
  </si>
  <si>
    <t xml:space="preserve">Abezic</t>
  </si>
  <si>
    <t xml:space="preserve">X7237496V</t>
  </si>
  <si>
    <t xml:space="preserve">abezic7@gmail.com</t>
  </si>
  <si>
    <t xml:space="preserve">17/10275097-03</t>
  </si>
  <si>
    <t xml:space="preserve">Joel</t>
  </si>
  <si>
    <t xml:space="preserve">41745964K</t>
  </si>
  <si>
    <t xml:space="preserve">joelvit5@gmail.com</t>
  </si>
  <si>
    <t xml:space="preserve">17/10442272-47</t>
  </si>
  <si>
    <t xml:space="preserve">EXCAVACIONS GENIVETT S.L.</t>
  </si>
  <si>
    <t xml:space="preserve">Jose Maria</t>
  </si>
  <si>
    <t xml:space="preserve">Chimeno Gomez</t>
  </si>
  <si>
    <t xml:space="preserve">47677061Q</t>
  </si>
  <si>
    <t xml:space="preserve">josepmaria@aitona-agricultura.com</t>
  </si>
  <si>
    <t xml:space="preserve">25/10065479-68</t>
  </si>
  <si>
    <t xml:space="preserve">Agropequari</t>
  </si>
  <si>
    <t xml:space="preserve">encarregat</t>
  </si>
  <si>
    <t xml:space="preserve">Chimeno Ricart</t>
  </si>
  <si>
    <t xml:space="preserve">40839114S</t>
  </si>
  <si>
    <t xml:space="preserve">25/00299958-91</t>
  </si>
  <si>
    <t xml:space="preserve">FIN OBRA O SERVEI</t>
  </si>
  <si>
    <t xml:space="preserve">peo</t>
  </si>
  <si>
    <t xml:space="preserve">Nuria Rosario </t>
  </si>
  <si>
    <t xml:space="preserve">Gomez Calzada</t>
  </si>
  <si>
    <t xml:space="preserve">78059899S</t>
  </si>
  <si>
    <t xml:space="preserve">25/00475451-14</t>
  </si>
  <si>
    <t xml:space="preserve">Joan</t>
  </si>
  <si>
    <t xml:space="preserve">Illa Giro</t>
  </si>
  <si>
    <t xml:space="preserve">43724791C</t>
  </si>
  <si>
    <t xml:space="preserve">25/10047330-58</t>
  </si>
  <si>
    <t xml:space="preserve">Maquinista-tractorista</t>
  </si>
  <si>
    <t xml:space="preserve">AITONA D'AGRICULTURA S.L.</t>
  </si>
  <si>
    <t xml:space="preserve">Mustapha</t>
  </si>
  <si>
    <t xml:space="preserve">Ghazi</t>
  </si>
  <si>
    <t xml:space="preserve">55257755W</t>
  </si>
  <si>
    <t xml:space="preserve">25/10138081-17</t>
  </si>
  <si>
    <t xml:space="preserve">OBRA I SERVEI</t>
  </si>
  <si>
    <t xml:space="preserve">Mohamed</t>
  </si>
  <si>
    <t xml:space="preserve">Oukarrou</t>
  </si>
  <si>
    <t xml:space="preserve">X6913672X</t>
  </si>
  <si>
    <t xml:space="preserve">38/10489144-23</t>
  </si>
  <si>
    <t xml:space="preserve">Jose Luis</t>
  </si>
  <si>
    <t xml:space="preserve">Noria Jornet</t>
  </si>
  <si>
    <t xml:space="preserve">43700141A</t>
  </si>
  <si>
    <t xml:space="preserve">cristina81.cad@gmail.com</t>
  </si>
  <si>
    <t xml:space="preserve">25/10031174-04</t>
  </si>
  <si>
    <t xml:space="preserve">granjer</t>
  </si>
  <si>
    <t xml:space="preserve">hores</t>
  </si>
  <si>
    <t xml:space="preserve">6€/h</t>
  </si>
  <si>
    <t xml:space="preserve">Mouhamadou</t>
  </si>
  <si>
    <t xml:space="preserve">Seck</t>
  </si>
  <si>
    <t xml:space="preserve">X7934533Q</t>
  </si>
  <si>
    <t xml:space="preserve">khoudiadiop032@gmail.com</t>
  </si>
  <si>
    <t xml:space="preserve">04/10536807-21</t>
  </si>
  <si>
    <t xml:space="preserve">25,31 x dia treballat</t>
  </si>
  <si>
    <t xml:space="preserve">Cristina</t>
  </si>
  <si>
    <t xml:space="preserve">Abolacia Domenech</t>
  </si>
  <si>
    <t xml:space="preserve">47690100Z</t>
  </si>
  <si>
    <t xml:space="preserve">cristina@aitona-agricultura.com</t>
  </si>
  <si>
    <t xml:space="preserve">25/10055331-08</t>
  </si>
  <si>
    <t xml:space="preserve">Roman</t>
  </si>
  <si>
    <t xml:space="preserve">Benet Cosculluela</t>
  </si>
  <si>
    <t xml:space="preserve">47196661V</t>
  </si>
  <si>
    <t xml:space="preserve">roman@aitona-agricultura.com</t>
  </si>
  <si>
    <t xml:space="preserve">08/13419654-61</t>
  </si>
  <si>
    <t xml:space="preserve">product manager junior</t>
  </si>
  <si>
    <t xml:space="preserve">Faust Arnau</t>
  </si>
  <si>
    <t xml:space="preserve">Benet Marquez</t>
  </si>
  <si>
    <t xml:space="preserve">47691594J</t>
  </si>
  <si>
    <t xml:space="preserve">arnau@aitona-agricultura.com</t>
  </si>
  <si>
    <t xml:space="preserve">25/10152196-67</t>
  </si>
  <si>
    <t xml:space="preserve">Abdellach</t>
  </si>
  <si>
    <t xml:space="preserve">El Khayder</t>
  </si>
  <si>
    <t xml:space="preserve">X2739921T</t>
  </si>
  <si>
    <t xml:space="preserve">35/10067360-09</t>
  </si>
  <si>
    <t xml:space="preserve">Abderrahim</t>
  </si>
  <si>
    <t xml:space="preserve">Berrak</t>
  </si>
  <si>
    <t xml:space="preserve">X5005758S</t>
  </si>
  <si>
    <t xml:space="preserve">abderrahimberrak76@gmail.com</t>
  </si>
  <si>
    <t xml:space="preserve">17/10230265-82</t>
  </si>
  <si>
    <t xml:space="preserve">Samir</t>
  </si>
  <si>
    <t xml:space="preserve">Driouch</t>
  </si>
  <si>
    <t xml:space="preserve">X9568295L</t>
  </si>
  <si>
    <t xml:space="preserve">salermolleida19@gmail.com</t>
  </si>
  <si>
    <t xml:space="preserve">25/10261023-60</t>
  </si>
  <si>
    <t xml:space="preserve">Petru</t>
  </si>
  <si>
    <t xml:space="preserve">Barbu</t>
  </si>
  <si>
    <t xml:space="preserve">Y7780463Z</t>
  </si>
  <si>
    <t xml:space="preserve">25/10329827-91</t>
  </si>
  <si>
    <t xml:space="preserve">Belchim</t>
  </si>
  <si>
    <t xml:space="preserve">Doru Vasile</t>
  </si>
  <si>
    <t xml:space="preserve">X4817868N</t>
  </si>
  <si>
    <t xml:space="preserve">25/10105036-49</t>
  </si>
  <si>
    <t xml:space="preserve">31,55 x dia treballat</t>
  </si>
  <si>
    <t xml:space="preserve">Ousmane</t>
  </si>
  <si>
    <t xml:space="preserve">Sibide</t>
  </si>
  <si>
    <t xml:space="preserve">X7532513J</t>
  </si>
  <si>
    <t xml:space="preserve">25/10222829-84</t>
  </si>
  <si>
    <t xml:space="preserve">32 x dia treballat</t>
  </si>
  <si>
    <t xml:space="preserve">THE PLAYER MANAGEMENT S.L.</t>
  </si>
  <si>
    <t xml:space="preserve">Alejandro Damian</t>
  </si>
  <si>
    <t xml:space="preserve">Boesch De Arco</t>
  </si>
  <si>
    <t xml:space="preserve">47945514J</t>
  </si>
  <si>
    <t xml:space="preserve">alex@theplayer.es</t>
  </si>
  <si>
    <t xml:space="preserve">08/12554332-76</t>
  </si>
  <si>
    <t xml:space="preserve">Colectiu de publicitat</t>
  </si>
  <si>
    <t xml:space="preserve">advoccat</t>
  </si>
  <si>
    <t xml:space="preserve">Albert </t>
  </si>
  <si>
    <t xml:space="preserve">Casas Sanchez</t>
  </si>
  <si>
    <t xml:space="preserve">47271440T</t>
  </si>
  <si>
    <t xml:space="preserve">design@theplayer.es</t>
  </si>
  <si>
    <t xml:space="preserve">08/12360187-28</t>
  </si>
  <si>
    <t xml:space="preserve">auxiliar</t>
  </si>
  <si>
    <t xml:space="preserve">Iomar</t>
  </si>
  <si>
    <t xml:space="preserve">Do Nascimento Melo</t>
  </si>
  <si>
    <t xml:space="preserve">39452101V</t>
  </si>
  <si>
    <t xml:space="preserve">imazinho@hotmail.com</t>
  </si>
  <si>
    <t xml:space="preserve">46/10098800-73</t>
  </si>
  <si>
    <t xml:space="preserve">Figueras Alcina</t>
  </si>
  <si>
    <t xml:space="preserve">47760678M</t>
  </si>
  <si>
    <t xml:space="preserve">jfigueras@theplayer.es</t>
  </si>
  <si>
    <t xml:space="preserve">08/11954241-27</t>
  </si>
  <si>
    <t xml:space="preserve">resposable d'area</t>
  </si>
  <si>
    <t xml:space="preserve">Kiskeri Salvado</t>
  </si>
  <si>
    <t xml:space="preserve">48052358E</t>
  </si>
  <si>
    <t xml:space="preserve">ekiskeri@theplayer.es</t>
  </si>
  <si>
    <t xml:space="preserve">25/10228806-47</t>
  </si>
  <si>
    <t xml:space="preserve">asistent de direcció</t>
  </si>
  <si>
    <t xml:space="preserve">Javier</t>
  </si>
  <si>
    <t xml:space="preserve">Lacambra Aluma</t>
  </si>
  <si>
    <t xml:space="preserve">46151419X</t>
  </si>
  <si>
    <t xml:space="preserve">jlacambra@theplayer.es</t>
  </si>
  <si>
    <t xml:space="preserve">08/13059241-03</t>
  </si>
  <si>
    <t xml:space="preserve">Cristian</t>
  </si>
  <si>
    <t xml:space="preserve">Pereira Solana</t>
  </si>
  <si>
    <t xml:space="preserve">39455079M</t>
  </si>
  <si>
    <t xml:space="preserve">36/10325165-06</t>
  </si>
  <si>
    <t xml:space="preserve">CONVENI PRACTIQUES</t>
  </si>
  <si>
    <t xml:space="preserve">becari</t>
  </si>
  <si>
    <t xml:space="preserve">Guillermo</t>
  </si>
  <si>
    <t xml:space="preserve">Perez Carrasco</t>
  </si>
  <si>
    <t xml:space="preserve">47865024T</t>
  </si>
  <si>
    <t xml:space="preserve">guille@theplayer.es</t>
  </si>
  <si>
    <t xml:space="preserve">08/11307402-81</t>
  </si>
  <si>
    <t xml:space="preserve">director</t>
  </si>
  <si>
    <t xml:space="preserve">MULTIAX INVERA S.L.U.</t>
  </si>
  <si>
    <t xml:space="preserve">Monica</t>
  </si>
  <si>
    <t xml:space="preserve">47949264Z</t>
  </si>
  <si>
    <t xml:space="preserve">mbenet@protonmail.com</t>
  </si>
  <si>
    <t xml:space="preserve">08/12248821-18</t>
  </si>
  <si>
    <t xml:space="preserve">Eddie Coromoto</t>
  </si>
  <si>
    <t xml:space="preserve">Parra Sanchez</t>
  </si>
  <si>
    <t xml:space="preserve">Y4876348V</t>
  </si>
  <si>
    <t xml:space="preserve">08/13512768-55</t>
  </si>
  <si>
    <t xml:space="preserve">cuinera</t>
  </si>
  <si>
    <t xml:space="preserve">NEGOFAM, S.L.</t>
  </si>
  <si>
    <t xml:space="preserve">Leticia</t>
  </si>
  <si>
    <t xml:space="preserve">Bailon Santander</t>
  </si>
  <si>
    <t xml:space="preserve">41681470L</t>
  </si>
  <si>
    <t xml:space="preserve">08/11389556-76</t>
  </si>
  <si>
    <t xml:space="preserve">Limpiadora-Auxiliar servicios</t>
  </si>
  <si>
    <t xml:space="preserve">MC SOCIAL NETWORK, S.L.</t>
  </si>
  <si>
    <t xml:space="preserve">Angel</t>
  </si>
  <si>
    <t xml:space="preserve">Alvarez Abad</t>
  </si>
  <si>
    <t xml:space="preserve">46593834C</t>
  </si>
  <si>
    <t xml:space="preserve">08/04807624-39</t>
  </si>
  <si>
    <t xml:space="preserve">CONVENI COLECTIU DE PUBLICITAT</t>
  </si>
  <si>
    <t xml:space="preserve">Tecnic publicitat</t>
  </si>
  <si>
    <t xml:space="preserve">Victor</t>
  </si>
  <si>
    <t xml:space="preserve">Civil Sanchez</t>
  </si>
  <si>
    <t xml:space="preserve">46797560N</t>
  </si>
  <si>
    <t xml:space="preserve">08/11575624-01</t>
  </si>
  <si>
    <t xml:space="preserve">Auxiliar d'oficina</t>
  </si>
  <si>
    <t xml:space="preserve">Aleix</t>
  </si>
  <si>
    <t xml:space="preserve">Lage Vera</t>
  </si>
  <si>
    <t xml:space="preserve">46972014B</t>
  </si>
  <si>
    <t xml:space="preserve">08/12048783-91</t>
  </si>
  <si>
    <t xml:space="preserve">Carmen</t>
  </si>
  <si>
    <t xml:space="preserve">Gutierrez Muñoz</t>
  </si>
  <si>
    <t xml:space="preserve">72209692L</t>
  </si>
  <si>
    <t xml:space="preserve">08/13719769-58</t>
  </si>
  <si>
    <t xml:space="preserve">MAGOURTY CORPORATE LANGUAGE SERVICE</t>
  </si>
  <si>
    <t xml:space="preserve">Andrew</t>
  </si>
  <si>
    <t xml:space="preserve">Smith</t>
  </si>
  <si>
    <t xml:space="preserve">Y4064762D</t>
  </si>
  <si>
    <t xml:space="preserve">08/13174127-41</t>
  </si>
  <si>
    <t xml:space="preserve">CONVENI ENSENYAMENT I FORMACIÓ NO REGLADA</t>
  </si>
  <si>
    <t xml:space="preserve">coordinador de formacio i traduccio</t>
  </si>
  <si>
    <t xml:space="preserve">Kristen</t>
  </si>
  <si>
    <t xml:space="preserve">Sue Keilty</t>
  </si>
  <si>
    <t xml:space="preserve">X0973026B</t>
  </si>
  <si>
    <t xml:space="preserve">28/11090543-85</t>
  </si>
  <si>
    <t xml:space="preserve">professor</t>
  </si>
  <si>
    <t xml:space="preserve">hora</t>
  </si>
  <si>
    <t xml:space="preserve">Alexandria</t>
  </si>
  <si>
    <t xml:space="preserve">Ellen Feeney</t>
  </si>
  <si>
    <t xml:space="preserve">Y7574970A</t>
  </si>
  <si>
    <t xml:space="preserve">28/15270067-73</t>
  </si>
  <si>
    <t xml:space="preserve">COYOACAN INVEST, S.L.</t>
  </si>
  <si>
    <t xml:space="preserve">Beatriz </t>
  </si>
  <si>
    <t xml:space="preserve">35046237X</t>
  </si>
  <si>
    <t xml:space="preserve">08/04499260-38</t>
  </si>
  <si>
    <t xml:space="preserve">CONVENI GESTIÓ I MEDIACIÓ IMMOBILÀRIA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</si>
</sst>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/YYYY"/>
    <numFmt numFmtId="166" formatCode="_-* #,##0.00&quot; €&quot;_-;\-* #,##0.00&quot; €&quot;_-;_-* \-??&quot; €&quot;_-;_-@"/>
    <numFmt numFmtId="167" formatCode="D/M/YYYY"/>
    <numFmt numFmtId="168" formatCode="MMM\-YY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2F5496"/>
      <name val="Calibri"/>
      <family val="2"/>
      <charset val="1"/>
    </font>
    <font>
      <b val="true"/>
      <sz val="12"/>
      <color rgb="FF2F5496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563C1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CECEC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ECEC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uciagarmon@hotmail.com" TargetMode="External"/><Relationship Id="rId2" Type="http://schemas.openxmlformats.org/officeDocument/2006/relationships/hyperlink" Target="mailto:heliofabiobedoya62@gmail.com" TargetMode="External"/><Relationship Id="rId3" Type="http://schemas.openxmlformats.org/officeDocument/2006/relationships/hyperlink" Target="mailto:igorbosch@gmail.com" TargetMode="External"/><Relationship Id="rId4" Type="http://schemas.openxmlformats.org/officeDocument/2006/relationships/hyperlink" Target="mailto:jordi96_@hotmail.com" TargetMode="External"/><Relationship Id="rId5" Type="http://schemas.openxmlformats.org/officeDocument/2006/relationships/hyperlink" Target="mailto:melissajoyce.mr@gmail.com" TargetMode="External"/><Relationship Id="rId6" Type="http://schemas.openxmlformats.org/officeDocument/2006/relationships/hyperlink" Target="mailto:moncadacristianluque@gmail.com" TargetMode="External"/><Relationship Id="rId7" Type="http://schemas.openxmlformats.org/officeDocument/2006/relationships/hyperlink" Target="mailto:maura021972@gmail.com" TargetMode="External"/><Relationship Id="rId8" Type="http://schemas.openxmlformats.org/officeDocument/2006/relationships/hyperlink" Target="mailto:carlosnarvaez.p@gmail.com" TargetMode="External"/><Relationship Id="rId9" Type="http://schemas.openxmlformats.org/officeDocument/2006/relationships/hyperlink" Target="mailto:ERIC9299.EP@GMAIL.COM" TargetMode="External"/><Relationship Id="rId10" Type="http://schemas.openxmlformats.org/officeDocument/2006/relationships/hyperlink" Target="mailto:arnausolerplaa99@gmail.com" TargetMode="External"/><Relationship Id="rId11" Type="http://schemas.openxmlformats.org/officeDocument/2006/relationships/hyperlink" Target="mailto:tonigenervila@hotmail.com" TargetMode="External"/><Relationship Id="rId12" Type="http://schemas.openxmlformats.org/officeDocument/2006/relationships/hyperlink" Target="mailto:carlaf@blanquerna.url.edu" TargetMode="External"/><Relationship Id="rId13" Type="http://schemas.openxmlformats.org/officeDocument/2006/relationships/hyperlink" Target="mailto:chicayjony.kp@gmail.com" TargetMode="External"/><Relationship Id="rId14" Type="http://schemas.openxmlformats.org/officeDocument/2006/relationships/hyperlink" Target="mailto:jordi.bernadas@ggmanagement.cat" TargetMode="External"/><Relationship Id="rId15" Type="http://schemas.openxmlformats.org/officeDocument/2006/relationships/hyperlink" Target="mailto:rosa.collado@ggmanagement.cat" TargetMode="External"/><Relationship Id="rId16" Type="http://schemas.openxmlformats.org/officeDocument/2006/relationships/hyperlink" Target="mailto:david.godino@ggmanagement.cat" TargetMode="External"/><Relationship Id="rId17" Type="http://schemas.openxmlformats.org/officeDocument/2006/relationships/hyperlink" Target="mailto:mireia.hinarejos@ggmanagement.cat" TargetMode="External"/><Relationship Id="rId18" Type="http://schemas.openxmlformats.org/officeDocument/2006/relationships/hyperlink" Target="mailto:ainhoa.madurell@ggmanagement.cat" TargetMode="External"/><Relationship Id="rId19" Type="http://schemas.openxmlformats.org/officeDocument/2006/relationships/hyperlink" Target="mailto:laura.roncero@ggmanagement.cat" TargetMode="External"/><Relationship Id="rId20" Type="http://schemas.openxmlformats.org/officeDocument/2006/relationships/hyperlink" Target="mailto:ruben.quilez@ggmanagement.cat" TargetMode="External"/><Relationship Id="rId21" Type="http://schemas.openxmlformats.org/officeDocument/2006/relationships/hyperlink" Target="mailto:dunia.rendon@ggmanagement.cat" TargetMode="External"/><Relationship Id="rId22" Type="http://schemas.openxmlformats.org/officeDocument/2006/relationships/hyperlink" Target="mailto:judit.tixell@ggmanagement.cat" TargetMode="External"/><Relationship Id="rId23" Type="http://schemas.openxmlformats.org/officeDocument/2006/relationships/hyperlink" Target="mailto:santiago.manen@ggmanagement.cat" TargetMode="External"/><Relationship Id="rId24" Type="http://schemas.openxmlformats.org/officeDocument/2006/relationships/hyperlink" Target="mailto:borjaboschraventos@gmail.com" TargetMode="External"/><Relationship Id="rId25" Type="http://schemas.openxmlformats.org/officeDocument/2006/relationships/hyperlink" Target="mailto:joan.erolesmallolas@gmail.com" TargetMode="External"/><Relationship Id="rId26" Type="http://schemas.openxmlformats.org/officeDocument/2006/relationships/hyperlink" Target="mailto:frand.ross@icloud.com" TargetMode="External"/><Relationship Id="rId27" Type="http://schemas.openxmlformats.org/officeDocument/2006/relationships/hyperlink" Target="mailto:luivintrobo@gmail.com" TargetMode="External"/><Relationship Id="rId28" Type="http://schemas.openxmlformats.org/officeDocument/2006/relationships/hyperlink" Target="mailto:eferrer@gestionservicios.com" TargetMode="External"/><Relationship Id="rId29" Type="http://schemas.openxmlformats.org/officeDocument/2006/relationships/hyperlink" Target="mailto:rvidal@gestionservicios.com" TargetMode="External"/><Relationship Id="rId30" Type="http://schemas.openxmlformats.org/officeDocument/2006/relationships/hyperlink" Target="mailto:rogervidal@gestionservicios.com" TargetMode="External"/><Relationship Id="rId31" Type="http://schemas.openxmlformats.org/officeDocument/2006/relationships/hyperlink" Target="mailto:arnau.ac1991@gmail.com" TargetMode="External"/><Relationship Id="rId32" Type="http://schemas.openxmlformats.org/officeDocument/2006/relationships/hyperlink" Target="mailto:eulo4@gmail.com" TargetMode="External"/><Relationship Id="rId33" Type="http://schemas.openxmlformats.org/officeDocument/2006/relationships/hyperlink" Target="mailto:jordifm2008@gmail.com" TargetMode="External"/><Relationship Id="rId34" Type="http://schemas.openxmlformats.org/officeDocument/2006/relationships/hyperlink" Target="mailto:meritxellral@gmail.com" TargetMode="External"/><Relationship Id="rId35" Type="http://schemas.openxmlformats.org/officeDocument/2006/relationships/hyperlink" Target="mailto:l.torrejon05@gmail.com" TargetMode="External"/><Relationship Id="rId36" Type="http://schemas.openxmlformats.org/officeDocument/2006/relationships/hyperlink" Target="mailto:abrilvilat9@gmail.com" TargetMode="External"/><Relationship Id="rId37" Type="http://schemas.openxmlformats.org/officeDocument/2006/relationships/hyperlink" Target="mailto:huevo2512@gmail.com" TargetMode="External"/><Relationship Id="rId38" Type="http://schemas.openxmlformats.org/officeDocument/2006/relationships/hyperlink" Target="mailto:correudelpau@protonmail.com" TargetMode="External"/><Relationship Id="rId39" Type="http://schemas.openxmlformats.org/officeDocument/2006/relationships/hyperlink" Target="mailto:adriariu35@gmail.com" TargetMode="External"/><Relationship Id="rId40" Type="http://schemas.openxmlformats.org/officeDocument/2006/relationships/hyperlink" Target="mailto:arimateo18@gmail.com" TargetMode="External"/><Relationship Id="rId41" Type="http://schemas.openxmlformats.org/officeDocument/2006/relationships/hyperlink" Target="mailto:mu_98@hotmail.es" TargetMode="External"/><Relationship Id="rId42" Type="http://schemas.openxmlformats.org/officeDocument/2006/relationships/hyperlink" Target="mailto:gerardbaronpruna@gmail.com" TargetMode="External"/><Relationship Id="rId43" Type="http://schemas.openxmlformats.org/officeDocument/2006/relationships/hyperlink" Target="mailto:abezic7@gmail.com" TargetMode="External"/><Relationship Id="rId44" Type="http://schemas.openxmlformats.org/officeDocument/2006/relationships/hyperlink" Target="mailto:joelvit5@gmail.com" TargetMode="External"/><Relationship Id="rId45" Type="http://schemas.openxmlformats.org/officeDocument/2006/relationships/hyperlink" Target="mailto:cristina81.cad@gmail.com" TargetMode="External"/><Relationship Id="rId46" Type="http://schemas.openxmlformats.org/officeDocument/2006/relationships/hyperlink" Target="mailto:khoudiadiop032@gmail.com" TargetMode="External"/><Relationship Id="rId47" Type="http://schemas.openxmlformats.org/officeDocument/2006/relationships/hyperlink" Target="mailto:abderrahimberrak76@gmail.com" TargetMode="External"/><Relationship Id="rId48" Type="http://schemas.openxmlformats.org/officeDocument/2006/relationships/hyperlink" Target="mailto:salermolleida19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35"/>
  <sheetViews>
    <sheetView showFormulas="false" showGridLines="true" showRowColHeaders="true" showZeros="true" rightToLeft="false" tabSelected="true" showOutlineSymbols="true" defaultGridColor="true" view="normal" topLeftCell="G1" colorId="64" zoomScale="90" zoomScaleNormal="90" zoomScalePageLayoutView="100" workbookViewId="0">
      <selection pane="topLeft" activeCell="M99" activeCellId="0" sqref="M99"/>
    </sheetView>
  </sheetViews>
  <sheetFormatPr defaultRowHeight="15" zeroHeight="false" outlineLevelRow="0" outlineLevelCol="0"/>
  <cols>
    <col collapsed="false" customWidth="true" hidden="false" outlineLevel="0" max="1" min="1" style="0" width="37.38"/>
    <col collapsed="false" customWidth="true" hidden="false" outlineLevel="0" max="2" min="2" style="0" width="18.38"/>
    <col collapsed="false" customWidth="true" hidden="false" outlineLevel="0" max="3" min="3" style="0" width="22"/>
    <col collapsed="false" customWidth="false" hidden="false" outlineLevel="0" max="4" min="4" style="0" width="11.5"/>
    <col collapsed="false" customWidth="true" hidden="false" outlineLevel="0" max="5" min="5" style="0" width="34.25"/>
    <col collapsed="false" customWidth="true" hidden="false" outlineLevel="0" max="6" min="6" style="0" width="15.25"/>
    <col collapsed="false" customWidth="true" hidden="false" outlineLevel="0" max="7" min="7" style="0" width="16.75"/>
    <col collapsed="false" customWidth="true" hidden="false" outlineLevel="0" max="8" min="8" style="0" width="9.5"/>
    <col collapsed="false" customWidth="true" hidden="false" outlineLevel="0" max="9" min="9" style="0" width="12.63"/>
    <col collapsed="false" customWidth="true" hidden="false" outlineLevel="0" max="10" min="10" style="0" width="18.88"/>
    <col collapsed="false" customWidth="true" hidden="false" outlineLevel="0" max="11" min="11" style="0" width="28.62"/>
    <col collapsed="false" customWidth="true" hidden="false" outlineLevel="0" max="12" min="12" style="0" width="28.13"/>
    <col collapsed="false" customWidth="true" hidden="false" outlineLevel="0" max="14" min="13" style="0" width="32.51"/>
    <col collapsed="false" customWidth="true" hidden="false" outlineLevel="0" max="15" min="15" style="0" width="19.26"/>
    <col collapsed="false" customWidth="true" hidden="false" outlineLevel="0" max="16" min="16" style="0" width="17.12"/>
    <col collapsed="false" customWidth="true" hidden="false" outlineLevel="0" max="17" min="17" style="0" width="9.38"/>
    <col collapsed="false" customWidth="true" hidden="false" outlineLevel="0" max="1025" min="18" style="0" width="12.63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true" outlineLevel="0" collapsed="false">
      <c r="A2" s="5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7" t="n">
        <v>43633</v>
      </c>
      <c r="J2" s="8"/>
      <c r="K2" s="9"/>
      <c r="L2" s="10" t="s">
        <v>24</v>
      </c>
      <c r="M2" s="6" t="s">
        <v>25</v>
      </c>
      <c r="N2" s="11" t="s">
        <v>26</v>
      </c>
      <c r="O2" s="12" t="n">
        <v>18000</v>
      </c>
      <c r="P2" s="13"/>
    </row>
    <row r="3" customFormat="false" ht="15.75" hidden="false" customHeight="true" outlineLevel="0" collapsed="false">
      <c r="A3" s="5" t="s">
        <v>16</v>
      </c>
      <c r="B3" s="6" t="s">
        <v>27</v>
      </c>
      <c r="C3" s="6" t="s">
        <v>28</v>
      </c>
      <c r="D3" s="6" t="s">
        <v>29</v>
      </c>
      <c r="E3" s="6" t="s">
        <v>30</v>
      </c>
      <c r="F3" s="6" t="s">
        <v>31</v>
      </c>
      <c r="G3" s="6" t="s">
        <v>22</v>
      </c>
      <c r="H3" s="6" t="s">
        <v>23</v>
      </c>
      <c r="I3" s="7" t="n">
        <v>43678</v>
      </c>
      <c r="J3" s="8"/>
      <c r="K3" s="9"/>
      <c r="L3" s="10" t="s">
        <v>24</v>
      </c>
      <c r="M3" s="6" t="s">
        <v>32</v>
      </c>
      <c r="N3" s="11" t="s">
        <v>26</v>
      </c>
      <c r="O3" s="12" t="n">
        <f aca="false">1000*12</f>
        <v>12000</v>
      </c>
      <c r="R3" s="6" t="s">
        <v>33</v>
      </c>
    </row>
    <row r="4" customFormat="false" ht="15.75" hidden="false" customHeight="true" outlineLevel="0" collapsed="false">
      <c r="A4" s="5"/>
      <c r="G4" s="6"/>
      <c r="H4" s="6"/>
      <c r="I4" s="7"/>
      <c r="J4" s="7"/>
      <c r="O4" s="14"/>
      <c r="R4" s="13" t="s">
        <v>34</v>
      </c>
    </row>
    <row r="5" customFormat="false" ht="15.75" hidden="false" customHeight="true" outlineLevel="0" collapsed="false">
      <c r="A5" s="5" t="s">
        <v>35</v>
      </c>
      <c r="B5" s="6" t="s">
        <v>36</v>
      </c>
      <c r="C5" s="6" t="s">
        <v>37</v>
      </c>
      <c r="D5" s="6" t="s">
        <v>38</v>
      </c>
      <c r="E5" s="15" t="s">
        <v>39</v>
      </c>
      <c r="F5" s="6" t="s">
        <v>40</v>
      </c>
      <c r="G5" s="6" t="s">
        <v>22</v>
      </c>
      <c r="H5" s="6" t="s">
        <v>23</v>
      </c>
      <c r="I5" s="7" t="n">
        <v>43908</v>
      </c>
      <c r="J5" s="8"/>
      <c r="K5" s="9"/>
      <c r="L5" s="10" t="s">
        <v>41</v>
      </c>
      <c r="M5" s="6" t="s">
        <v>42</v>
      </c>
      <c r="N5" s="11" t="s">
        <v>26</v>
      </c>
      <c r="O5" s="14" t="n">
        <v>37000</v>
      </c>
      <c r="R5" s="13" t="s">
        <v>43</v>
      </c>
    </row>
    <row r="6" customFormat="false" ht="15.75" hidden="false" customHeight="true" outlineLevel="0" collapsed="false">
      <c r="A6" s="5" t="s">
        <v>35</v>
      </c>
      <c r="B6" s="6" t="s">
        <v>44</v>
      </c>
      <c r="C6" s="6" t="s">
        <v>45</v>
      </c>
      <c r="D6" s="6" t="s">
        <v>46</v>
      </c>
      <c r="F6" s="6" t="s">
        <v>47</v>
      </c>
      <c r="G6" s="6" t="s">
        <v>22</v>
      </c>
      <c r="H6" s="6" t="s">
        <v>23</v>
      </c>
      <c r="I6" s="7" t="n">
        <v>43894</v>
      </c>
      <c r="J6" s="8"/>
      <c r="K6" s="9"/>
      <c r="L6" s="10" t="s">
        <v>41</v>
      </c>
      <c r="M6" s="6" t="s">
        <v>48</v>
      </c>
      <c r="N6" s="11" t="s">
        <v>26</v>
      </c>
      <c r="O6" s="16" t="n">
        <f aca="false">2000*12</f>
        <v>24000</v>
      </c>
      <c r="R6" s="6"/>
    </row>
    <row r="7" customFormat="false" ht="15.75" hidden="false" customHeight="true" outlineLevel="0" collapsed="false">
      <c r="A7" s="5" t="s">
        <v>35</v>
      </c>
      <c r="B7" s="6" t="s">
        <v>49</v>
      </c>
      <c r="C7" s="6" t="s">
        <v>50</v>
      </c>
      <c r="D7" s="6" t="s">
        <v>51</v>
      </c>
      <c r="E7" s="6" t="s">
        <v>52</v>
      </c>
      <c r="F7" s="6" t="s">
        <v>53</v>
      </c>
      <c r="G7" s="6" t="s">
        <v>22</v>
      </c>
      <c r="H7" s="6" t="s">
        <v>23</v>
      </c>
      <c r="I7" s="7" t="n">
        <v>43891</v>
      </c>
      <c r="J7" s="8"/>
      <c r="K7" s="9"/>
      <c r="L7" s="10" t="s">
        <v>41</v>
      </c>
      <c r="M7" s="6" t="s">
        <v>32</v>
      </c>
      <c r="N7" s="11" t="s">
        <v>26</v>
      </c>
      <c r="O7" s="14" t="n">
        <f aca="false">2300*12</f>
        <v>27600</v>
      </c>
      <c r="R7" s="13" t="s">
        <v>54</v>
      </c>
    </row>
    <row r="8" customFormat="false" ht="15.75" hidden="false" customHeight="true" outlineLevel="0" collapsed="false">
      <c r="A8" s="5" t="s">
        <v>35</v>
      </c>
      <c r="B8" s="6" t="s">
        <v>55</v>
      </c>
      <c r="C8" s="6" t="s">
        <v>56</v>
      </c>
      <c r="D8" s="6" t="s">
        <v>57</v>
      </c>
      <c r="E8" s="17" t="s">
        <v>58</v>
      </c>
      <c r="F8" s="6" t="s">
        <v>59</v>
      </c>
      <c r="G8" s="6" t="s">
        <v>22</v>
      </c>
      <c r="H8" s="6" t="s">
        <v>60</v>
      </c>
      <c r="I8" s="7" t="n">
        <v>43893</v>
      </c>
      <c r="J8" s="8"/>
      <c r="K8" s="9"/>
      <c r="L8" s="10" t="s">
        <v>41</v>
      </c>
      <c r="M8" s="10" t="s">
        <v>61</v>
      </c>
      <c r="N8" s="11" t="s">
        <v>26</v>
      </c>
      <c r="O8" s="14" t="n">
        <v>12800</v>
      </c>
      <c r="P8" s="0" t="n">
        <v>24</v>
      </c>
      <c r="R8" s="13" t="s">
        <v>62</v>
      </c>
    </row>
    <row r="9" customFormat="false" ht="15.75" hidden="false" customHeight="true" outlineLevel="0" collapsed="false">
      <c r="A9" s="5" t="s">
        <v>35</v>
      </c>
      <c r="B9" s="6" t="s">
        <v>63</v>
      </c>
      <c r="C9" s="6" t="s">
        <v>64</v>
      </c>
      <c r="D9" s="6" t="s">
        <v>65</v>
      </c>
      <c r="E9" s="17" t="s">
        <v>66</v>
      </c>
      <c r="F9" s="6" t="s">
        <v>67</v>
      </c>
      <c r="G9" s="6" t="s">
        <v>22</v>
      </c>
      <c r="H9" s="6" t="s">
        <v>23</v>
      </c>
      <c r="I9" s="7" t="n">
        <v>43893</v>
      </c>
      <c r="J9" s="8"/>
      <c r="K9" s="9"/>
      <c r="L9" s="10" t="s">
        <v>41</v>
      </c>
      <c r="M9" s="6" t="s">
        <v>48</v>
      </c>
      <c r="N9" s="11" t="s">
        <v>26</v>
      </c>
      <c r="O9" s="14" t="n">
        <f aca="false">2300*12</f>
        <v>27600</v>
      </c>
      <c r="P9" s="6"/>
    </row>
    <row r="10" customFormat="false" ht="15.75" hidden="false" customHeight="true" outlineLevel="0" collapsed="false">
      <c r="A10" s="5" t="s">
        <v>35</v>
      </c>
      <c r="B10" s="6" t="s">
        <v>68</v>
      </c>
      <c r="C10" s="6" t="s">
        <v>69</v>
      </c>
      <c r="D10" s="6" t="s">
        <v>70</v>
      </c>
      <c r="E10" s="17" t="s">
        <v>71</v>
      </c>
      <c r="F10" s="6" t="s">
        <v>72</v>
      </c>
      <c r="G10" s="6" t="s">
        <v>22</v>
      </c>
      <c r="H10" s="6" t="s">
        <v>23</v>
      </c>
      <c r="I10" s="7" t="n">
        <v>43893</v>
      </c>
      <c r="J10" s="8"/>
      <c r="K10" s="9"/>
      <c r="L10" s="10" t="s">
        <v>41</v>
      </c>
      <c r="M10" s="6" t="s">
        <v>73</v>
      </c>
      <c r="N10" s="11" t="s">
        <v>26</v>
      </c>
      <c r="O10" s="16" t="n">
        <f aca="false">2104.85*12</f>
        <v>25258.2</v>
      </c>
      <c r="P10" s="6"/>
    </row>
    <row r="11" customFormat="false" ht="15.75" hidden="false" customHeight="true" outlineLevel="0" collapsed="false">
      <c r="A11" s="5" t="s">
        <v>35</v>
      </c>
      <c r="B11" s="6" t="s">
        <v>74</v>
      </c>
      <c r="C11" s="6" t="s">
        <v>75</v>
      </c>
      <c r="D11" s="6" t="s">
        <v>76</v>
      </c>
      <c r="E11" s="17" t="s">
        <v>77</v>
      </c>
      <c r="F11" s="6" t="s">
        <v>78</v>
      </c>
      <c r="G11" s="6" t="s">
        <v>22</v>
      </c>
      <c r="H11" s="6" t="s">
        <v>23</v>
      </c>
      <c r="I11" s="7" t="n">
        <v>43902</v>
      </c>
      <c r="J11" s="8"/>
      <c r="K11" s="9"/>
      <c r="L11" s="10" t="s">
        <v>41</v>
      </c>
      <c r="M11" s="10" t="s">
        <v>61</v>
      </c>
      <c r="N11" s="11" t="s">
        <v>26</v>
      </c>
      <c r="O11" s="16" t="n">
        <f aca="false">1200*12</f>
        <v>14400</v>
      </c>
      <c r="P11" s="6"/>
    </row>
    <row r="12" customFormat="false" ht="15.75" hidden="false" customHeight="true" outlineLevel="0" collapsed="false">
      <c r="A12" s="5" t="s">
        <v>35</v>
      </c>
      <c r="B12" s="6" t="s">
        <v>79</v>
      </c>
      <c r="C12" s="6" t="s">
        <v>80</v>
      </c>
      <c r="D12" s="6" t="s">
        <v>81</v>
      </c>
      <c r="E12" s="17" t="s">
        <v>82</v>
      </c>
      <c r="F12" s="6" t="s">
        <v>83</v>
      </c>
      <c r="G12" s="6" t="s">
        <v>22</v>
      </c>
      <c r="H12" s="6" t="s">
        <v>23</v>
      </c>
      <c r="I12" s="7" t="n">
        <v>43891</v>
      </c>
      <c r="J12" s="8"/>
      <c r="K12" s="9"/>
      <c r="L12" s="10" t="s">
        <v>41</v>
      </c>
      <c r="M12" s="6" t="s">
        <v>84</v>
      </c>
      <c r="N12" s="11" t="s">
        <v>26</v>
      </c>
      <c r="O12" s="16" t="n">
        <v>21000</v>
      </c>
      <c r="P12" s="6"/>
    </row>
    <row r="13" customFormat="false" ht="15.75" hidden="false" customHeight="true" outlineLevel="0" collapsed="false">
      <c r="A13" s="5" t="s">
        <v>35</v>
      </c>
      <c r="B13" s="6" t="s">
        <v>85</v>
      </c>
      <c r="C13" s="6" t="s">
        <v>86</v>
      </c>
      <c r="D13" s="6" t="s">
        <v>87</v>
      </c>
      <c r="E13" s="17" t="s">
        <v>88</v>
      </c>
      <c r="F13" s="6" t="s">
        <v>89</v>
      </c>
      <c r="G13" s="6" t="s">
        <v>22</v>
      </c>
      <c r="H13" s="6" t="s">
        <v>60</v>
      </c>
      <c r="I13" s="7" t="n">
        <v>43893</v>
      </c>
      <c r="J13" s="8"/>
      <c r="K13" s="9"/>
      <c r="L13" s="10" t="s">
        <v>41</v>
      </c>
      <c r="M13" s="10" t="s">
        <v>61</v>
      </c>
      <c r="N13" s="11" t="s">
        <v>26</v>
      </c>
      <c r="O13" s="16" t="n">
        <v>9777.8</v>
      </c>
      <c r="P13" s="6" t="n">
        <v>24</v>
      </c>
    </row>
    <row r="14" customFormat="false" ht="15.75" hidden="false" customHeight="true" outlineLevel="0" collapsed="false">
      <c r="A14" s="5" t="s">
        <v>35</v>
      </c>
      <c r="B14" s="6" t="s">
        <v>90</v>
      </c>
      <c r="C14" s="6" t="s">
        <v>91</v>
      </c>
      <c r="D14" s="6" t="s">
        <v>92</v>
      </c>
      <c r="E14" s="17" t="s">
        <v>93</v>
      </c>
      <c r="F14" s="6" t="s">
        <v>94</v>
      </c>
      <c r="G14" s="6" t="s">
        <v>22</v>
      </c>
      <c r="H14" s="6" t="s">
        <v>60</v>
      </c>
      <c r="I14" s="7" t="n">
        <v>43893</v>
      </c>
      <c r="J14" s="8"/>
      <c r="K14" s="9"/>
      <c r="L14" s="10" t="s">
        <v>41</v>
      </c>
      <c r="M14" s="6" t="s">
        <v>95</v>
      </c>
      <c r="N14" s="11" t="s">
        <v>26</v>
      </c>
      <c r="O14" s="16" t="n">
        <v>18800</v>
      </c>
      <c r="P14" s="6"/>
    </row>
    <row r="15" customFormat="false" ht="15.75" hidden="false" customHeight="true" outlineLevel="0" collapsed="false">
      <c r="A15" s="5" t="s">
        <v>35</v>
      </c>
      <c r="B15" s="6" t="s">
        <v>96</v>
      </c>
      <c r="C15" s="6" t="s">
        <v>97</v>
      </c>
      <c r="D15" s="6" t="s">
        <v>98</v>
      </c>
      <c r="E15" s="17" t="s">
        <v>99</v>
      </c>
      <c r="F15" s="6" t="s">
        <v>100</v>
      </c>
      <c r="G15" s="6" t="s">
        <v>22</v>
      </c>
      <c r="H15" s="6" t="s">
        <v>23</v>
      </c>
      <c r="I15" s="7" t="n">
        <v>43893</v>
      </c>
      <c r="J15" s="8"/>
      <c r="K15" s="9"/>
      <c r="L15" s="10" t="s">
        <v>41</v>
      </c>
      <c r="M15" s="6" t="s">
        <v>84</v>
      </c>
      <c r="N15" s="11" t="s">
        <v>26</v>
      </c>
      <c r="O15" s="16" t="n">
        <f aca="false">1600*12</f>
        <v>19200</v>
      </c>
      <c r="P15" s="6"/>
    </row>
    <row r="16" customFormat="false" ht="15.75" hidden="false" customHeight="true" outlineLevel="0" collapsed="false">
      <c r="A16" s="5" t="s">
        <v>35</v>
      </c>
      <c r="B16" s="6" t="s">
        <v>101</v>
      </c>
      <c r="C16" s="6" t="s">
        <v>102</v>
      </c>
      <c r="D16" s="6" t="s">
        <v>103</v>
      </c>
      <c r="E16" s="17" t="s">
        <v>104</v>
      </c>
      <c r="F16" s="6" t="s">
        <v>105</v>
      </c>
      <c r="G16" s="6" t="s">
        <v>22</v>
      </c>
      <c r="H16" s="6" t="s">
        <v>23</v>
      </c>
      <c r="I16" s="7" t="n">
        <v>43893</v>
      </c>
      <c r="J16" s="8"/>
      <c r="K16" s="9"/>
      <c r="L16" s="10" t="s">
        <v>41</v>
      </c>
      <c r="M16" s="6" t="s">
        <v>84</v>
      </c>
      <c r="N16" s="11" t="s">
        <v>26</v>
      </c>
      <c r="O16" s="16" t="n">
        <f aca="false">1600*12</f>
        <v>19200</v>
      </c>
      <c r="P16" s="6"/>
    </row>
    <row r="17" customFormat="false" ht="15.75" hidden="false" customHeight="true" outlineLevel="0" collapsed="false">
      <c r="A17" s="5" t="s">
        <v>35</v>
      </c>
      <c r="B17" s="6" t="s">
        <v>106</v>
      </c>
      <c r="C17" s="6" t="s">
        <v>107</v>
      </c>
      <c r="D17" s="6" t="s">
        <v>108</v>
      </c>
      <c r="E17" s="17"/>
      <c r="F17" s="6" t="s">
        <v>109</v>
      </c>
      <c r="G17" s="6" t="s">
        <v>22</v>
      </c>
      <c r="H17" s="6" t="s">
        <v>23</v>
      </c>
      <c r="I17" s="7" t="n">
        <v>44090</v>
      </c>
      <c r="J17" s="8"/>
      <c r="K17" s="9"/>
      <c r="L17" s="10" t="s">
        <v>41</v>
      </c>
      <c r="M17" s="6" t="s">
        <v>110</v>
      </c>
      <c r="N17" s="11" t="s">
        <v>111</v>
      </c>
      <c r="O17" s="16" t="n">
        <v>1550</v>
      </c>
      <c r="P17" s="6"/>
    </row>
    <row r="18" customFormat="false" ht="15.75" hidden="false" customHeight="true" outlineLevel="0" collapsed="false">
      <c r="A18" s="5" t="s">
        <v>35</v>
      </c>
      <c r="B18" s="6" t="s">
        <v>112</v>
      </c>
      <c r="C18" s="6" t="s">
        <v>113</v>
      </c>
      <c r="D18" s="6" t="s">
        <v>114</v>
      </c>
      <c r="E18" s="15" t="s">
        <v>115</v>
      </c>
      <c r="F18" s="6" t="s">
        <v>116</v>
      </c>
      <c r="G18" s="6" t="s">
        <v>22</v>
      </c>
      <c r="H18" s="6" t="s">
        <v>23</v>
      </c>
      <c r="I18" s="7" t="n">
        <v>44013</v>
      </c>
      <c r="J18" s="8"/>
      <c r="K18" s="9"/>
      <c r="L18" s="10" t="s">
        <v>41</v>
      </c>
      <c r="M18" s="6" t="s">
        <v>117</v>
      </c>
      <c r="N18" s="11" t="s">
        <v>111</v>
      </c>
      <c r="O18" s="16" t="n">
        <v>1472.6</v>
      </c>
      <c r="P18" s="6"/>
    </row>
    <row r="19" customFormat="false" ht="15.75" hidden="false" customHeight="true" outlineLevel="0" collapsed="false">
      <c r="A19" s="5" t="s">
        <v>35</v>
      </c>
      <c r="B19" s="6" t="s">
        <v>118</v>
      </c>
      <c r="C19" s="6" t="s">
        <v>119</v>
      </c>
      <c r="D19" s="6" t="s">
        <v>120</v>
      </c>
      <c r="E19" s="15" t="s">
        <v>121</v>
      </c>
      <c r="F19" s="6" t="s">
        <v>122</v>
      </c>
      <c r="G19" s="6" t="s">
        <v>22</v>
      </c>
      <c r="H19" s="6" t="s">
        <v>23</v>
      </c>
      <c r="I19" s="7" t="n">
        <v>44090</v>
      </c>
      <c r="J19" s="8"/>
      <c r="K19" s="9"/>
      <c r="L19" s="10" t="s">
        <v>41</v>
      </c>
      <c r="M19" s="6" t="s">
        <v>123</v>
      </c>
      <c r="N19" s="11" t="s">
        <v>111</v>
      </c>
      <c r="O19" s="16" t="n">
        <v>1472.6</v>
      </c>
      <c r="P19" s="6"/>
    </row>
    <row r="20" customFormat="false" ht="15.75" hidden="false" customHeight="true" outlineLevel="0" collapsed="false">
      <c r="A20" s="5" t="s">
        <v>35</v>
      </c>
      <c r="B20" s="6" t="s">
        <v>124</v>
      </c>
      <c r="C20" s="6" t="s">
        <v>125</v>
      </c>
      <c r="D20" s="6" t="s">
        <v>126</v>
      </c>
      <c r="E20" s="17"/>
      <c r="F20" s="6" t="s">
        <v>127</v>
      </c>
      <c r="G20" s="6" t="s">
        <v>22</v>
      </c>
      <c r="H20" s="6" t="s">
        <v>23</v>
      </c>
      <c r="I20" s="7" t="n">
        <v>44096</v>
      </c>
      <c r="J20" s="8"/>
      <c r="K20" s="9"/>
      <c r="L20" s="10" t="s">
        <v>41</v>
      </c>
      <c r="M20" s="6" t="s">
        <v>128</v>
      </c>
      <c r="N20" s="11" t="s">
        <v>111</v>
      </c>
      <c r="O20" s="16" t="n">
        <v>1600</v>
      </c>
      <c r="P20" s="6"/>
    </row>
    <row r="21" customFormat="false" ht="15.75" hidden="false" customHeight="true" outlineLevel="0" collapsed="false">
      <c r="A21" s="5" t="s">
        <v>35</v>
      </c>
      <c r="B21" s="11" t="s">
        <v>129</v>
      </c>
      <c r="C21" s="11" t="s">
        <v>130</v>
      </c>
      <c r="D21" s="11" t="s">
        <v>131</v>
      </c>
      <c r="F21" s="11" t="s">
        <v>132</v>
      </c>
      <c r="G21" s="6" t="s">
        <v>22</v>
      </c>
      <c r="H21" s="6" t="s">
        <v>23</v>
      </c>
      <c r="I21" s="7" t="n">
        <v>44090</v>
      </c>
      <c r="J21" s="7"/>
      <c r="L21" s="0" t="s">
        <v>41</v>
      </c>
      <c r="M21" s="11" t="s">
        <v>133</v>
      </c>
      <c r="N21" s="11" t="s">
        <v>111</v>
      </c>
      <c r="O21" s="16" t="n">
        <v>1149.1</v>
      </c>
      <c r="P21" s="6"/>
    </row>
    <row r="22" customFormat="false" ht="15.75" hidden="false" customHeight="true" outlineLevel="0" collapsed="false">
      <c r="A22" s="5"/>
      <c r="B22" s="11"/>
      <c r="C22" s="11"/>
      <c r="G22" s="6"/>
      <c r="H22" s="6"/>
      <c r="I22" s="7"/>
      <c r="J22" s="7"/>
      <c r="O22" s="16"/>
      <c r="P22" s="6"/>
    </row>
    <row r="23" customFormat="false" ht="15.75" hidden="false" customHeight="true" outlineLevel="0" collapsed="false">
      <c r="A23" s="5" t="s">
        <v>134</v>
      </c>
      <c r="B23" s="6" t="s">
        <v>135</v>
      </c>
      <c r="C23" s="6" t="s">
        <v>136</v>
      </c>
      <c r="D23" s="6" t="s">
        <v>137</v>
      </c>
      <c r="E23" s="18" t="s">
        <v>138</v>
      </c>
      <c r="F23" s="6" t="s">
        <v>139</v>
      </c>
      <c r="G23" s="6" t="s">
        <v>140</v>
      </c>
      <c r="H23" s="6" t="s">
        <v>23</v>
      </c>
      <c r="I23" s="7" t="n">
        <v>43900</v>
      </c>
      <c r="J23" s="7" t="n">
        <v>44022</v>
      </c>
      <c r="K23" s="10" t="s">
        <v>141</v>
      </c>
      <c r="L23" s="10" t="s">
        <v>41</v>
      </c>
      <c r="M23" s="6" t="s">
        <v>142</v>
      </c>
      <c r="N23" s="11" t="s">
        <v>26</v>
      </c>
      <c r="O23" s="16" t="n">
        <f aca="false">1684*12</f>
        <v>20208</v>
      </c>
      <c r="P23" s="6"/>
    </row>
    <row r="24" customFormat="false" ht="15.75" hidden="false" customHeight="true" outlineLevel="0" collapsed="false">
      <c r="A24" s="5" t="s">
        <v>134</v>
      </c>
      <c r="B24" s="6" t="s">
        <v>143</v>
      </c>
      <c r="C24" s="6" t="s">
        <v>144</v>
      </c>
      <c r="D24" s="6" t="s">
        <v>145</v>
      </c>
      <c r="E24" s="6" t="s">
        <v>146</v>
      </c>
      <c r="F24" s="6" t="s">
        <v>147</v>
      </c>
      <c r="G24" s="6" t="s">
        <v>22</v>
      </c>
      <c r="H24" s="6" t="s">
        <v>23</v>
      </c>
      <c r="I24" s="7" t="n">
        <v>42705</v>
      </c>
      <c r="J24" s="8"/>
      <c r="K24" s="9"/>
      <c r="L24" s="10" t="s">
        <v>41</v>
      </c>
      <c r="M24" s="6" t="s">
        <v>148</v>
      </c>
      <c r="N24" s="11" t="s">
        <v>26</v>
      </c>
      <c r="O24" s="16" t="n">
        <f aca="false">2805.92*12</f>
        <v>33671.04</v>
      </c>
      <c r="P24" s="6"/>
    </row>
    <row r="25" customFormat="false" ht="15.75" hidden="false" customHeight="true" outlineLevel="0" collapsed="false">
      <c r="A25" s="5"/>
      <c r="G25" s="6"/>
      <c r="H25" s="6"/>
      <c r="I25" s="7"/>
      <c r="J25" s="7"/>
      <c r="O25" s="16"/>
      <c r="P25" s="6"/>
    </row>
    <row r="26" customFormat="false" ht="15.75" hidden="false" customHeight="true" outlineLevel="0" collapsed="false">
      <c r="A26" s="5" t="s">
        <v>149</v>
      </c>
      <c r="B26" s="6" t="s">
        <v>150</v>
      </c>
      <c r="C26" s="6" t="s">
        <v>151</v>
      </c>
      <c r="D26" s="6" t="s">
        <v>152</v>
      </c>
      <c r="E26" s="17" t="s">
        <v>153</v>
      </c>
      <c r="F26" s="6" t="s">
        <v>154</v>
      </c>
      <c r="G26" s="6" t="s">
        <v>22</v>
      </c>
      <c r="H26" s="6" t="s">
        <v>23</v>
      </c>
      <c r="I26" s="7" t="n">
        <v>37809</v>
      </c>
      <c r="J26" s="8"/>
      <c r="K26" s="9"/>
      <c r="L26" s="10" t="s">
        <v>24</v>
      </c>
      <c r="O26" s="16" t="n">
        <f aca="false">2324.55*14</f>
        <v>32543.7</v>
      </c>
      <c r="P26" s="6"/>
    </row>
    <row r="27" customFormat="false" ht="15.75" hidden="false" customHeight="true" outlineLevel="0" collapsed="false">
      <c r="A27" s="5" t="s">
        <v>149</v>
      </c>
      <c r="B27" s="6" t="s">
        <v>155</v>
      </c>
      <c r="C27" s="6" t="s">
        <v>156</v>
      </c>
      <c r="D27" s="6" t="s">
        <v>157</v>
      </c>
      <c r="E27" s="17" t="s">
        <v>158</v>
      </c>
      <c r="F27" s="6" t="s">
        <v>159</v>
      </c>
      <c r="G27" s="6" t="s">
        <v>22</v>
      </c>
      <c r="H27" s="6" t="s">
        <v>23</v>
      </c>
      <c r="I27" s="7" t="n">
        <v>43453</v>
      </c>
      <c r="J27" s="8"/>
      <c r="K27" s="9"/>
      <c r="L27" s="10" t="s">
        <v>24</v>
      </c>
      <c r="O27" s="16" t="n">
        <f aca="false">2900*14</f>
        <v>40600</v>
      </c>
      <c r="P27" s="6"/>
    </row>
    <row r="28" customFormat="false" ht="15.75" hidden="false" customHeight="true" outlineLevel="0" collapsed="false">
      <c r="A28" s="5" t="s">
        <v>149</v>
      </c>
      <c r="B28" s="6" t="s">
        <v>160</v>
      </c>
      <c r="C28" s="6" t="s">
        <v>161</v>
      </c>
      <c r="D28" s="6" t="s">
        <v>162</v>
      </c>
      <c r="E28" s="17" t="s">
        <v>163</v>
      </c>
      <c r="F28" s="6" t="s">
        <v>164</v>
      </c>
      <c r="G28" s="6" t="s">
        <v>22</v>
      </c>
      <c r="H28" s="6" t="s">
        <v>23</v>
      </c>
      <c r="I28" s="7" t="n">
        <v>43101</v>
      </c>
      <c r="J28" s="8"/>
      <c r="K28" s="9"/>
      <c r="L28" s="10" t="s">
        <v>24</v>
      </c>
      <c r="M28" s="6" t="s">
        <v>32</v>
      </c>
      <c r="N28" s="11" t="s">
        <v>26</v>
      </c>
      <c r="O28" s="16" t="n">
        <f aca="false">5000*12</f>
        <v>60000</v>
      </c>
      <c r="P28" s="6"/>
    </row>
    <row r="29" customFormat="false" ht="15.75" hidden="false" customHeight="true" outlineLevel="0" collapsed="false">
      <c r="A29" s="5" t="s">
        <v>149</v>
      </c>
      <c r="B29" s="6" t="s">
        <v>165</v>
      </c>
      <c r="C29" s="6" t="s">
        <v>166</v>
      </c>
      <c r="D29" s="6" t="s">
        <v>167</v>
      </c>
      <c r="E29" s="17" t="s">
        <v>168</v>
      </c>
      <c r="F29" s="6" t="s">
        <v>169</v>
      </c>
      <c r="G29" s="6" t="s">
        <v>140</v>
      </c>
      <c r="H29" s="6" t="s">
        <v>60</v>
      </c>
      <c r="I29" s="7" t="n">
        <v>43780</v>
      </c>
      <c r="J29" s="7" t="n">
        <v>44145</v>
      </c>
      <c r="K29" s="10" t="s">
        <v>141</v>
      </c>
      <c r="L29" s="10" t="s">
        <v>24</v>
      </c>
      <c r="M29" s="6" t="s">
        <v>170</v>
      </c>
      <c r="N29" s="11" t="s">
        <v>26</v>
      </c>
      <c r="O29" s="16" t="n">
        <v>8800</v>
      </c>
      <c r="P29" s="6" t="n">
        <v>25</v>
      </c>
    </row>
    <row r="30" customFormat="false" ht="15.75" hidden="false" customHeight="true" outlineLevel="0" collapsed="false">
      <c r="A30" s="5" t="s">
        <v>149</v>
      </c>
      <c r="B30" s="6" t="s">
        <v>171</v>
      </c>
      <c r="C30" s="6" t="s">
        <v>172</v>
      </c>
      <c r="D30" s="6" t="s">
        <v>173</v>
      </c>
      <c r="E30" s="17" t="s">
        <v>174</v>
      </c>
      <c r="F30" s="6" t="s">
        <v>175</v>
      </c>
      <c r="G30" s="6" t="s">
        <v>22</v>
      </c>
      <c r="H30" s="6" t="s">
        <v>23</v>
      </c>
      <c r="I30" s="7" t="n">
        <v>43257</v>
      </c>
      <c r="J30" s="8"/>
      <c r="K30" s="9"/>
      <c r="L30" s="10" t="s">
        <v>24</v>
      </c>
      <c r="M30" s="6" t="s">
        <v>170</v>
      </c>
      <c r="N30" s="11" t="s">
        <v>26</v>
      </c>
      <c r="O30" s="16" t="n">
        <v>21000</v>
      </c>
      <c r="P30" s="6"/>
    </row>
    <row r="31" customFormat="false" ht="15.75" hidden="false" customHeight="true" outlineLevel="0" collapsed="false">
      <c r="A31" s="5" t="s">
        <v>149</v>
      </c>
      <c r="B31" s="6" t="s">
        <v>176</v>
      </c>
      <c r="C31" s="6" t="s">
        <v>177</v>
      </c>
      <c r="D31" s="6" t="s">
        <v>178</v>
      </c>
      <c r="E31" s="15" t="s">
        <v>179</v>
      </c>
      <c r="F31" s="6" t="s">
        <v>180</v>
      </c>
      <c r="G31" s="6" t="s">
        <v>140</v>
      </c>
      <c r="H31" s="6" t="s">
        <v>23</v>
      </c>
      <c r="I31" s="7" t="n">
        <v>43994</v>
      </c>
      <c r="J31" s="8"/>
      <c r="K31" s="9"/>
      <c r="L31" s="10" t="s">
        <v>24</v>
      </c>
      <c r="M31" s="11" t="s">
        <v>181</v>
      </c>
      <c r="N31" s="11" t="s">
        <v>111</v>
      </c>
      <c r="O31" s="16" t="n">
        <v>1191.47</v>
      </c>
      <c r="P31" s="6"/>
    </row>
    <row r="32" customFormat="false" ht="15.75" hidden="false" customHeight="true" outlineLevel="0" collapsed="false">
      <c r="A32" s="5" t="s">
        <v>149</v>
      </c>
      <c r="B32" s="6" t="s">
        <v>182</v>
      </c>
      <c r="C32" s="6" t="s">
        <v>183</v>
      </c>
      <c r="D32" s="6" t="s">
        <v>184</v>
      </c>
      <c r="E32" s="17"/>
      <c r="F32" s="6" t="s">
        <v>185</v>
      </c>
      <c r="G32" s="6"/>
      <c r="H32" s="6"/>
      <c r="I32" s="7" t="n">
        <v>42863</v>
      </c>
      <c r="J32" s="8"/>
      <c r="K32" s="9"/>
      <c r="L32" s="10" t="s">
        <v>24</v>
      </c>
      <c r="O32" s="16"/>
      <c r="P32" s="6"/>
    </row>
    <row r="33" customFormat="false" ht="15.75" hidden="false" customHeight="true" outlineLevel="0" collapsed="false">
      <c r="A33" s="5" t="s">
        <v>149</v>
      </c>
      <c r="B33" s="6" t="s">
        <v>186</v>
      </c>
      <c r="C33" s="6" t="s">
        <v>187</v>
      </c>
      <c r="D33" s="6" t="s">
        <v>188</v>
      </c>
      <c r="E33" s="17" t="s">
        <v>189</v>
      </c>
      <c r="F33" s="6" t="s">
        <v>190</v>
      </c>
      <c r="G33" s="6" t="s">
        <v>22</v>
      </c>
      <c r="H33" s="6" t="s">
        <v>23</v>
      </c>
      <c r="I33" s="7" t="n">
        <v>43759</v>
      </c>
      <c r="J33" s="8"/>
      <c r="K33" s="9"/>
      <c r="L33" s="10" t="s">
        <v>24</v>
      </c>
      <c r="M33" s="6" t="s">
        <v>191</v>
      </c>
      <c r="N33" s="11" t="s">
        <v>26</v>
      </c>
      <c r="O33" s="16" t="n">
        <v>24000</v>
      </c>
      <c r="P33" s="6"/>
    </row>
    <row r="34" customFormat="false" ht="15.75" hidden="false" customHeight="true" outlineLevel="0" collapsed="false">
      <c r="A34" s="5" t="s">
        <v>149</v>
      </c>
      <c r="B34" s="10" t="s">
        <v>192</v>
      </c>
      <c r="C34" s="6" t="s">
        <v>193</v>
      </c>
      <c r="D34" s="6" t="s">
        <v>194</v>
      </c>
      <c r="E34" s="17" t="s">
        <v>195</v>
      </c>
      <c r="F34" s="6" t="s">
        <v>196</v>
      </c>
      <c r="G34" s="6" t="s">
        <v>22</v>
      </c>
      <c r="H34" s="6" t="s">
        <v>23</v>
      </c>
      <c r="I34" s="7" t="n">
        <v>43453</v>
      </c>
      <c r="J34" s="8"/>
      <c r="K34" s="9"/>
      <c r="L34" s="10" t="s">
        <v>24</v>
      </c>
      <c r="M34" s="6" t="s">
        <v>197</v>
      </c>
      <c r="N34" s="11" t="s">
        <v>26</v>
      </c>
      <c r="O34" s="16" t="n">
        <v>29000</v>
      </c>
      <c r="P34" s="6"/>
    </row>
    <row r="35" customFormat="false" ht="15.75" hidden="false" customHeight="true" outlineLevel="0" collapsed="false">
      <c r="A35" s="5" t="s">
        <v>149</v>
      </c>
      <c r="B35" s="6" t="s">
        <v>198</v>
      </c>
      <c r="C35" s="6" t="s">
        <v>199</v>
      </c>
      <c r="D35" s="6" t="s">
        <v>200</v>
      </c>
      <c r="E35" s="17" t="s">
        <v>201</v>
      </c>
      <c r="F35" s="6" t="s">
        <v>202</v>
      </c>
      <c r="G35" s="6" t="s">
        <v>22</v>
      </c>
      <c r="H35" s="6" t="s">
        <v>23</v>
      </c>
      <c r="I35" s="7" t="n">
        <v>42800</v>
      </c>
      <c r="J35" s="8"/>
      <c r="K35" s="9"/>
      <c r="L35" s="10" t="s">
        <v>24</v>
      </c>
      <c r="O35" s="16" t="n">
        <v>24500</v>
      </c>
      <c r="P35" s="6"/>
    </row>
    <row r="36" customFormat="false" ht="15.75" hidden="false" customHeight="true" outlineLevel="0" collapsed="false">
      <c r="A36" s="5" t="s">
        <v>149</v>
      </c>
      <c r="B36" s="6" t="s">
        <v>203</v>
      </c>
      <c r="C36" s="6" t="s">
        <v>204</v>
      </c>
      <c r="D36" s="6" t="s">
        <v>205</v>
      </c>
      <c r="E36" s="15" t="s">
        <v>206</v>
      </c>
      <c r="F36" s="6" t="s">
        <v>207</v>
      </c>
      <c r="G36" s="6" t="s">
        <v>22</v>
      </c>
      <c r="H36" s="6" t="s">
        <v>23</v>
      </c>
      <c r="I36" s="7" t="n">
        <v>44067</v>
      </c>
      <c r="J36" s="8"/>
      <c r="K36" s="9"/>
      <c r="L36" s="10" t="s">
        <v>24</v>
      </c>
      <c r="M36" s="11" t="s">
        <v>208</v>
      </c>
      <c r="N36" s="11" t="s">
        <v>26</v>
      </c>
      <c r="O36" s="16" t="n">
        <v>18000</v>
      </c>
      <c r="P36" s="6"/>
    </row>
    <row r="37" customFormat="false" ht="15.75" hidden="false" customHeight="true" outlineLevel="0" collapsed="false">
      <c r="A37" s="5" t="s">
        <v>149</v>
      </c>
      <c r="B37" s="6" t="s">
        <v>209</v>
      </c>
      <c r="C37" s="6" t="s">
        <v>210</v>
      </c>
      <c r="D37" s="6" t="s">
        <v>211</v>
      </c>
      <c r="E37" s="15"/>
      <c r="F37" s="6"/>
      <c r="G37" s="6"/>
      <c r="H37" s="6"/>
      <c r="I37" s="7"/>
      <c r="J37" s="8"/>
      <c r="K37" s="9"/>
      <c r="L37" s="10"/>
      <c r="M37" s="11"/>
      <c r="N37" s="11"/>
      <c r="O37" s="16"/>
      <c r="P37" s="6"/>
    </row>
    <row r="38" customFormat="false" ht="15.75" hidden="false" customHeight="true" outlineLevel="0" collapsed="false">
      <c r="A38" s="5"/>
      <c r="G38" s="6"/>
      <c r="H38" s="6"/>
      <c r="I38" s="7"/>
      <c r="J38" s="7"/>
      <c r="O38" s="16"/>
      <c r="P38" s="6"/>
    </row>
    <row r="39" customFormat="false" ht="15.75" hidden="false" customHeight="true" outlineLevel="0" collapsed="false">
      <c r="A39" s="5" t="s">
        <v>212</v>
      </c>
      <c r="B39" s="6" t="s">
        <v>213</v>
      </c>
      <c r="C39" s="6" t="s">
        <v>214</v>
      </c>
      <c r="D39" s="6" t="s">
        <v>215</v>
      </c>
      <c r="E39" s="6" t="s">
        <v>216</v>
      </c>
      <c r="F39" s="6" t="s">
        <v>217</v>
      </c>
      <c r="G39" s="6" t="s">
        <v>22</v>
      </c>
      <c r="H39" s="6" t="s">
        <v>23</v>
      </c>
      <c r="I39" s="7" t="n">
        <v>42478</v>
      </c>
      <c r="J39" s="8"/>
      <c r="K39" s="9"/>
      <c r="L39" s="10" t="s">
        <v>24</v>
      </c>
      <c r="M39" s="10" t="s">
        <v>218</v>
      </c>
      <c r="N39" s="19" t="s">
        <v>26</v>
      </c>
      <c r="O39" s="16" t="n">
        <f aca="false">2145*14</f>
        <v>30030</v>
      </c>
      <c r="P39" s="6"/>
    </row>
    <row r="40" customFormat="false" ht="15.75" hidden="false" customHeight="true" outlineLevel="0" collapsed="false">
      <c r="A40" s="5" t="s">
        <v>212</v>
      </c>
      <c r="B40" s="6" t="s">
        <v>219</v>
      </c>
      <c r="C40" s="6" t="s">
        <v>220</v>
      </c>
      <c r="D40" s="6" t="s">
        <v>221</v>
      </c>
      <c r="E40" s="6" t="s">
        <v>222</v>
      </c>
      <c r="F40" s="6" t="s">
        <v>223</v>
      </c>
      <c r="G40" s="6" t="s">
        <v>22</v>
      </c>
      <c r="H40" s="6" t="s">
        <v>23</v>
      </c>
      <c r="I40" s="7" t="n">
        <v>39277</v>
      </c>
      <c r="J40" s="8"/>
      <c r="K40" s="9"/>
      <c r="L40" s="10" t="s">
        <v>24</v>
      </c>
      <c r="M40" s="10" t="s">
        <v>224</v>
      </c>
      <c r="N40" s="19" t="s">
        <v>26</v>
      </c>
      <c r="O40" s="16" t="n">
        <f aca="false">1675.43*14</f>
        <v>23456.02</v>
      </c>
      <c r="P40" s="6"/>
    </row>
    <row r="41" customFormat="false" ht="15.75" hidden="false" customHeight="true" outlineLevel="0" collapsed="false">
      <c r="A41" s="5" t="s">
        <v>212</v>
      </c>
      <c r="B41" s="6" t="s">
        <v>225</v>
      </c>
      <c r="C41" s="6" t="s">
        <v>226</v>
      </c>
      <c r="D41" s="6" t="s">
        <v>227</v>
      </c>
      <c r="E41" s="6" t="s">
        <v>228</v>
      </c>
      <c r="F41" s="6" t="s">
        <v>229</v>
      </c>
      <c r="G41" s="6" t="s">
        <v>22</v>
      </c>
      <c r="H41" s="6" t="s">
        <v>23</v>
      </c>
      <c r="I41" s="7" t="n">
        <v>40571</v>
      </c>
      <c r="J41" s="8"/>
      <c r="K41" s="9"/>
      <c r="L41" s="10" t="s">
        <v>24</v>
      </c>
      <c r="M41" s="10" t="s">
        <v>224</v>
      </c>
      <c r="N41" s="19" t="s">
        <v>26</v>
      </c>
      <c r="O41" s="16" t="n">
        <f aca="false">2145*12</f>
        <v>25740</v>
      </c>
      <c r="P41" s="6"/>
    </row>
    <row r="42" customFormat="false" ht="15.75" hidden="false" customHeight="true" outlineLevel="0" collapsed="false">
      <c r="A42" s="5"/>
      <c r="G42" s="6"/>
      <c r="H42" s="6"/>
      <c r="I42" s="7"/>
      <c r="J42" s="7"/>
      <c r="O42" s="16"/>
      <c r="P42" s="6"/>
    </row>
    <row r="43" customFormat="false" ht="15.75" hidden="false" customHeight="true" outlineLevel="0" collapsed="false">
      <c r="A43" s="5" t="s">
        <v>230</v>
      </c>
      <c r="B43" s="6" t="s">
        <v>231</v>
      </c>
      <c r="C43" s="6" t="s">
        <v>232</v>
      </c>
      <c r="D43" s="6" t="s">
        <v>233</v>
      </c>
      <c r="E43" s="6" t="s">
        <v>234</v>
      </c>
      <c r="F43" s="6" t="s">
        <v>235</v>
      </c>
      <c r="G43" s="6" t="s">
        <v>22</v>
      </c>
      <c r="H43" s="6" t="s">
        <v>23</v>
      </c>
      <c r="I43" s="7" t="n">
        <v>43286</v>
      </c>
      <c r="J43" s="8"/>
      <c r="K43" s="9"/>
      <c r="L43" s="10" t="s">
        <v>24</v>
      </c>
      <c r="M43" s="20" t="s">
        <v>236</v>
      </c>
      <c r="N43" s="19" t="s">
        <v>26</v>
      </c>
      <c r="O43" s="16" t="n">
        <f aca="false">1675.53*12</f>
        <v>20106.36</v>
      </c>
      <c r="P43" s="6"/>
    </row>
    <row r="44" customFormat="false" ht="15.75" hidden="false" customHeight="true" outlineLevel="0" collapsed="false">
      <c r="A44" s="5" t="s">
        <v>230</v>
      </c>
      <c r="B44" s="6" t="s">
        <v>237</v>
      </c>
      <c r="C44" s="6" t="s">
        <v>50</v>
      </c>
      <c r="D44" s="6" t="s">
        <v>238</v>
      </c>
      <c r="E44" s="6" t="s">
        <v>239</v>
      </c>
      <c r="F44" s="6" t="s">
        <v>240</v>
      </c>
      <c r="G44" s="6" t="s">
        <v>22</v>
      </c>
      <c r="H44" s="6" t="s">
        <v>23</v>
      </c>
      <c r="I44" s="7" t="n">
        <v>42352</v>
      </c>
      <c r="J44" s="8"/>
      <c r="K44" s="9"/>
      <c r="L44" s="10" t="s">
        <v>24</v>
      </c>
      <c r="M44" s="20" t="s">
        <v>241</v>
      </c>
      <c r="N44" s="19" t="s">
        <v>26</v>
      </c>
      <c r="O44" s="16" t="n">
        <f aca="false">4070.1*12</f>
        <v>48841.2</v>
      </c>
      <c r="P44" s="6"/>
    </row>
    <row r="45" customFormat="false" ht="15.75" hidden="false" customHeight="true" outlineLevel="0" collapsed="false">
      <c r="A45" s="5"/>
      <c r="G45" s="6"/>
      <c r="H45" s="6"/>
      <c r="I45" s="7"/>
      <c r="J45" s="7"/>
      <c r="O45" s="16"/>
      <c r="P45" s="6"/>
    </row>
    <row r="46" customFormat="false" ht="15.75" hidden="false" customHeight="true" outlineLevel="0" collapsed="false">
      <c r="A46" s="5" t="s">
        <v>242</v>
      </c>
      <c r="B46" s="6" t="s">
        <v>243</v>
      </c>
      <c r="C46" s="6" t="s">
        <v>244</v>
      </c>
      <c r="D46" s="6" t="s">
        <v>245</v>
      </c>
      <c r="E46" s="6" t="s">
        <v>246</v>
      </c>
      <c r="F46" s="6" t="s">
        <v>247</v>
      </c>
      <c r="G46" s="6" t="s">
        <v>22</v>
      </c>
      <c r="H46" s="6" t="s">
        <v>23</v>
      </c>
      <c r="I46" s="7" t="n">
        <v>42279</v>
      </c>
      <c r="J46" s="8"/>
      <c r="K46" s="9"/>
      <c r="L46" s="10" t="s">
        <v>24</v>
      </c>
      <c r="M46" s="20" t="s">
        <v>236</v>
      </c>
      <c r="N46" s="19" t="s">
        <v>26</v>
      </c>
      <c r="O46" s="16" t="n">
        <f aca="false">1050*14</f>
        <v>14700</v>
      </c>
      <c r="P46" s="6"/>
    </row>
    <row r="47" customFormat="false" ht="15.75" hidden="false" customHeight="true" outlineLevel="0" collapsed="false">
      <c r="A47" s="5" t="s">
        <v>242</v>
      </c>
      <c r="B47" s="6" t="s">
        <v>248</v>
      </c>
      <c r="C47" s="6" t="s">
        <v>249</v>
      </c>
      <c r="D47" s="6" t="s">
        <v>250</v>
      </c>
      <c r="E47" s="6" t="s">
        <v>251</v>
      </c>
      <c r="F47" s="6" t="s">
        <v>252</v>
      </c>
      <c r="G47" s="6" t="s">
        <v>22</v>
      </c>
      <c r="H47" s="6" t="s">
        <v>23</v>
      </c>
      <c r="I47" s="7" t="n">
        <v>39381</v>
      </c>
      <c r="J47" s="8"/>
      <c r="K47" s="9"/>
      <c r="L47" s="10" t="s">
        <v>24</v>
      </c>
      <c r="M47" s="20" t="s">
        <v>253</v>
      </c>
      <c r="N47" s="19" t="s">
        <v>26</v>
      </c>
      <c r="O47" s="16" t="n">
        <f aca="false">2366.57*14</f>
        <v>33131.98</v>
      </c>
      <c r="P47" s="6"/>
    </row>
    <row r="48" customFormat="false" ht="15.75" hidden="false" customHeight="true" outlineLevel="0" collapsed="false">
      <c r="A48" s="5"/>
      <c r="G48" s="6"/>
      <c r="H48" s="6"/>
      <c r="I48" s="7"/>
      <c r="J48" s="7"/>
      <c r="O48" s="16"/>
      <c r="P48" s="6"/>
    </row>
    <row r="49" customFormat="false" ht="15.75" hidden="false" customHeight="true" outlineLevel="0" collapsed="false">
      <c r="A49" s="5" t="s">
        <v>254</v>
      </c>
      <c r="B49" s="6" t="s">
        <v>255</v>
      </c>
      <c r="C49" s="6" t="s">
        <v>256</v>
      </c>
      <c r="D49" s="6" t="s">
        <v>257</v>
      </c>
      <c r="F49" s="11"/>
      <c r="G49" s="6" t="s">
        <v>22</v>
      </c>
      <c r="H49" s="6" t="s">
        <v>23</v>
      </c>
      <c r="I49" s="7" t="n">
        <v>43831</v>
      </c>
      <c r="J49" s="8"/>
      <c r="K49" s="9"/>
      <c r="L49" s="10" t="s">
        <v>24</v>
      </c>
      <c r="M49" s="10" t="s">
        <v>32</v>
      </c>
      <c r="N49" s="19" t="s">
        <v>26</v>
      </c>
      <c r="O49" s="16" t="n">
        <f aca="false">11491.6*12</f>
        <v>137899.2</v>
      </c>
      <c r="P49" s="6"/>
    </row>
    <row r="50" customFormat="false" ht="15.75" hidden="false" customHeight="true" outlineLevel="0" collapsed="false">
      <c r="A50" s="5" t="s">
        <v>254</v>
      </c>
      <c r="B50" s="6" t="s">
        <v>258</v>
      </c>
      <c r="C50" s="6" t="s">
        <v>259</v>
      </c>
      <c r="D50" s="6" t="s">
        <v>260</v>
      </c>
      <c r="F50" s="6" t="s">
        <v>261</v>
      </c>
      <c r="G50" s="6" t="s">
        <v>22</v>
      </c>
      <c r="H50" s="6" t="s">
        <v>23</v>
      </c>
      <c r="I50" s="7" t="n">
        <v>42522</v>
      </c>
      <c r="J50" s="8"/>
      <c r="K50" s="9"/>
      <c r="L50" s="10" t="s">
        <v>24</v>
      </c>
      <c r="M50" s="20" t="s">
        <v>262</v>
      </c>
      <c r="N50" s="19" t="s">
        <v>26</v>
      </c>
      <c r="O50" s="16" t="n">
        <f aca="false">4974.33*12</f>
        <v>59691.96</v>
      </c>
      <c r="P50" s="6"/>
    </row>
    <row r="51" customFormat="false" ht="15.75" hidden="false" customHeight="true" outlineLevel="0" collapsed="false">
      <c r="A51" s="5" t="s">
        <v>254</v>
      </c>
      <c r="B51" s="6" t="s">
        <v>263</v>
      </c>
      <c r="C51" s="6" t="s">
        <v>264</v>
      </c>
      <c r="D51" s="10" t="s">
        <v>265</v>
      </c>
      <c r="E51" s="6" t="s">
        <v>266</v>
      </c>
      <c r="F51" s="10" t="s">
        <v>267</v>
      </c>
      <c r="G51" s="6" t="s">
        <v>22</v>
      </c>
      <c r="H51" s="6" t="s">
        <v>23</v>
      </c>
      <c r="I51" s="7" t="n">
        <v>43922</v>
      </c>
      <c r="J51" s="8"/>
      <c r="K51" s="9"/>
      <c r="L51" s="10" t="s">
        <v>24</v>
      </c>
      <c r="N51" s="11" t="s">
        <v>26</v>
      </c>
      <c r="O51" s="16"/>
      <c r="P51" s="6"/>
    </row>
    <row r="52" customFormat="false" ht="15.75" hidden="false" customHeight="true" outlineLevel="0" collapsed="false">
      <c r="A52" s="5"/>
      <c r="G52" s="6"/>
      <c r="H52" s="6"/>
      <c r="I52" s="7"/>
      <c r="J52" s="7"/>
      <c r="O52" s="16"/>
      <c r="P52" s="6"/>
    </row>
    <row r="53" customFormat="false" ht="15.75" hidden="false" customHeight="true" outlineLevel="0" collapsed="false">
      <c r="A53" s="5" t="s">
        <v>268</v>
      </c>
      <c r="B53" s="6" t="s">
        <v>269</v>
      </c>
      <c r="C53" s="6" t="s">
        <v>270</v>
      </c>
      <c r="D53" s="6" t="s">
        <v>271</v>
      </c>
      <c r="E53" s="6" t="s">
        <v>272</v>
      </c>
      <c r="F53" s="6" t="s">
        <v>273</v>
      </c>
      <c r="G53" s="6" t="s">
        <v>22</v>
      </c>
      <c r="H53" s="6" t="s">
        <v>23</v>
      </c>
      <c r="I53" s="7" t="n">
        <v>43788</v>
      </c>
      <c r="J53" s="8"/>
      <c r="K53" s="9"/>
      <c r="L53" s="10" t="s">
        <v>24</v>
      </c>
      <c r="M53" s="10" t="s">
        <v>274</v>
      </c>
      <c r="N53" s="19" t="s">
        <v>26</v>
      </c>
      <c r="O53" s="16" t="n">
        <f aca="false">30000</f>
        <v>30000</v>
      </c>
      <c r="P53" s="6"/>
    </row>
    <row r="54" customFormat="false" ht="15.75" hidden="false" customHeight="true" outlineLevel="0" collapsed="false">
      <c r="A54" s="5" t="s">
        <v>268</v>
      </c>
      <c r="B54" s="6" t="s">
        <v>101</v>
      </c>
      <c r="C54" s="6" t="s">
        <v>275</v>
      </c>
      <c r="D54" s="6" t="s">
        <v>276</v>
      </c>
      <c r="E54" s="6" t="s">
        <v>277</v>
      </c>
      <c r="F54" s="6" t="s">
        <v>278</v>
      </c>
      <c r="G54" s="6" t="s">
        <v>22</v>
      </c>
      <c r="H54" s="6" t="s">
        <v>23</v>
      </c>
      <c r="I54" s="7" t="n">
        <v>43627</v>
      </c>
      <c r="J54" s="8"/>
      <c r="K54" s="9"/>
      <c r="L54" s="10" t="s">
        <v>24</v>
      </c>
      <c r="M54" s="10" t="s">
        <v>279</v>
      </c>
      <c r="N54" s="19" t="s">
        <v>26</v>
      </c>
      <c r="O54" s="16" t="n">
        <v>16600</v>
      </c>
      <c r="P54" s="6"/>
    </row>
    <row r="55" customFormat="false" ht="15.75" hidden="false" customHeight="true" outlineLevel="0" collapsed="false">
      <c r="A55" s="5" t="s">
        <v>268</v>
      </c>
      <c r="B55" s="6" t="s">
        <v>280</v>
      </c>
      <c r="C55" s="6" t="s">
        <v>64</v>
      </c>
      <c r="D55" s="6" t="s">
        <v>281</v>
      </c>
      <c r="E55" s="17" t="s">
        <v>282</v>
      </c>
      <c r="F55" s="6" t="s">
        <v>283</v>
      </c>
      <c r="G55" s="6" t="s">
        <v>22</v>
      </c>
      <c r="H55" s="6" t="s">
        <v>23</v>
      </c>
      <c r="I55" s="7" t="n">
        <v>43738</v>
      </c>
      <c r="J55" s="8"/>
      <c r="K55" s="9"/>
      <c r="L55" s="10" t="s">
        <v>24</v>
      </c>
      <c r="M55" s="10" t="s">
        <v>284</v>
      </c>
      <c r="N55" s="19" t="s">
        <v>26</v>
      </c>
      <c r="O55" s="16" t="n">
        <v>19200</v>
      </c>
      <c r="P55" s="6"/>
    </row>
    <row r="56" customFormat="false" ht="15.75" hidden="false" customHeight="true" outlineLevel="0" collapsed="false">
      <c r="A56" s="5" t="s">
        <v>268</v>
      </c>
      <c r="B56" s="6" t="s">
        <v>285</v>
      </c>
      <c r="C56" s="6" t="s">
        <v>286</v>
      </c>
      <c r="D56" s="6" t="s">
        <v>287</v>
      </c>
      <c r="E56" s="6" t="s">
        <v>288</v>
      </c>
      <c r="F56" s="6" t="s">
        <v>289</v>
      </c>
      <c r="G56" s="6" t="s">
        <v>22</v>
      </c>
      <c r="H56" s="6" t="s">
        <v>23</v>
      </c>
      <c r="I56" s="7" t="n">
        <v>43773</v>
      </c>
      <c r="J56" s="8"/>
      <c r="K56" s="9"/>
      <c r="L56" s="10" t="s">
        <v>24</v>
      </c>
      <c r="M56" s="10" t="s">
        <v>290</v>
      </c>
      <c r="N56" s="19" t="s">
        <v>26</v>
      </c>
      <c r="O56" s="16" t="n">
        <v>21000</v>
      </c>
      <c r="P56" s="6"/>
    </row>
    <row r="57" customFormat="false" ht="15.75" hidden="false" customHeight="true" outlineLevel="0" collapsed="false">
      <c r="A57" s="5" t="s">
        <v>268</v>
      </c>
      <c r="B57" s="6" t="s">
        <v>291</v>
      </c>
      <c r="C57" s="6" t="s">
        <v>292</v>
      </c>
      <c r="D57" s="6" t="s">
        <v>293</v>
      </c>
      <c r="E57" s="17" t="s">
        <v>294</v>
      </c>
      <c r="F57" s="6" t="s">
        <v>295</v>
      </c>
      <c r="G57" s="6" t="s">
        <v>22</v>
      </c>
      <c r="H57" s="6" t="s">
        <v>23</v>
      </c>
      <c r="I57" s="7" t="n">
        <v>43801</v>
      </c>
      <c r="J57" s="8"/>
      <c r="K57" s="9"/>
      <c r="L57" s="10" t="s">
        <v>24</v>
      </c>
      <c r="M57" s="10" t="s">
        <v>290</v>
      </c>
      <c r="N57" s="19" t="s">
        <v>26</v>
      </c>
      <c r="O57" s="16" t="n">
        <v>32500</v>
      </c>
      <c r="P57" s="6"/>
    </row>
    <row r="58" customFormat="false" ht="15.75" hidden="false" customHeight="true" outlineLevel="0" collapsed="false">
      <c r="A58" s="5" t="s">
        <v>268</v>
      </c>
      <c r="B58" s="6" t="s">
        <v>296</v>
      </c>
      <c r="C58" s="6" t="s">
        <v>297</v>
      </c>
      <c r="D58" s="6" t="s">
        <v>298</v>
      </c>
      <c r="E58" s="6" t="s">
        <v>299</v>
      </c>
      <c r="F58" s="6" t="s">
        <v>300</v>
      </c>
      <c r="G58" s="6" t="s">
        <v>22</v>
      </c>
      <c r="H58" s="6" t="s">
        <v>23</v>
      </c>
      <c r="I58" s="7" t="n">
        <v>43006</v>
      </c>
      <c r="J58" s="8"/>
      <c r="K58" s="9"/>
      <c r="L58" s="10" t="s">
        <v>24</v>
      </c>
      <c r="M58" s="10" t="s">
        <v>301</v>
      </c>
      <c r="N58" s="19" t="s">
        <v>26</v>
      </c>
      <c r="O58" s="16" t="n">
        <f aca="false">3603.75*12</f>
        <v>43245</v>
      </c>
      <c r="P58" s="6"/>
    </row>
    <row r="59" customFormat="false" ht="15.75" hidden="false" customHeight="true" outlineLevel="0" collapsed="false">
      <c r="A59" s="5" t="s">
        <v>268</v>
      </c>
      <c r="B59" s="6" t="s">
        <v>302</v>
      </c>
      <c r="C59" s="6" t="s">
        <v>303</v>
      </c>
      <c r="D59" s="6" t="s">
        <v>304</v>
      </c>
      <c r="E59" s="6" t="s">
        <v>305</v>
      </c>
      <c r="F59" s="6" t="s">
        <v>306</v>
      </c>
      <c r="G59" s="6" t="s">
        <v>22</v>
      </c>
      <c r="H59" s="6" t="s">
        <v>23</v>
      </c>
      <c r="I59" s="7" t="n">
        <v>43588</v>
      </c>
      <c r="J59" s="8"/>
      <c r="K59" s="9"/>
      <c r="L59" s="10" t="s">
        <v>24</v>
      </c>
      <c r="M59" s="10" t="s">
        <v>290</v>
      </c>
      <c r="N59" s="19" t="s">
        <v>26</v>
      </c>
      <c r="O59" s="16" t="n">
        <v>45000</v>
      </c>
      <c r="P59" s="6"/>
    </row>
    <row r="60" customFormat="false" ht="15.75" hidden="false" customHeight="true" outlineLevel="0" collapsed="false">
      <c r="A60" s="5" t="s">
        <v>268</v>
      </c>
      <c r="B60" s="6" t="s">
        <v>307</v>
      </c>
      <c r="C60" s="6" t="s">
        <v>308</v>
      </c>
      <c r="D60" s="6" t="s">
        <v>309</v>
      </c>
      <c r="E60" s="17" t="s">
        <v>310</v>
      </c>
      <c r="F60" s="6" t="s">
        <v>311</v>
      </c>
      <c r="G60" s="6" t="s">
        <v>22</v>
      </c>
      <c r="H60" s="6" t="s">
        <v>23</v>
      </c>
      <c r="I60" s="7" t="n">
        <v>43588</v>
      </c>
      <c r="J60" s="8"/>
      <c r="K60" s="9"/>
      <c r="L60" s="10" t="s">
        <v>24</v>
      </c>
      <c r="M60" s="10" t="s">
        <v>290</v>
      </c>
      <c r="N60" s="19" t="s">
        <v>26</v>
      </c>
      <c r="O60" s="16" t="n">
        <v>45000</v>
      </c>
      <c r="P60" s="6"/>
    </row>
    <row r="61" customFormat="false" ht="15.75" hidden="false" customHeight="true" outlineLevel="0" collapsed="false">
      <c r="A61" s="5" t="s">
        <v>268</v>
      </c>
      <c r="B61" s="6" t="s">
        <v>49</v>
      </c>
      <c r="C61" s="6" t="s">
        <v>50</v>
      </c>
      <c r="D61" s="6" t="s">
        <v>312</v>
      </c>
      <c r="E61" s="6" t="s">
        <v>52</v>
      </c>
      <c r="F61" s="6" t="s">
        <v>53</v>
      </c>
      <c r="G61" s="6" t="s">
        <v>22</v>
      </c>
      <c r="H61" s="6" t="s">
        <v>60</v>
      </c>
      <c r="I61" s="7" t="n">
        <v>43600</v>
      </c>
      <c r="J61" s="8"/>
      <c r="K61" s="9"/>
      <c r="L61" s="10" t="s">
        <v>24</v>
      </c>
      <c r="M61" s="10" t="s">
        <v>32</v>
      </c>
      <c r="N61" s="19" t="s">
        <v>26</v>
      </c>
      <c r="O61" s="16" t="n">
        <f aca="false">1875*12</f>
        <v>22500</v>
      </c>
      <c r="P61" s="6"/>
    </row>
    <row r="62" customFormat="false" ht="15.75" hidden="false" customHeight="true" outlineLevel="0" collapsed="false">
      <c r="A62" s="5" t="s">
        <v>268</v>
      </c>
      <c r="B62" s="6" t="s">
        <v>313</v>
      </c>
      <c r="C62" s="6" t="s">
        <v>314</v>
      </c>
      <c r="D62" s="6" t="s">
        <v>315</v>
      </c>
      <c r="E62" s="17" t="s">
        <v>316</v>
      </c>
      <c r="F62" s="6" t="s">
        <v>317</v>
      </c>
      <c r="G62" s="6" t="s">
        <v>22</v>
      </c>
      <c r="H62" s="6" t="s">
        <v>60</v>
      </c>
      <c r="I62" s="7" t="n">
        <v>43801</v>
      </c>
      <c r="J62" s="8"/>
      <c r="K62" s="9"/>
      <c r="L62" s="10" t="s">
        <v>24</v>
      </c>
      <c r="M62" s="10" t="s">
        <v>318</v>
      </c>
      <c r="N62" s="19" t="s">
        <v>26</v>
      </c>
      <c r="O62" s="16" t="n">
        <v>14000</v>
      </c>
      <c r="P62" s="6" t="n">
        <v>20</v>
      </c>
    </row>
    <row r="63" customFormat="false" ht="15.75" hidden="false" customHeight="true" outlineLevel="0" collapsed="false">
      <c r="A63" s="5"/>
      <c r="G63" s="6"/>
      <c r="H63" s="6"/>
      <c r="I63" s="7"/>
      <c r="J63" s="7"/>
      <c r="O63" s="16"/>
      <c r="P63" s="6"/>
    </row>
    <row r="64" customFormat="false" ht="15.75" hidden="false" customHeight="true" outlineLevel="0" collapsed="false">
      <c r="A64" s="5" t="s">
        <v>319</v>
      </c>
      <c r="B64" s="6" t="s">
        <v>320</v>
      </c>
      <c r="C64" s="6" t="s">
        <v>321</v>
      </c>
      <c r="D64" s="6" t="s">
        <v>322</v>
      </c>
      <c r="F64" s="6" t="s">
        <v>323</v>
      </c>
      <c r="G64" s="6" t="s">
        <v>22</v>
      </c>
      <c r="H64" s="6" t="s">
        <v>23</v>
      </c>
      <c r="I64" s="7" t="n">
        <v>43709</v>
      </c>
      <c r="J64" s="8"/>
      <c r="K64" s="9"/>
      <c r="L64" s="6" t="s">
        <v>324</v>
      </c>
      <c r="M64" s="10" t="s">
        <v>325</v>
      </c>
      <c r="N64" s="19" t="s">
        <v>26</v>
      </c>
      <c r="O64" s="16" t="n">
        <f aca="false">3000*12</f>
        <v>36000</v>
      </c>
      <c r="P64" s="6"/>
    </row>
    <row r="65" customFormat="false" ht="15.75" hidden="false" customHeight="true" outlineLevel="0" collapsed="false">
      <c r="A65" s="5" t="s">
        <v>319</v>
      </c>
      <c r="B65" s="6" t="s">
        <v>326</v>
      </c>
      <c r="C65" s="6" t="s">
        <v>327</v>
      </c>
      <c r="D65" s="6" t="s">
        <v>328</v>
      </c>
      <c r="E65" s="15" t="s">
        <v>329</v>
      </c>
      <c r="F65" s="6" t="s">
        <v>330</v>
      </c>
      <c r="G65" s="6" t="s">
        <v>22</v>
      </c>
      <c r="H65" s="6" t="s">
        <v>23</v>
      </c>
      <c r="I65" s="7" t="n">
        <v>43776</v>
      </c>
      <c r="J65" s="8"/>
      <c r="K65" s="9"/>
      <c r="L65" s="6" t="s">
        <v>324</v>
      </c>
      <c r="M65" s="10" t="s">
        <v>331</v>
      </c>
      <c r="N65" s="19" t="s">
        <v>26</v>
      </c>
      <c r="O65" s="16" t="n">
        <v>15000</v>
      </c>
      <c r="P65" s="6"/>
    </row>
    <row r="66" customFormat="false" ht="15.75" hidden="false" customHeight="true" outlineLevel="0" collapsed="false">
      <c r="A66" s="5" t="s">
        <v>319</v>
      </c>
      <c r="B66" s="6" t="s">
        <v>332</v>
      </c>
      <c r="C66" s="6" t="s">
        <v>333</v>
      </c>
      <c r="D66" s="6" t="s">
        <v>334</v>
      </c>
      <c r="E66" s="17" t="s">
        <v>335</v>
      </c>
      <c r="F66" s="6" t="s">
        <v>336</v>
      </c>
      <c r="G66" s="6" t="s">
        <v>22</v>
      </c>
      <c r="H66" s="6" t="s">
        <v>23</v>
      </c>
      <c r="I66" s="7" t="n">
        <v>43709</v>
      </c>
      <c r="J66" s="8"/>
      <c r="K66" s="9"/>
      <c r="L66" s="6" t="s">
        <v>324</v>
      </c>
      <c r="M66" s="10" t="s">
        <v>337</v>
      </c>
      <c r="N66" s="19" t="s">
        <v>26</v>
      </c>
      <c r="O66" s="16" t="n">
        <f aca="false">3000*12</f>
        <v>36000</v>
      </c>
      <c r="P66" s="6"/>
    </row>
    <row r="67" customFormat="false" ht="15.75" hidden="false" customHeight="true" outlineLevel="0" collapsed="false">
      <c r="A67" s="5" t="s">
        <v>319</v>
      </c>
      <c r="B67" s="6" t="s">
        <v>338</v>
      </c>
      <c r="C67" s="6" t="s">
        <v>339</v>
      </c>
      <c r="D67" s="6" t="s">
        <v>340</v>
      </c>
      <c r="E67" s="17" t="s">
        <v>341</v>
      </c>
      <c r="F67" s="6" t="s">
        <v>342</v>
      </c>
      <c r="G67" s="6" t="s">
        <v>22</v>
      </c>
      <c r="H67" s="6" t="s">
        <v>23</v>
      </c>
      <c r="I67" s="7" t="n">
        <v>43709</v>
      </c>
      <c r="J67" s="8"/>
      <c r="K67" s="9"/>
      <c r="L67" s="6" t="s">
        <v>324</v>
      </c>
      <c r="M67" s="10" t="s">
        <v>343</v>
      </c>
      <c r="N67" s="19" t="s">
        <v>26</v>
      </c>
      <c r="O67" s="16" t="n">
        <f aca="false">2500*12</f>
        <v>30000</v>
      </c>
      <c r="P67" s="6"/>
    </row>
    <row r="68" customFormat="false" ht="15.75" hidden="false" customHeight="true" outlineLevel="0" collapsed="false">
      <c r="A68" s="5"/>
      <c r="G68" s="6"/>
      <c r="H68" s="6"/>
      <c r="I68" s="7"/>
      <c r="J68" s="7"/>
      <c r="O68" s="16"/>
      <c r="P68" s="6"/>
    </row>
    <row r="69" customFormat="false" ht="15.75" hidden="false" customHeight="true" outlineLevel="0" collapsed="false">
      <c r="A69" s="5" t="s">
        <v>344</v>
      </c>
      <c r="B69" s="6" t="s">
        <v>101</v>
      </c>
      <c r="C69" s="6" t="s">
        <v>345</v>
      </c>
      <c r="D69" s="6" t="s">
        <v>346</v>
      </c>
      <c r="E69" s="17" t="s">
        <v>347</v>
      </c>
      <c r="F69" s="6" t="s">
        <v>348</v>
      </c>
      <c r="G69" s="6" t="s">
        <v>22</v>
      </c>
      <c r="H69" s="6" t="s">
        <v>23</v>
      </c>
      <c r="I69" s="7" t="n">
        <v>43880</v>
      </c>
      <c r="J69" s="8"/>
      <c r="K69" s="9"/>
      <c r="L69" s="6" t="s">
        <v>349</v>
      </c>
      <c r="M69" s="10" t="s">
        <v>350</v>
      </c>
      <c r="N69" s="19" t="s">
        <v>26</v>
      </c>
      <c r="O69" s="16" t="n">
        <v>16000</v>
      </c>
      <c r="P69" s="6"/>
    </row>
    <row r="70" customFormat="false" ht="15.75" hidden="false" customHeight="true" outlineLevel="0" collapsed="false">
      <c r="A70" s="5" t="s">
        <v>344</v>
      </c>
      <c r="B70" s="6" t="s">
        <v>351</v>
      </c>
      <c r="C70" s="6" t="s">
        <v>352</v>
      </c>
      <c r="D70" s="6" t="s">
        <v>353</v>
      </c>
      <c r="E70" s="17" t="s">
        <v>354</v>
      </c>
      <c r="F70" s="6" t="s">
        <v>355</v>
      </c>
      <c r="G70" s="6" t="s">
        <v>22</v>
      </c>
      <c r="H70" s="6" t="s">
        <v>23</v>
      </c>
      <c r="I70" s="7" t="n">
        <v>43448</v>
      </c>
      <c r="J70" s="8"/>
      <c r="K70" s="9"/>
      <c r="L70" s="6" t="s">
        <v>349</v>
      </c>
      <c r="M70" s="10" t="s">
        <v>356</v>
      </c>
      <c r="N70" s="19" t="s">
        <v>26</v>
      </c>
      <c r="O70" s="16" t="n">
        <v>24980</v>
      </c>
      <c r="P70" s="6"/>
    </row>
    <row r="71" customFormat="false" ht="15.75" hidden="false" customHeight="true" outlineLevel="0" collapsed="false">
      <c r="A71" s="5" t="s">
        <v>344</v>
      </c>
      <c r="B71" s="6" t="s">
        <v>68</v>
      </c>
      <c r="C71" s="6" t="s">
        <v>357</v>
      </c>
      <c r="D71" s="6" t="s">
        <v>358</v>
      </c>
      <c r="E71" s="17" t="s">
        <v>359</v>
      </c>
      <c r="F71" s="6" t="s">
        <v>360</v>
      </c>
      <c r="G71" s="6" t="s">
        <v>22</v>
      </c>
      <c r="H71" s="6" t="s">
        <v>23</v>
      </c>
      <c r="I71" s="7" t="n">
        <v>43880</v>
      </c>
      <c r="J71" s="8"/>
      <c r="K71" s="9"/>
      <c r="L71" s="6" t="s">
        <v>349</v>
      </c>
      <c r="M71" s="10" t="s">
        <v>361</v>
      </c>
      <c r="N71" s="19" t="s">
        <v>26</v>
      </c>
      <c r="O71" s="16" t="n">
        <v>19000</v>
      </c>
      <c r="P71" s="6"/>
    </row>
    <row r="72" customFormat="false" ht="15.75" hidden="false" customHeight="true" outlineLevel="0" collapsed="false">
      <c r="A72" s="5" t="s">
        <v>344</v>
      </c>
      <c r="B72" s="6" t="s">
        <v>362</v>
      </c>
      <c r="C72" s="6" t="s">
        <v>363</v>
      </c>
      <c r="D72" s="6" t="s">
        <v>364</v>
      </c>
      <c r="E72" s="17" t="s">
        <v>365</v>
      </c>
      <c r="F72" s="6" t="s">
        <v>366</v>
      </c>
      <c r="G72" s="6" t="s">
        <v>22</v>
      </c>
      <c r="H72" s="6" t="s">
        <v>23</v>
      </c>
      <c r="I72" s="7" t="n">
        <v>43895</v>
      </c>
      <c r="J72" s="8"/>
      <c r="K72" s="9"/>
      <c r="L72" s="6" t="s">
        <v>349</v>
      </c>
      <c r="M72" s="10" t="s">
        <v>367</v>
      </c>
      <c r="N72" s="19" t="s">
        <v>26</v>
      </c>
      <c r="O72" s="16" t="n">
        <v>27000</v>
      </c>
      <c r="P72" s="6"/>
    </row>
    <row r="73" customFormat="false" ht="15.75" hidden="false" customHeight="true" outlineLevel="0" collapsed="false">
      <c r="A73" s="5" t="s">
        <v>344</v>
      </c>
      <c r="B73" s="6" t="s">
        <v>368</v>
      </c>
      <c r="C73" s="6" t="s">
        <v>369</v>
      </c>
      <c r="D73" s="6" t="s">
        <v>370</v>
      </c>
      <c r="F73" s="6" t="s">
        <v>371</v>
      </c>
      <c r="G73" s="6" t="s">
        <v>22</v>
      </c>
      <c r="H73" s="6" t="s">
        <v>23</v>
      </c>
      <c r="I73" s="7" t="n">
        <v>43906</v>
      </c>
      <c r="J73" s="8"/>
      <c r="K73" s="9"/>
      <c r="L73" s="6" t="s">
        <v>349</v>
      </c>
      <c r="M73" s="10" t="s">
        <v>372</v>
      </c>
      <c r="N73" s="19" t="s">
        <v>26</v>
      </c>
      <c r="O73" s="16" t="n">
        <v>14250</v>
      </c>
      <c r="P73" s="6"/>
    </row>
    <row r="74" customFormat="false" ht="15.75" hidden="false" customHeight="true" outlineLevel="0" collapsed="false">
      <c r="A74" s="5" t="s">
        <v>344</v>
      </c>
      <c r="B74" s="6" t="s">
        <v>373</v>
      </c>
      <c r="C74" s="6" t="s">
        <v>374</v>
      </c>
      <c r="D74" s="6" t="s">
        <v>375</v>
      </c>
      <c r="E74" s="6" t="s">
        <v>376</v>
      </c>
      <c r="F74" s="6" t="s">
        <v>377</v>
      </c>
      <c r="G74" s="6" t="s">
        <v>22</v>
      </c>
      <c r="H74" s="6" t="s">
        <v>23</v>
      </c>
      <c r="I74" s="7" t="n">
        <v>43868</v>
      </c>
      <c r="J74" s="8"/>
      <c r="K74" s="9"/>
      <c r="L74" s="6" t="s">
        <v>349</v>
      </c>
      <c r="M74" s="10" t="s">
        <v>378</v>
      </c>
      <c r="N74" s="19" t="s">
        <v>26</v>
      </c>
      <c r="O74" s="16" t="n">
        <v>30000</v>
      </c>
      <c r="P74" s="6"/>
    </row>
    <row r="75" customFormat="false" ht="15.75" hidden="false" customHeight="true" outlineLevel="0" collapsed="false">
      <c r="A75" s="5" t="s">
        <v>344</v>
      </c>
      <c r="B75" s="6" t="s">
        <v>379</v>
      </c>
      <c r="C75" s="6" t="s">
        <v>380</v>
      </c>
      <c r="D75" s="6" t="s">
        <v>381</v>
      </c>
      <c r="E75" s="6" t="s">
        <v>382</v>
      </c>
      <c r="F75" s="6" t="s">
        <v>383</v>
      </c>
      <c r="G75" s="6" t="s">
        <v>22</v>
      </c>
      <c r="H75" s="6" t="s">
        <v>23</v>
      </c>
      <c r="I75" s="7" t="n">
        <v>42030</v>
      </c>
      <c r="J75" s="8"/>
      <c r="K75" s="9"/>
      <c r="L75" s="6" t="s">
        <v>349</v>
      </c>
      <c r="M75" s="10" t="s">
        <v>48</v>
      </c>
      <c r="N75" s="19" t="s">
        <v>26</v>
      </c>
      <c r="O75" s="16" t="n">
        <f aca="false">(2705.38*12)+(2461.86*2)</f>
        <v>37388.28</v>
      </c>
      <c r="P75" s="6"/>
    </row>
    <row r="76" customFormat="false" ht="15.75" hidden="false" customHeight="true" outlineLevel="0" collapsed="false">
      <c r="A76" s="5" t="s">
        <v>344</v>
      </c>
      <c r="B76" s="6" t="s">
        <v>384</v>
      </c>
      <c r="C76" s="6" t="s">
        <v>385</v>
      </c>
      <c r="D76" s="6" t="s">
        <v>386</v>
      </c>
      <c r="E76" s="17" t="s">
        <v>387</v>
      </c>
      <c r="F76" s="10" t="s">
        <v>388</v>
      </c>
      <c r="G76" s="6" t="s">
        <v>140</v>
      </c>
      <c r="H76" s="6" t="s">
        <v>60</v>
      </c>
      <c r="I76" s="7" t="n">
        <v>43942</v>
      </c>
      <c r="J76" s="7" t="n">
        <v>44124</v>
      </c>
      <c r="K76" s="10" t="s">
        <v>141</v>
      </c>
      <c r="L76" s="6" t="s">
        <v>349</v>
      </c>
      <c r="M76" s="10" t="s">
        <v>389</v>
      </c>
      <c r="N76" s="19" t="s">
        <v>111</v>
      </c>
      <c r="O76" s="16" t="n">
        <v>1200</v>
      </c>
      <c r="P76" s="6" t="n">
        <v>30</v>
      </c>
    </row>
    <row r="77" customFormat="false" ht="15.75" hidden="false" customHeight="true" outlineLevel="0" collapsed="false">
      <c r="A77" s="5" t="s">
        <v>344</v>
      </c>
      <c r="B77" s="6" t="s">
        <v>390</v>
      </c>
      <c r="C77" s="6" t="s">
        <v>391</v>
      </c>
      <c r="D77" s="6" t="s">
        <v>392</v>
      </c>
      <c r="E77" s="15" t="s">
        <v>393</v>
      </c>
      <c r="F77" s="6" t="s">
        <v>394</v>
      </c>
      <c r="G77" s="6" t="s">
        <v>22</v>
      </c>
      <c r="H77" s="6" t="s">
        <v>23</v>
      </c>
      <c r="I77" s="7" t="n">
        <v>44105</v>
      </c>
      <c r="J77" s="7"/>
      <c r="K77" s="10"/>
      <c r="L77" s="6" t="s">
        <v>349</v>
      </c>
      <c r="M77" s="10" t="s">
        <v>389</v>
      </c>
      <c r="N77" s="19" t="s">
        <v>111</v>
      </c>
      <c r="O77" s="16" t="n">
        <v>1333.34</v>
      </c>
      <c r="P77" s="6"/>
    </row>
    <row r="78" customFormat="false" ht="15.75" hidden="false" customHeight="true" outlineLevel="0" collapsed="false">
      <c r="A78" s="5" t="s">
        <v>344</v>
      </c>
      <c r="B78" s="6" t="s">
        <v>395</v>
      </c>
      <c r="C78" s="6" t="s">
        <v>396</v>
      </c>
      <c r="D78" s="6" t="s">
        <v>397</v>
      </c>
      <c r="E78" s="15" t="s">
        <v>398</v>
      </c>
      <c r="F78" s="6" t="s">
        <v>399</v>
      </c>
      <c r="G78" s="6" t="s">
        <v>22</v>
      </c>
      <c r="H78" s="6" t="s">
        <v>23</v>
      </c>
      <c r="I78" s="7" t="n">
        <v>43976</v>
      </c>
      <c r="J78" s="7"/>
      <c r="K78" s="10"/>
      <c r="L78" s="6" t="s">
        <v>349</v>
      </c>
      <c r="M78" s="10" t="s">
        <v>400</v>
      </c>
      <c r="N78" s="19" t="s">
        <v>26</v>
      </c>
      <c r="O78" s="16" t="n">
        <v>24000</v>
      </c>
      <c r="P78" s="6"/>
    </row>
    <row r="79" customFormat="false" ht="15.75" hidden="false" customHeight="true" outlineLevel="0" collapsed="false">
      <c r="A79" s="5" t="s">
        <v>344</v>
      </c>
      <c r="B79" s="6" t="s">
        <v>17</v>
      </c>
      <c r="C79" s="6" t="s">
        <v>401</v>
      </c>
      <c r="D79" s="6" t="s">
        <v>402</v>
      </c>
      <c r="E79" s="15" t="s">
        <v>403</v>
      </c>
      <c r="F79" s="6" t="s">
        <v>404</v>
      </c>
      <c r="G79" s="6" t="s">
        <v>22</v>
      </c>
      <c r="H79" s="6" t="s">
        <v>60</v>
      </c>
      <c r="I79" s="7" t="n">
        <v>43962</v>
      </c>
      <c r="J79" s="7"/>
      <c r="K79" s="10"/>
      <c r="L79" s="6" t="s">
        <v>349</v>
      </c>
      <c r="M79" s="10" t="s">
        <v>405</v>
      </c>
      <c r="N79" s="19" t="s">
        <v>26</v>
      </c>
      <c r="O79" s="16" t="n">
        <v>12000</v>
      </c>
      <c r="P79" s="6"/>
    </row>
    <row r="80" customFormat="false" ht="15.75" hidden="false" customHeight="true" outlineLevel="0" collapsed="false">
      <c r="A80" s="5" t="s">
        <v>344</v>
      </c>
      <c r="B80" s="6" t="s">
        <v>406</v>
      </c>
      <c r="C80" s="6" t="s">
        <v>407</v>
      </c>
      <c r="D80" s="6" t="s">
        <v>408</v>
      </c>
      <c r="E80" s="17"/>
      <c r="F80" s="6" t="s">
        <v>409</v>
      </c>
      <c r="G80" s="6" t="s">
        <v>140</v>
      </c>
      <c r="H80" s="6" t="s">
        <v>60</v>
      </c>
      <c r="I80" s="7" t="n">
        <v>43953</v>
      </c>
      <c r="J80" s="7" t="n">
        <v>44166</v>
      </c>
      <c r="K80" s="10"/>
      <c r="L80" s="6" t="s">
        <v>349</v>
      </c>
      <c r="M80" s="10" t="s">
        <v>405</v>
      </c>
      <c r="N80" s="19" t="s">
        <v>111</v>
      </c>
      <c r="O80" s="16" t="n">
        <v>1000</v>
      </c>
      <c r="P80" s="6"/>
    </row>
    <row r="81" customFormat="false" ht="15.75" hidden="false" customHeight="true" outlineLevel="0" collapsed="false">
      <c r="A81" s="5" t="s">
        <v>344</v>
      </c>
      <c r="B81" s="6" t="s">
        <v>410</v>
      </c>
      <c r="C81" s="6" t="s">
        <v>411</v>
      </c>
      <c r="D81" s="6" t="s">
        <v>412</v>
      </c>
      <c r="E81" s="17"/>
      <c r="F81" s="6" t="s">
        <v>413</v>
      </c>
      <c r="G81" s="6" t="s">
        <v>22</v>
      </c>
      <c r="H81" s="6" t="s">
        <v>60</v>
      </c>
      <c r="I81" s="7" t="n">
        <v>44105</v>
      </c>
      <c r="J81" s="7"/>
      <c r="K81" s="10"/>
      <c r="L81" s="6" t="s">
        <v>349</v>
      </c>
      <c r="M81" s="10" t="s">
        <v>405</v>
      </c>
      <c r="N81" s="19" t="s">
        <v>111</v>
      </c>
      <c r="O81" s="16" t="n">
        <v>760.68</v>
      </c>
      <c r="P81" s="6"/>
    </row>
    <row r="82" customFormat="false" ht="15.75" hidden="false" customHeight="true" outlineLevel="0" collapsed="false">
      <c r="A82" s="5" t="s">
        <v>344</v>
      </c>
      <c r="B82" s="6" t="s">
        <v>414</v>
      </c>
      <c r="C82" s="6" t="s">
        <v>415</v>
      </c>
      <c r="D82" s="6" t="s">
        <v>416</v>
      </c>
      <c r="E82" s="15" t="s">
        <v>417</v>
      </c>
      <c r="F82" s="6" t="s">
        <v>418</v>
      </c>
      <c r="G82" s="6" t="s">
        <v>22</v>
      </c>
      <c r="H82" s="6" t="s">
        <v>60</v>
      </c>
      <c r="I82" s="7" t="n">
        <v>44105</v>
      </c>
      <c r="J82" s="7"/>
      <c r="K82" s="10"/>
      <c r="L82" s="6" t="s">
        <v>349</v>
      </c>
      <c r="M82" s="10" t="s">
        <v>405</v>
      </c>
      <c r="N82" s="19" t="s">
        <v>111</v>
      </c>
      <c r="O82" s="16" t="n">
        <v>1031.75</v>
      </c>
      <c r="P82" s="6"/>
    </row>
    <row r="83" customFormat="false" ht="15.75" hidden="false" customHeight="true" outlineLevel="0" collapsed="false">
      <c r="A83" s="5" t="s">
        <v>344</v>
      </c>
      <c r="B83" s="6" t="s">
        <v>419</v>
      </c>
      <c r="C83" s="6" t="s">
        <v>420</v>
      </c>
      <c r="D83" s="6" t="s">
        <v>421</v>
      </c>
      <c r="E83" s="17"/>
      <c r="F83" s="6" t="s">
        <v>422</v>
      </c>
      <c r="G83" s="6" t="s">
        <v>140</v>
      </c>
      <c r="H83" s="6" t="s">
        <v>23</v>
      </c>
      <c r="I83" s="7" t="n">
        <v>44105</v>
      </c>
      <c r="J83" s="7" t="n">
        <v>44286</v>
      </c>
      <c r="K83" s="10"/>
      <c r="L83" s="6" t="s">
        <v>349</v>
      </c>
      <c r="M83" s="10" t="s">
        <v>389</v>
      </c>
      <c r="N83" s="19" t="s">
        <v>111</v>
      </c>
      <c r="O83" s="16" t="n">
        <v>1333.24</v>
      </c>
      <c r="P83" s="6"/>
    </row>
    <row r="84" customFormat="false" ht="15.75" hidden="false" customHeight="true" outlineLevel="0" collapsed="false">
      <c r="A84" s="5" t="s">
        <v>344</v>
      </c>
      <c r="B84" s="6" t="s">
        <v>423</v>
      </c>
      <c r="C84" s="6" t="s">
        <v>424</v>
      </c>
      <c r="D84" s="6" t="s">
        <v>425</v>
      </c>
      <c r="E84" s="17"/>
      <c r="F84" s="6" t="s">
        <v>426</v>
      </c>
      <c r="G84" s="6" t="s">
        <v>140</v>
      </c>
      <c r="H84" s="6" t="s">
        <v>23</v>
      </c>
      <c r="I84" s="7" t="n">
        <v>43985</v>
      </c>
      <c r="J84" s="7"/>
      <c r="K84" s="10"/>
      <c r="L84" s="6" t="s">
        <v>349</v>
      </c>
      <c r="M84" s="10" t="s">
        <v>170</v>
      </c>
      <c r="N84" s="19" t="s">
        <v>26</v>
      </c>
      <c r="O84" s="16" t="n">
        <v>14850</v>
      </c>
      <c r="P84" s="6"/>
    </row>
    <row r="85" customFormat="false" ht="15.75" hidden="false" customHeight="true" outlineLevel="0" collapsed="false">
      <c r="A85" s="5" t="s">
        <v>344</v>
      </c>
      <c r="B85" s="6" t="s">
        <v>423</v>
      </c>
      <c r="C85" s="6" t="s">
        <v>427</v>
      </c>
      <c r="D85" s="6" t="s">
        <v>428</v>
      </c>
      <c r="E85" s="15" t="s">
        <v>429</v>
      </c>
      <c r="F85" s="6" t="s">
        <v>430</v>
      </c>
      <c r="G85" s="6" t="s">
        <v>22</v>
      </c>
      <c r="H85" s="6" t="s">
        <v>60</v>
      </c>
      <c r="I85" s="7" t="n">
        <v>44105</v>
      </c>
      <c r="J85" s="7"/>
      <c r="K85" s="10"/>
      <c r="L85" s="6" t="s">
        <v>349</v>
      </c>
      <c r="M85" s="10" t="s">
        <v>405</v>
      </c>
      <c r="N85" s="19" t="s">
        <v>111</v>
      </c>
      <c r="O85" s="16" t="n">
        <v>1031.75</v>
      </c>
      <c r="P85" s="6"/>
    </row>
    <row r="86" customFormat="false" ht="15.75" hidden="false" customHeight="true" outlineLevel="0" collapsed="false">
      <c r="A86" s="5" t="s">
        <v>344</v>
      </c>
      <c r="B86" s="6" t="s">
        <v>379</v>
      </c>
      <c r="C86" s="6" t="s">
        <v>431</v>
      </c>
      <c r="D86" s="6" t="s">
        <v>432</v>
      </c>
      <c r="E86" s="15" t="s">
        <v>433</v>
      </c>
      <c r="F86" s="6" t="s">
        <v>434</v>
      </c>
      <c r="G86" s="6" t="s">
        <v>22</v>
      </c>
      <c r="H86" s="6" t="s">
        <v>60</v>
      </c>
      <c r="I86" s="7" t="n">
        <v>44105</v>
      </c>
      <c r="J86" s="7"/>
      <c r="K86" s="10"/>
      <c r="L86" s="6" t="s">
        <v>349</v>
      </c>
      <c r="M86" s="10" t="s">
        <v>389</v>
      </c>
      <c r="N86" s="19" t="s">
        <v>111</v>
      </c>
      <c r="O86" s="16" t="n">
        <v>500</v>
      </c>
      <c r="P86" s="6"/>
    </row>
    <row r="87" customFormat="false" ht="15.75" hidden="false" customHeight="true" outlineLevel="0" collapsed="false">
      <c r="A87" s="5" t="s">
        <v>344</v>
      </c>
      <c r="B87" s="6" t="s">
        <v>435</v>
      </c>
      <c r="C87" s="6" t="s">
        <v>436</v>
      </c>
      <c r="D87" s="6" t="s">
        <v>437</v>
      </c>
      <c r="E87" s="15" t="s">
        <v>438</v>
      </c>
      <c r="F87" s="6" t="s">
        <v>439</v>
      </c>
      <c r="G87" s="6" t="s">
        <v>22</v>
      </c>
      <c r="H87" s="6" t="s">
        <v>60</v>
      </c>
      <c r="I87" s="7" t="n">
        <v>44105</v>
      </c>
      <c r="J87" s="7"/>
      <c r="K87" s="10"/>
      <c r="L87" s="6" t="s">
        <v>349</v>
      </c>
      <c r="M87" s="10" t="s">
        <v>405</v>
      </c>
      <c r="N87" s="19" t="s">
        <v>111</v>
      </c>
      <c r="O87" s="16" t="n">
        <v>1031.75</v>
      </c>
      <c r="P87" s="6"/>
    </row>
    <row r="88" customFormat="false" ht="15.75" hidden="false" customHeight="true" outlineLevel="0" collapsed="false">
      <c r="A88" s="5" t="s">
        <v>344</v>
      </c>
      <c r="B88" s="6" t="s">
        <v>49</v>
      </c>
      <c r="C88" s="6" t="s">
        <v>440</v>
      </c>
      <c r="D88" s="6" t="s">
        <v>441</v>
      </c>
      <c r="E88" s="17"/>
      <c r="F88" s="6" t="s">
        <v>442</v>
      </c>
      <c r="G88" s="6" t="s">
        <v>22</v>
      </c>
      <c r="H88" s="6" t="s">
        <v>23</v>
      </c>
      <c r="I88" s="7" t="n">
        <v>44105</v>
      </c>
      <c r="J88" s="7"/>
      <c r="K88" s="10"/>
      <c r="L88" s="6" t="s">
        <v>349</v>
      </c>
      <c r="M88" s="10" t="s">
        <v>405</v>
      </c>
      <c r="N88" s="19" t="s">
        <v>111</v>
      </c>
      <c r="O88" s="16" t="n">
        <v>1333.34</v>
      </c>
      <c r="P88" s="6"/>
    </row>
    <row r="89" customFormat="false" ht="15.75" hidden="false" customHeight="true" outlineLevel="0" collapsed="false">
      <c r="A89" s="5" t="s">
        <v>344</v>
      </c>
      <c r="B89" s="6" t="s">
        <v>443</v>
      </c>
      <c r="C89" s="6" t="s">
        <v>444</v>
      </c>
      <c r="D89" s="6" t="s">
        <v>445</v>
      </c>
      <c r="E89" s="15" t="s">
        <v>446</v>
      </c>
      <c r="F89" s="6" t="s">
        <v>447</v>
      </c>
      <c r="G89" s="6" t="s">
        <v>22</v>
      </c>
      <c r="H89" s="6" t="s">
        <v>60</v>
      </c>
      <c r="I89" s="7" t="n">
        <v>43956</v>
      </c>
      <c r="J89" s="7"/>
      <c r="K89" s="10"/>
      <c r="L89" s="6" t="s">
        <v>349</v>
      </c>
      <c r="M89" s="10" t="s">
        <v>405</v>
      </c>
      <c r="N89" s="19" t="s">
        <v>26</v>
      </c>
      <c r="O89" s="16" t="n">
        <v>12000</v>
      </c>
      <c r="P89" s="6"/>
    </row>
    <row r="90" customFormat="false" ht="15.75" hidden="false" customHeight="true" outlineLevel="0" collapsed="false">
      <c r="A90" s="5" t="s">
        <v>344</v>
      </c>
      <c r="B90" s="6" t="s">
        <v>448</v>
      </c>
      <c r="C90" s="6" t="s">
        <v>391</v>
      </c>
      <c r="D90" s="6" t="s">
        <v>449</v>
      </c>
      <c r="E90" s="15" t="s">
        <v>450</v>
      </c>
      <c r="F90" s="6" t="s">
        <v>451</v>
      </c>
      <c r="G90" s="6" t="s">
        <v>22</v>
      </c>
      <c r="H90" s="6" t="s">
        <v>23</v>
      </c>
      <c r="I90" s="7" t="n">
        <v>44105</v>
      </c>
      <c r="J90" s="7"/>
      <c r="K90" s="10"/>
      <c r="L90" s="6" t="s">
        <v>349</v>
      </c>
      <c r="M90" s="10" t="s">
        <v>405</v>
      </c>
      <c r="N90" s="19" t="s">
        <v>111</v>
      </c>
      <c r="O90" s="16" t="n">
        <v>1333.34</v>
      </c>
      <c r="P90" s="6"/>
    </row>
    <row r="91" customFormat="false" ht="15.75" hidden="false" customHeight="true" outlineLevel="0" collapsed="false">
      <c r="A91" s="5"/>
      <c r="G91" s="6"/>
      <c r="H91" s="6"/>
      <c r="I91" s="7"/>
      <c r="J91" s="7"/>
      <c r="O91" s="16"/>
      <c r="P91" s="6"/>
    </row>
    <row r="92" customFormat="false" ht="15.75" hidden="false" customHeight="true" outlineLevel="0" collapsed="false">
      <c r="A92" s="5" t="s">
        <v>452</v>
      </c>
      <c r="B92" s="6" t="s">
        <v>453</v>
      </c>
      <c r="C92" s="6" t="s">
        <v>454</v>
      </c>
      <c r="D92" s="6" t="s">
        <v>455</v>
      </c>
      <c r="E92" s="6" t="s">
        <v>456</v>
      </c>
      <c r="F92" s="6" t="s">
        <v>457</v>
      </c>
      <c r="G92" s="6" t="s">
        <v>22</v>
      </c>
      <c r="H92" s="6" t="s">
        <v>23</v>
      </c>
      <c r="I92" s="7" t="n">
        <v>42930</v>
      </c>
      <c r="J92" s="8"/>
      <c r="K92" s="9"/>
      <c r="L92" s="10" t="s">
        <v>458</v>
      </c>
      <c r="M92" s="10" t="s">
        <v>459</v>
      </c>
      <c r="N92" s="19" t="s">
        <v>26</v>
      </c>
      <c r="O92" s="16" t="n">
        <f aca="false">2564.75*14</f>
        <v>35906.5</v>
      </c>
      <c r="P92" s="6"/>
    </row>
    <row r="93" customFormat="false" ht="15.75" hidden="false" customHeight="true" outlineLevel="0" collapsed="false">
      <c r="A93" s="5" t="s">
        <v>452</v>
      </c>
      <c r="B93" s="6" t="s">
        <v>453</v>
      </c>
      <c r="C93" s="6" t="s">
        <v>460</v>
      </c>
      <c r="D93" s="6" t="s">
        <v>461</v>
      </c>
      <c r="F93" s="6" t="s">
        <v>462</v>
      </c>
      <c r="G93" s="6" t="s">
        <v>140</v>
      </c>
      <c r="H93" s="6" t="s">
        <v>23</v>
      </c>
      <c r="I93" s="7" t="n">
        <v>43336</v>
      </c>
      <c r="J93" s="7" t="s">
        <v>463</v>
      </c>
      <c r="K93" s="10" t="s">
        <v>141</v>
      </c>
      <c r="L93" s="10" t="s">
        <v>458</v>
      </c>
      <c r="M93" s="10" t="s">
        <v>464</v>
      </c>
      <c r="N93" s="19" t="s">
        <v>26</v>
      </c>
      <c r="O93" s="16" t="n">
        <f aca="false">641.03*14</f>
        <v>8974.42</v>
      </c>
      <c r="P93" s="6"/>
    </row>
    <row r="94" customFormat="false" ht="15.75" hidden="false" customHeight="true" outlineLevel="0" collapsed="false">
      <c r="A94" s="5" t="s">
        <v>452</v>
      </c>
      <c r="B94" s="6" t="s">
        <v>465</v>
      </c>
      <c r="C94" s="6" t="s">
        <v>466</v>
      </c>
      <c r="D94" s="6" t="s">
        <v>467</v>
      </c>
      <c r="F94" s="6" t="s">
        <v>468</v>
      </c>
      <c r="G94" s="6"/>
      <c r="H94" s="6"/>
      <c r="I94" s="7" t="n">
        <v>43336</v>
      </c>
      <c r="J94" s="7"/>
      <c r="L94" s="10" t="s">
        <v>458</v>
      </c>
      <c r="M94" s="10" t="s">
        <v>464</v>
      </c>
      <c r="N94" s="19" t="s">
        <v>26</v>
      </c>
      <c r="O94" s="16" t="n">
        <f aca="false">2427.73*14</f>
        <v>33988.22</v>
      </c>
      <c r="P94" s="6"/>
    </row>
    <row r="95" customFormat="false" ht="15.75" hidden="false" customHeight="true" outlineLevel="0" collapsed="false">
      <c r="A95" s="5" t="s">
        <v>452</v>
      </c>
      <c r="B95" s="6" t="s">
        <v>469</v>
      </c>
      <c r="C95" s="6" t="s">
        <v>470</v>
      </c>
      <c r="D95" s="6" t="s">
        <v>471</v>
      </c>
      <c r="F95" s="6" t="s">
        <v>472</v>
      </c>
      <c r="G95" s="6" t="s">
        <v>22</v>
      </c>
      <c r="H95" s="6" t="s">
        <v>23</v>
      </c>
      <c r="I95" s="7" t="n">
        <v>43486</v>
      </c>
      <c r="J95" s="8"/>
      <c r="K95" s="9"/>
      <c r="L95" s="10" t="s">
        <v>458</v>
      </c>
      <c r="M95" s="10" t="s">
        <v>473</v>
      </c>
      <c r="N95" s="19" t="s">
        <v>26</v>
      </c>
      <c r="O95" s="16" t="n">
        <f aca="false">2439.44*12</f>
        <v>29273.28</v>
      </c>
      <c r="P95" s="6"/>
    </row>
    <row r="96" customFormat="false" ht="15.75" hidden="false" customHeight="true" outlineLevel="0" collapsed="false">
      <c r="A96" s="5"/>
      <c r="G96" s="6"/>
      <c r="H96" s="6"/>
      <c r="I96" s="7"/>
      <c r="J96" s="7"/>
      <c r="L96" s="10"/>
      <c r="O96" s="16"/>
      <c r="P96" s="6"/>
    </row>
    <row r="97" customFormat="false" ht="15.75" hidden="false" customHeight="true" outlineLevel="0" collapsed="false">
      <c r="A97" s="5" t="s">
        <v>474</v>
      </c>
      <c r="B97" s="6" t="s">
        <v>475</v>
      </c>
      <c r="C97" s="6" t="s">
        <v>476</v>
      </c>
      <c r="D97" s="6" t="s">
        <v>477</v>
      </c>
      <c r="F97" s="6" t="s">
        <v>478</v>
      </c>
      <c r="G97" s="6" t="s">
        <v>479</v>
      </c>
      <c r="H97" s="6" t="s">
        <v>23</v>
      </c>
      <c r="I97" s="21" t="n">
        <v>43391</v>
      </c>
      <c r="J97" s="7" t="s">
        <v>463</v>
      </c>
      <c r="K97" s="10" t="s">
        <v>141</v>
      </c>
      <c r="L97" s="10" t="s">
        <v>458</v>
      </c>
      <c r="M97" s="10" t="s">
        <v>464</v>
      </c>
      <c r="N97" s="19" t="s">
        <v>26</v>
      </c>
      <c r="O97" s="16" t="n">
        <f aca="false">1579.52*12</f>
        <v>18954.24</v>
      </c>
      <c r="P97" s="6"/>
    </row>
    <row r="98" customFormat="false" ht="15.75" hidden="false" customHeight="true" outlineLevel="0" collapsed="false">
      <c r="A98" s="5" t="s">
        <v>474</v>
      </c>
      <c r="B98" s="6" t="s">
        <v>480</v>
      </c>
      <c r="C98" s="6" t="s">
        <v>481</v>
      </c>
      <c r="D98" s="6" t="s">
        <v>482</v>
      </c>
      <c r="F98" s="6" t="s">
        <v>483</v>
      </c>
      <c r="G98" s="6" t="s">
        <v>22</v>
      </c>
      <c r="H98" s="6" t="s">
        <v>23</v>
      </c>
      <c r="I98" s="7" t="n">
        <v>43411</v>
      </c>
      <c r="J98" s="8"/>
      <c r="K98" s="9"/>
      <c r="L98" s="10" t="s">
        <v>458</v>
      </c>
      <c r="M98" s="10" t="s">
        <v>464</v>
      </c>
      <c r="N98" s="19" t="s">
        <v>26</v>
      </c>
      <c r="O98" s="16" t="n">
        <f aca="false">1713.16*12</f>
        <v>20557.92</v>
      </c>
      <c r="P98" s="6"/>
    </row>
    <row r="99" customFormat="false" ht="15.75" hidden="false" customHeight="true" outlineLevel="0" collapsed="false">
      <c r="A99" s="5" t="s">
        <v>474</v>
      </c>
      <c r="B99" s="6" t="s">
        <v>484</v>
      </c>
      <c r="C99" s="6" t="s">
        <v>485</v>
      </c>
      <c r="D99" s="6" t="s">
        <v>486</v>
      </c>
      <c r="E99" s="15" t="s">
        <v>487</v>
      </c>
      <c r="F99" s="6" t="s">
        <v>488</v>
      </c>
      <c r="G99" s="6" t="s">
        <v>479</v>
      </c>
      <c r="H99" s="6" t="s">
        <v>23</v>
      </c>
      <c r="I99" s="7" t="n">
        <v>43554</v>
      </c>
      <c r="J99" s="7" t="s">
        <v>463</v>
      </c>
      <c r="K99" s="10" t="s">
        <v>141</v>
      </c>
      <c r="L99" s="10" t="s">
        <v>458</v>
      </c>
      <c r="M99" s="10" t="s">
        <v>489</v>
      </c>
      <c r="N99" s="22" t="s">
        <v>490</v>
      </c>
      <c r="O99" s="23" t="s">
        <v>491</v>
      </c>
      <c r="P99" s="6"/>
    </row>
    <row r="100" customFormat="false" ht="15.75" hidden="false" customHeight="true" outlineLevel="0" collapsed="false">
      <c r="A100" s="5" t="s">
        <v>474</v>
      </c>
      <c r="B100" s="6" t="s">
        <v>492</v>
      </c>
      <c r="C100" s="6" t="s">
        <v>493</v>
      </c>
      <c r="D100" s="6" t="s">
        <v>494</v>
      </c>
      <c r="E100" s="15" t="s">
        <v>495</v>
      </c>
      <c r="F100" s="6" t="s">
        <v>496</v>
      </c>
      <c r="G100" s="6" t="s">
        <v>479</v>
      </c>
      <c r="H100" s="6" t="s">
        <v>23</v>
      </c>
      <c r="I100" s="7" t="n">
        <v>43880</v>
      </c>
      <c r="J100" s="7" t="s">
        <v>463</v>
      </c>
      <c r="K100" s="10" t="s">
        <v>141</v>
      </c>
      <c r="L100" s="10" t="s">
        <v>458</v>
      </c>
      <c r="M100" s="10" t="s">
        <v>464</v>
      </c>
      <c r="N100" s="22" t="s">
        <v>490</v>
      </c>
      <c r="O100" s="16" t="s">
        <v>497</v>
      </c>
      <c r="P100" s="6"/>
    </row>
    <row r="101" customFormat="false" ht="15.75" hidden="false" customHeight="true" outlineLevel="0" collapsed="false">
      <c r="A101" s="5" t="s">
        <v>474</v>
      </c>
      <c r="B101" s="6" t="s">
        <v>498</v>
      </c>
      <c r="C101" s="6" t="s">
        <v>499</v>
      </c>
      <c r="D101" s="6" t="s">
        <v>500</v>
      </c>
      <c r="E101" s="6" t="s">
        <v>501</v>
      </c>
      <c r="F101" s="6" t="s">
        <v>502</v>
      </c>
      <c r="G101" s="6" t="s">
        <v>22</v>
      </c>
      <c r="H101" s="6" t="s">
        <v>23</v>
      </c>
      <c r="I101" s="7" t="n">
        <v>43482</v>
      </c>
      <c r="J101" s="8"/>
      <c r="K101" s="9"/>
      <c r="L101" s="10" t="s">
        <v>458</v>
      </c>
      <c r="M101" s="10" t="s">
        <v>170</v>
      </c>
      <c r="N101" s="19" t="s">
        <v>26</v>
      </c>
      <c r="O101" s="16" t="n">
        <f aca="false">505.02*12</f>
        <v>6060.24</v>
      </c>
      <c r="P101" s="6"/>
    </row>
    <row r="102" customFormat="false" ht="15.75" hidden="false" customHeight="true" outlineLevel="0" collapsed="false">
      <c r="A102" s="5" t="s">
        <v>474</v>
      </c>
      <c r="B102" s="6" t="s">
        <v>503</v>
      </c>
      <c r="C102" s="6" t="s">
        <v>504</v>
      </c>
      <c r="D102" s="6" t="s">
        <v>505</v>
      </c>
      <c r="E102" s="6" t="s">
        <v>506</v>
      </c>
      <c r="F102" s="6" t="s">
        <v>507</v>
      </c>
      <c r="G102" s="6" t="s">
        <v>22</v>
      </c>
      <c r="H102" s="6" t="s">
        <v>60</v>
      </c>
      <c r="I102" s="7" t="n">
        <v>43556</v>
      </c>
      <c r="J102" s="8"/>
      <c r="K102" s="9"/>
      <c r="L102" s="10" t="s">
        <v>458</v>
      </c>
      <c r="M102" s="10" t="s">
        <v>508</v>
      </c>
      <c r="N102" s="19" t="s">
        <v>26</v>
      </c>
      <c r="O102" s="16" t="n">
        <f aca="false">4166.67*12</f>
        <v>50000.04</v>
      </c>
      <c r="P102" s="6" t="n">
        <v>20</v>
      </c>
    </row>
    <row r="103" customFormat="false" ht="15.75" hidden="false" customHeight="true" outlineLevel="0" collapsed="false">
      <c r="A103" s="5" t="s">
        <v>474</v>
      </c>
      <c r="B103" s="6" t="s">
        <v>509</v>
      </c>
      <c r="C103" s="6" t="s">
        <v>510</v>
      </c>
      <c r="D103" s="6" t="s">
        <v>511</v>
      </c>
      <c r="E103" s="6" t="s">
        <v>512</v>
      </c>
      <c r="F103" s="6" t="s">
        <v>513</v>
      </c>
      <c r="G103" s="6" t="s">
        <v>22</v>
      </c>
      <c r="H103" s="6" t="s">
        <v>23</v>
      </c>
      <c r="I103" s="7" t="n">
        <v>43627</v>
      </c>
      <c r="J103" s="8"/>
      <c r="K103" s="9"/>
      <c r="L103" s="10" t="s">
        <v>458</v>
      </c>
      <c r="M103" s="10" t="s">
        <v>325</v>
      </c>
      <c r="N103" s="19" t="s">
        <v>26</v>
      </c>
      <c r="O103" s="16" t="n">
        <v>48000</v>
      </c>
      <c r="P103" s="6"/>
    </row>
    <row r="104" customFormat="false" ht="15.75" hidden="false" customHeight="true" outlineLevel="0" collapsed="false">
      <c r="A104" s="5" t="s">
        <v>474</v>
      </c>
      <c r="B104" s="10" t="s">
        <v>514</v>
      </c>
      <c r="C104" s="10" t="s">
        <v>515</v>
      </c>
      <c r="D104" s="6" t="s">
        <v>516</v>
      </c>
      <c r="F104" s="10" t="s">
        <v>517</v>
      </c>
      <c r="G104" s="6" t="s">
        <v>140</v>
      </c>
      <c r="H104" s="6" t="s">
        <v>23</v>
      </c>
      <c r="I104" s="7" t="n">
        <v>43936</v>
      </c>
      <c r="J104" s="10" t="s">
        <v>463</v>
      </c>
      <c r="K104" s="10" t="s">
        <v>141</v>
      </c>
      <c r="L104" s="10" t="s">
        <v>458</v>
      </c>
      <c r="M104" s="10" t="s">
        <v>464</v>
      </c>
      <c r="N104" s="22" t="s">
        <v>490</v>
      </c>
      <c r="O104" s="16" t="s">
        <v>497</v>
      </c>
      <c r="P104" s="6"/>
    </row>
    <row r="105" customFormat="false" ht="15.75" hidden="false" customHeight="true" outlineLevel="0" collapsed="false">
      <c r="A105" s="5" t="s">
        <v>474</v>
      </c>
      <c r="B105" s="10" t="s">
        <v>518</v>
      </c>
      <c r="C105" s="10" t="s">
        <v>519</v>
      </c>
      <c r="D105" s="6" t="s">
        <v>520</v>
      </c>
      <c r="E105" s="15" t="s">
        <v>521</v>
      </c>
      <c r="F105" s="10" t="s">
        <v>522</v>
      </c>
      <c r="G105" s="6" t="s">
        <v>140</v>
      </c>
      <c r="H105" s="6" t="s">
        <v>23</v>
      </c>
      <c r="I105" s="7" t="n">
        <v>43938</v>
      </c>
      <c r="J105" s="10" t="s">
        <v>463</v>
      </c>
      <c r="K105" s="10" t="s">
        <v>141</v>
      </c>
      <c r="L105" s="10" t="s">
        <v>458</v>
      </c>
      <c r="M105" s="10" t="s">
        <v>464</v>
      </c>
      <c r="N105" s="22" t="s">
        <v>490</v>
      </c>
      <c r="O105" s="16" t="s">
        <v>497</v>
      </c>
      <c r="P105" s="6"/>
    </row>
    <row r="106" customFormat="false" ht="15.75" hidden="false" customHeight="true" outlineLevel="0" collapsed="false">
      <c r="A106" s="5" t="s">
        <v>474</v>
      </c>
      <c r="B106" s="10" t="s">
        <v>523</v>
      </c>
      <c r="C106" s="10" t="s">
        <v>524</v>
      </c>
      <c r="D106" s="6" t="s">
        <v>525</v>
      </c>
      <c r="E106" s="15" t="s">
        <v>526</v>
      </c>
      <c r="F106" s="10" t="s">
        <v>527</v>
      </c>
      <c r="G106" s="6" t="s">
        <v>140</v>
      </c>
      <c r="H106" s="6" t="s">
        <v>23</v>
      </c>
      <c r="I106" s="7" t="n">
        <v>43936</v>
      </c>
      <c r="J106" s="10" t="s">
        <v>463</v>
      </c>
      <c r="K106" s="10" t="s">
        <v>141</v>
      </c>
      <c r="L106" s="10" t="s">
        <v>458</v>
      </c>
      <c r="M106" s="10" t="s">
        <v>464</v>
      </c>
      <c r="N106" s="22" t="s">
        <v>490</v>
      </c>
      <c r="O106" s="16" t="s">
        <v>497</v>
      </c>
      <c r="P106" s="6"/>
    </row>
    <row r="107" customFormat="false" ht="15.75" hidden="false" customHeight="true" outlineLevel="0" collapsed="false">
      <c r="A107" s="5" t="s">
        <v>474</v>
      </c>
      <c r="B107" s="10" t="s">
        <v>528</v>
      </c>
      <c r="C107" s="10" t="s">
        <v>529</v>
      </c>
      <c r="D107" s="6" t="s">
        <v>530</v>
      </c>
      <c r="F107" s="10" t="s">
        <v>531</v>
      </c>
      <c r="G107" s="6" t="s">
        <v>140</v>
      </c>
      <c r="H107" s="6" t="s">
        <v>23</v>
      </c>
      <c r="I107" s="7" t="n">
        <v>43936</v>
      </c>
      <c r="J107" s="10" t="s">
        <v>463</v>
      </c>
      <c r="K107" s="10" t="s">
        <v>141</v>
      </c>
      <c r="L107" s="10" t="s">
        <v>458</v>
      </c>
      <c r="M107" s="10" t="s">
        <v>464</v>
      </c>
      <c r="N107" s="22" t="s">
        <v>490</v>
      </c>
      <c r="O107" s="16" t="s">
        <v>497</v>
      </c>
      <c r="P107" s="6"/>
    </row>
    <row r="108" customFormat="false" ht="15.75" hidden="false" customHeight="true" outlineLevel="0" collapsed="false">
      <c r="A108" s="5" t="s">
        <v>474</v>
      </c>
      <c r="B108" s="10" t="s">
        <v>532</v>
      </c>
      <c r="C108" s="10" t="s">
        <v>533</v>
      </c>
      <c r="D108" s="6" t="s">
        <v>534</v>
      </c>
      <c r="F108" s="10" t="s">
        <v>535</v>
      </c>
      <c r="G108" s="6" t="s">
        <v>140</v>
      </c>
      <c r="H108" s="6" t="s">
        <v>23</v>
      </c>
      <c r="I108" s="7" t="n">
        <v>44086</v>
      </c>
      <c r="J108" s="10" t="s">
        <v>463</v>
      </c>
      <c r="K108" s="10" t="s">
        <v>141</v>
      </c>
      <c r="L108" s="10" t="s">
        <v>458</v>
      </c>
      <c r="M108" s="10" t="s">
        <v>464</v>
      </c>
      <c r="N108" s="22" t="s">
        <v>490</v>
      </c>
      <c r="O108" s="16" t="s">
        <v>536</v>
      </c>
      <c r="P108" s="6"/>
    </row>
    <row r="109" customFormat="false" ht="15.75" hidden="false" customHeight="true" outlineLevel="0" collapsed="false">
      <c r="A109" s="5" t="s">
        <v>474</v>
      </c>
      <c r="B109" s="10" t="s">
        <v>537</v>
      </c>
      <c r="C109" s="10" t="s">
        <v>538</v>
      </c>
      <c r="D109" s="6" t="s">
        <v>539</v>
      </c>
      <c r="F109" s="10" t="s">
        <v>540</v>
      </c>
      <c r="G109" s="6" t="s">
        <v>140</v>
      </c>
      <c r="H109" s="6" t="s">
        <v>23</v>
      </c>
      <c r="I109" s="7" t="n">
        <v>44077</v>
      </c>
      <c r="J109" s="10" t="s">
        <v>463</v>
      </c>
      <c r="K109" s="10" t="s">
        <v>141</v>
      </c>
      <c r="L109" s="10" t="s">
        <v>458</v>
      </c>
      <c r="M109" s="10" t="s">
        <v>464</v>
      </c>
      <c r="N109" s="22" t="s">
        <v>490</v>
      </c>
      <c r="O109" s="16" t="s">
        <v>541</v>
      </c>
      <c r="P109" s="6"/>
    </row>
    <row r="110" customFormat="false" ht="15.75" hidden="false" customHeight="true" outlineLevel="0" collapsed="false">
      <c r="A110" s="5"/>
      <c r="B110" s="10"/>
      <c r="C110" s="10"/>
      <c r="D110" s="6"/>
      <c r="G110" s="6"/>
      <c r="H110" s="6"/>
      <c r="I110" s="7"/>
      <c r="J110" s="10"/>
      <c r="K110" s="10"/>
      <c r="L110" s="10"/>
      <c r="M110" s="10"/>
      <c r="N110" s="10"/>
      <c r="O110" s="16"/>
      <c r="P110" s="6"/>
    </row>
    <row r="111" customFormat="false" ht="15.75" hidden="false" customHeight="true" outlineLevel="0" collapsed="false">
      <c r="A111" s="5" t="s">
        <v>542</v>
      </c>
      <c r="B111" s="6" t="s">
        <v>543</v>
      </c>
      <c r="C111" s="6" t="s">
        <v>544</v>
      </c>
      <c r="D111" s="6" t="s">
        <v>545</v>
      </c>
      <c r="E111" s="6" t="s">
        <v>546</v>
      </c>
      <c r="F111" s="6" t="s">
        <v>547</v>
      </c>
      <c r="G111" s="6" t="s">
        <v>22</v>
      </c>
      <c r="H111" s="6" t="s">
        <v>23</v>
      </c>
      <c r="I111" s="7" t="n">
        <v>42736</v>
      </c>
      <c r="J111" s="8"/>
      <c r="K111" s="9"/>
      <c r="L111" s="10" t="s">
        <v>548</v>
      </c>
      <c r="M111" s="10" t="s">
        <v>549</v>
      </c>
      <c r="N111" s="19" t="s">
        <v>26</v>
      </c>
      <c r="O111" s="16" t="n">
        <f aca="false">3383.32*12</f>
        <v>40599.84</v>
      </c>
      <c r="P111" s="6"/>
    </row>
    <row r="112" customFormat="false" ht="15.75" hidden="false" customHeight="true" outlineLevel="0" collapsed="false">
      <c r="A112" s="5" t="s">
        <v>542</v>
      </c>
      <c r="B112" s="6" t="s">
        <v>550</v>
      </c>
      <c r="C112" s="6" t="s">
        <v>551</v>
      </c>
      <c r="D112" s="6" t="s">
        <v>552</v>
      </c>
      <c r="E112" s="6" t="s">
        <v>553</v>
      </c>
      <c r="F112" s="6" t="s">
        <v>554</v>
      </c>
      <c r="G112" s="6" t="s">
        <v>22</v>
      </c>
      <c r="H112" s="6" t="s">
        <v>23</v>
      </c>
      <c r="I112" s="7" t="n">
        <v>42941</v>
      </c>
      <c r="J112" s="8"/>
      <c r="K112" s="9"/>
      <c r="L112" s="10" t="s">
        <v>548</v>
      </c>
      <c r="M112" s="10" t="s">
        <v>555</v>
      </c>
      <c r="N112" s="19" t="s">
        <v>26</v>
      </c>
      <c r="O112" s="16" t="n">
        <f aca="false">2378.2*12</f>
        <v>28538.4</v>
      </c>
      <c r="P112" s="6"/>
    </row>
    <row r="113" customFormat="false" ht="15.75" hidden="false" customHeight="true" outlineLevel="0" collapsed="false">
      <c r="A113" s="5" t="s">
        <v>542</v>
      </c>
      <c r="B113" s="6" t="s">
        <v>556</v>
      </c>
      <c r="C113" s="6" t="s">
        <v>557</v>
      </c>
      <c r="D113" s="6" t="s">
        <v>558</v>
      </c>
      <c r="E113" s="6" t="s">
        <v>559</v>
      </c>
      <c r="F113" s="6" t="s">
        <v>560</v>
      </c>
      <c r="G113" s="6" t="s">
        <v>22</v>
      </c>
      <c r="H113" s="6" t="s">
        <v>23</v>
      </c>
      <c r="I113" s="7" t="n">
        <v>42878</v>
      </c>
      <c r="J113" s="8"/>
      <c r="K113" s="9"/>
      <c r="L113" s="10" t="s">
        <v>548</v>
      </c>
      <c r="M113" s="10" t="s">
        <v>32</v>
      </c>
      <c r="N113" s="19" t="s">
        <v>26</v>
      </c>
      <c r="O113" s="16" t="n">
        <f aca="false">5200.01*12</f>
        <v>62400.12</v>
      </c>
      <c r="P113" s="6"/>
    </row>
    <row r="114" customFormat="false" ht="15.75" hidden="false" customHeight="true" outlineLevel="0" collapsed="false">
      <c r="A114" s="5" t="s">
        <v>542</v>
      </c>
      <c r="B114" s="6" t="s">
        <v>68</v>
      </c>
      <c r="C114" s="6" t="s">
        <v>561</v>
      </c>
      <c r="D114" s="6" t="s">
        <v>562</v>
      </c>
      <c r="E114" s="6" t="s">
        <v>563</v>
      </c>
      <c r="F114" s="6" t="s">
        <v>564</v>
      </c>
      <c r="G114" s="6" t="s">
        <v>22</v>
      </c>
      <c r="H114" s="6" t="s">
        <v>23</v>
      </c>
      <c r="I114" s="7" t="n">
        <v>42705</v>
      </c>
      <c r="J114" s="8"/>
      <c r="K114" s="9"/>
      <c r="L114" s="10" t="s">
        <v>548</v>
      </c>
      <c r="M114" s="10" t="s">
        <v>565</v>
      </c>
      <c r="N114" s="19" t="s">
        <v>26</v>
      </c>
      <c r="O114" s="16" t="n">
        <f aca="false">3071.5*12</f>
        <v>36858</v>
      </c>
      <c r="P114" s="6"/>
    </row>
    <row r="115" customFormat="false" ht="15.75" hidden="false" customHeight="true" outlineLevel="0" collapsed="false">
      <c r="A115" s="5" t="s">
        <v>542</v>
      </c>
      <c r="B115" s="6" t="s">
        <v>96</v>
      </c>
      <c r="C115" s="6" t="s">
        <v>566</v>
      </c>
      <c r="D115" s="6" t="s">
        <v>567</v>
      </c>
      <c r="E115" s="6" t="s">
        <v>568</v>
      </c>
      <c r="F115" s="6" t="s">
        <v>569</v>
      </c>
      <c r="G115" s="6" t="s">
        <v>22</v>
      </c>
      <c r="H115" s="6" t="s">
        <v>23</v>
      </c>
      <c r="I115" s="7" t="n">
        <v>43436</v>
      </c>
      <c r="J115" s="8"/>
      <c r="K115" s="9"/>
      <c r="L115" s="10" t="s">
        <v>548</v>
      </c>
      <c r="M115" s="10" t="s">
        <v>570</v>
      </c>
      <c r="N115" s="19" t="s">
        <v>26</v>
      </c>
      <c r="O115" s="16" t="n">
        <f aca="false">1477.37*12</f>
        <v>17728.44</v>
      </c>
      <c r="P115" s="6"/>
    </row>
    <row r="116" customFormat="false" ht="15.75" hidden="false" customHeight="true" outlineLevel="0" collapsed="false">
      <c r="A116" s="5" t="s">
        <v>542</v>
      </c>
      <c r="B116" s="6" t="s">
        <v>571</v>
      </c>
      <c r="C116" s="6" t="s">
        <v>572</v>
      </c>
      <c r="D116" s="6" t="s">
        <v>573</v>
      </c>
      <c r="E116" s="6" t="s">
        <v>574</v>
      </c>
      <c r="F116" s="6" t="s">
        <v>575</v>
      </c>
      <c r="G116" s="6" t="s">
        <v>22</v>
      </c>
      <c r="H116" s="6" t="s">
        <v>23</v>
      </c>
      <c r="I116" s="7" t="n">
        <v>42751</v>
      </c>
      <c r="J116" s="8"/>
      <c r="K116" s="9"/>
      <c r="L116" s="10" t="s">
        <v>548</v>
      </c>
      <c r="M116" s="10" t="s">
        <v>555</v>
      </c>
      <c r="N116" s="19" t="s">
        <v>26</v>
      </c>
      <c r="O116" s="16" t="n">
        <f aca="false">2418.32*12</f>
        <v>29019.84</v>
      </c>
      <c r="P116" s="6"/>
    </row>
    <row r="117" customFormat="false" ht="15.75" hidden="false" customHeight="true" outlineLevel="0" collapsed="false">
      <c r="A117" s="5" t="s">
        <v>542</v>
      </c>
      <c r="B117" s="6" t="s">
        <v>576</v>
      </c>
      <c r="C117" s="6" t="s">
        <v>577</v>
      </c>
      <c r="D117" s="6" t="s">
        <v>578</v>
      </c>
      <c r="F117" s="6" t="s">
        <v>579</v>
      </c>
      <c r="G117" s="6" t="s">
        <v>140</v>
      </c>
      <c r="H117" s="6" t="s">
        <v>60</v>
      </c>
      <c r="I117" s="7" t="n">
        <v>43910</v>
      </c>
      <c r="J117" s="7" t="n">
        <v>44001</v>
      </c>
      <c r="K117" s="10" t="s">
        <v>580</v>
      </c>
      <c r="L117" s="10" t="s">
        <v>548</v>
      </c>
      <c r="M117" s="10" t="s">
        <v>581</v>
      </c>
      <c r="N117" s="19" t="s">
        <v>26</v>
      </c>
      <c r="O117" s="16" t="n">
        <f aca="false">340*12</f>
        <v>4080</v>
      </c>
      <c r="P117" s="6"/>
    </row>
    <row r="118" customFormat="false" ht="15.75" hidden="false" customHeight="true" outlineLevel="0" collapsed="false">
      <c r="A118" s="5" t="s">
        <v>542</v>
      </c>
      <c r="B118" s="6" t="s">
        <v>582</v>
      </c>
      <c r="C118" s="6" t="s">
        <v>583</v>
      </c>
      <c r="D118" s="6" t="s">
        <v>584</v>
      </c>
      <c r="E118" s="6" t="s">
        <v>585</v>
      </c>
      <c r="F118" s="6" t="s">
        <v>586</v>
      </c>
      <c r="G118" s="6" t="s">
        <v>22</v>
      </c>
      <c r="H118" s="6" t="s">
        <v>23</v>
      </c>
      <c r="I118" s="7" t="n">
        <v>42585</v>
      </c>
      <c r="J118" s="8"/>
      <c r="K118" s="9"/>
      <c r="L118" s="10" t="s">
        <v>548</v>
      </c>
      <c r="M118" s="10" t="s">
        <v>587</v>
      </c>
      <c r="N118" s="19" t="s">
        <v>26</v>
      </c>
      <c r="O118" s="16" t="n">
        <f aca="false">3383.32*12</f>
        <v>40599.84</v>
      </c>
      <c r="P118" s="6"/>
    </row>
    <row r="119" customFormat="false" ht="15.75" hidden="false" customHeight="true" outlineLevel="0" collapsed="false">
      <c r="A119" s="5"/>
      <c r="G119" s="6"/>
      <c r="H119" s="6"/>
      <c r="I119" s="7"/>
      <c r="J119" s="7"/>
      <c r="O119" s="16"/>
      <c r="P119" s="6"/>
    </row>
    <row r="120" customFormat="false" ht="15.75" hidden="false" customHeight="true" outlineLevel="0" collapsed="false">
      <c r="A120" s="5" t="s">
        <v>588</v>
      </c>
      <c r="B120" s="6" t="s">
        <v>589</v>
      </c>
      <c r="C120" s="6" t="s">
        <v>504</v>
      </c>
      <c r="D120" s="6" t="s">
        <v>590</v>
      </c>
      <c r="E120" s="6" t="s">
        <v>591</v>
      </c>
      <c r="F120" s="6" t="s">
        <v>592</v>
      </c>
      <c r="G120" s="6" t="s">
        <v>22</v>
      </c>
      <c r="H120" s="6" t="s">
        <v>23</v>
      </c>
      <c r="I120" s="7" t="n">
        <v>43570</v>
      </c>
      <c r="J120" s="9"/>
      <c r="K120" s="9"/>
      <c r="M120" s="10" t="s">
        <v>48</v>
      </c>
      <c r="N120" s="19" t="s">
        <v>26</v>
      </c>
      <c r="O120" s="16" t="n">
        <v>75000</v>
      </c>
      <c r="P120" s="6"/>
    </row>
    <row r="121" customFormat="false" ht="15.75" hidden="false" customHeight="true" outlineLevel="0" collapsed="false">
      <c r="A121" s="5" t="s">
        <v>588</v>
      </c>
      <c r="B121" s="6" t="s">
        <v>593</v>
      </c>
      <c r="C121" s="6" t="s">
        <v>594</v>
      </c>
      <c r="D121" s="6" t="s">
        <v>595</v>
      </c>
      <c r="F121" s="6" t="s">
        <v>596</v>
      </c>
      <c r="G121" s="6" t="s">
        <v>22</v>
      </c>
      <c r="H121" s="6" t="s">
        <v>23</v>
      </c>
      <c r="I121" s="7" t="n">
        <v>43556</v>
      </c>
      <c r="J121" s="8"/>
      <c r="K121" s="8"/>
      <c r="M121" s="10" t="s">
        <v>597</v>
      </c>
      <c r="N121" s="19" t="s">
        <v>26</v>
      </c>
      <c r="O121" s="16" t="n">
        <v>32500</v>
      </c>
      <c r="P121" s="6"/>
    </row>
    <row r="122" customFormat="false" ht="15.75" hidden="false" customHeight="true" outlineLevel="0" collapsed="false">
      <c r="A122" s="5"/>
      <c r="G122" s="6"/>
      <c r="H122" s="6"/>
      <c r="I122" s="7"/>
      <c r="J122" s="7"/>
      <c r="O122" s="6"/>
      <c r="P122" s="6"/>
    </row>
    <row r="123" customFormat="false" ht="15.75" hidden="false" customHeight="true" outlineLevel="0" collapsed="false">
      <c r="A123" s="5" t="s">
        <v>598</v>
      </c>
      <c r="B123" s="11" t="s">
        <v>599</v>
      </c>
      <c r="C123" s="11" t="s">
        <v>600</v>
      </c>
      <c r="D123" s="11" t="s">
        <v>601</v>
      </c>
      <c r="F123" s="11" t="s">
        <v>602</v>
      </c>
      <c r="G123" s="6" t="s">
        <v>22</v>
      </c>
      <c r="H123" s="6" t="s">
        <v>60</v>
      </c>
      <c r="I123" s="7" t="n">
        <v>44013</v>
      </c>
      <c r="J123" s="7"/>
      <c r="M123" s="0" t="s">
        <v>603</v>
      </c>
      <c r="N123" s="19" t="s">
        <v>111</v>
      </c>
      <c r="O123" s="16" t="n">
        <v>961.03</v>
      </c>
      <c r="P123" s="6"/>
    </row>
    <row r="124" customFormat="false" ht="15.75" hidden="false" customHeight="true" outlineLevel="0" collapsed="false">
      <c r="A124" s="5"/>
      <c r="G124" s="6"/>
      <c r="H124" s="6"/>
      <c r="I124" s="7"/>
      <c r="J124" s="7"/>
      <c r="O124" s="6"/>
      <c r="P124" s="6"/>
    </row>
    <row r="125" customFormat="false" ht="15.75" hidden="false" customHeight="true" outlineLevel="0" collapsed="false">
      <c r="A125" s="5" t="s">
        <v>604</v>
      </c>
      <c r="B125" s="11" t="s">
        <v>605</v>
      </c>
      <c r="C125" s="11" t="s">
        <v>606</v>
      </c>
      <c r="D125" s="11" t="s">
        <v>607</v>
      </c>
      <c r="F125" s="11" t="s">
        <v>608</v>
      </c>
      <c r="G125" s="6" t="s">
        <v>22</v>
      </c>
      <c r="H125" s="6" t="s">
        <v>23</v>
      </c>
      <c r="I125" s="7" t="n">
        <v>44027</v>
      </c>
      <c r="J125" s="7"/>
      <c r="L125" s="0" t="s">
        <v>609</v>
      </c>
      <c r="M125" s="0" t="s">
        <v>610</v>
      </c>
      <c r="N125" s="19" t="s">
        <v>111</v>
      </c>
      <c r="O125" s="16" t="n">
        <v>2658.53</v>
      </c>
      <c r="P125" s="6"/>
    </row>
    <row r="126" customFormat="false" ht="15.75" hidden="false" customHeight="true" outlineLevel="0" collapsed="false">
      <c r="A126" s="5" t="s">
        <v>604</v>
      </c>
      <c r="B126" s="0" t="s">
        <v>611</v>
      </c>
      <c r="C126" s="0" t="s">
        <v>612</v>
      </c>
      <c r="D126" s="0" t="s">
        <v>613</v>
      </c>
      <c r="F126" s="0" t="s">
        <v>614</v>
      </c>
      <c r="G126" s="6" t="s">
        <v>22</v>
      </c>
      <c r="H126" s="6" t="s">
        <v>23</v>
      </c>
      <c r="I126" s="7" t="n">
        <v>44123</v>
      </c>
      <c r="J126" s="7"/>
      <c r="L126" s="0" t="s">
        <v>609</v>
      </c>
      <c r="M126" s="20" t="s">
        <v>615</v>
      </c>
      <c r="N126" s="0" t="s">
        <v>111</v>
      </c>
      <c r="O126" s="16" t="n">
        <v>1281.36</v>
      </c>
      <c r="P126" s="6"/>
    </row>
    <row r="127" customFormat="false" ht="15.75" hidden="false" customHeight="true" outlineLevel="0" collapsed="false">
      <c r="A127" s="5" t="s">
        <v>604</v>
      </c>
      <c r="B127" s="11" t="s">
        <v>616</v>
      </c>
      <c r="C127" s="11" t="s">
        <v>617</v>
      </c>
      <c r="D127" s="11" t="s">
        <v>618</v>
      </c>
      <c r="F127" s="11" t="s">
        <v>619</v>
      </c>
      <c r="G127" s="6" t="s">
        <v>22</v>
      </c>
      <c r="H127" s="6" t="s">
        <v>23</v>
      </c>
      <c r="I127" s="7" t="n">
        <v>43984</v>
      </c>
      <c r="J127" s="7"/>
      <c r="L127" s="0" t="s">
        <v>609</v>
      </c>
      <c r="M127" s="20" t="s">
        <v>615</v>
      </c>
      <c r="N127" s="19" t="s">
        <v>111</v>
      </c>
      <c r="O127" s="16" t="n">
        <v>1222</v>
      </c>
      <c r="P127" s="6"/>
    </row>
    <row r="128" customFormat="false" ht="15.75" hidden="false" customHeight="true" outlineLevel="0" collapsed="false">
      <c r="A128" s="5" t="s">
        <v>604</v>
      </c>
      <c r="B128" s="0" t="s">
        <v>620</v>
      </c>
      <c r="C128" s="0" t="s">
        <v>621</v>
      </c>
      <c r="D128" s="0" t="s">
        <v>622</v>
      </c>
      <c r="F128" s="24" t="s">
        <v>623</v>
      </c>
      <c r="G128" s="6" t="s">
        <v>140</v>
      </c>
      <c r="H128" s="6" t="s">
        <v>60</v>
      </c>
      <c r="I128" s="7" t="n">
        <v>44039</v>
      </c>
      <c r="J128" s="7" t="n">
        <v>44130</v>
      </c>
      <c r="L128" s="0" t="s">
        <v>609</v>
      </c>
      <c r="M128" s="0" t="s">
        <v>555</v>
      </c>
      <c r="N128" s="0" t="s">
        <v>111</v>
      </c>
      <c r="O128" s="16" t="n">
        <v>526.47</v>
      </c>
      <c r="P128" s="6"/>
    </row>
    <row r="129" customFormat="false" ht="15.75" hidden="false" customHeight="true" outlineLevel="0" collapsed="false">
      <c r="A129" s="5"/>
      <c r="G129" s="6"/>
      <c r="H129" s="6"/>
      <c r="I129" s="7"/>
      <c r="J129" s="7"/>
      <c r="O129" s="6"/>
      <c r="P129" s="6"/>
    </row>
    <row r="130" customFormat="false" ht="15.75" hidden="false" customHeight="true" outlineLevel="0" collapsed="false">
      <c r="A130" s="5" t="s">
        <v>624</v>
      </c>
      <c r="B130" s="0" t="s">
        <v>625</v>
      </c>
      <c r="C130" s="0" t="s">
        <v>626</v>
      </c>
      <c r="D130" s="0" t="s">
        <v>627</v>
      </c>
      <c r="F130" s="0" t="s">
        <v>628</v>
      </c>
      <c r="G130" s="6" t="s">
        <v>22</v>
      </c>
      <c r="H130" s="6" t="s">
        <v>23</v>
      </c>
      <c r="I130" s="7" t="n">
        <v>44102</v>
      </c>
      <c r="J130" s="7"/>
      <c r="L130" s="0" t="s">
        <v>629</v>
      </c>
      <c r="M130" s="0" t="s">
        <v>630</v>
      </c>
      <c r="N130" s="0" t="s">
        <v>26</v>
      </c>
      <c r="O130" s="16" t="n">
        <v>28000</v>
      </c>
      <c r="P130" s="6"/>
    </row>
    <row r="131" customFormat="false" ht="15.75" hidden="false" customHeight="true" outlineLevel="0" collapsed="false">
      <c r="A131" s="5" t="s">
        <v>624</v>
      </c>
      <c r="B131" s="0" t="s">
        <v>631</v>
      </c>
      <c r="C131" s="0" t="s">
        <v>632</v>
      </c>
      <c r="D131" s="0" t="s">
        <v>633</v>
      </c>
      <c r="F131" s="0" t="s">
        <v>634</v>
      </c>
      <c r="G131" s="6" t="s">
        <v>22</v>
      </c>
      <c r="H131" s="6" t="s">
        <v>60</v>
      </c>
      <c r="I131" s="7" t="n">
        <v>44123</v>
      </c>
      <c r="J131" s="7"/>
      <c r="L131" s="0" t="s">
        <v>629</v>
      </c>
      <c r="M131" s="0" t="s">
        <v>635</v>
      </c>
      <c r="N131" s="0" t="s">
        <v>636</v>
      </c>
      <c r="O131" s="16" t="n">
        <v>16</v>
      </c>
      <c r="P131" s="6"/>
    </row>
    <row r="132" customFormat="false" ht="15.75" hidden="false" customHeight="true" outlineLevel="0" collapsed="false">
      <c r="A132" s="5" t="s">
        <v>624</v>
      </c>
      <c r="B132" s="0" t="s">
        <v>637</v>
      </c>
      <c r="C132" s="0" t="s">
        <v>638</v>
      </c>
      <c r="D132" s="0" t="s">
        <v>639</v>
      </c>
      <c r="F132" s="0" t="s">
        <v>640</v>
      </c>
      <c r="G132" s="6" t="s">
        <v>22</v>
      </c>
      <c r="H132" s="6" t="s">
        <v>60</v>
      </c>
      <c r="I132" s="7" t="n">
        <v>44123</v>
      </c>
      <c r="J132" s="7"/>
      <c r="L132" s="0" t="s">
        <v>629</v>
      </c>
      <c r="M132" s="0" t="s">
        <v>635</v>
      </c>
      <c r="N132" s="0" t="s">
        <v>636</v>
      </c>
      <c r="O132" s="16" t="n">
        <v>16</v>
      </c>
      <c r="P132" s="6"/>
    </row>
    <row r="133" customFormat="false" ht="15.75" hidden="false" customHeight="true" outlineLevel="0" collapsed="false">
      <c r="A133" s="5"/>
      <c r="G133" s="6"/>
      <c r="H133" s="6"/>
      <c r="I133" s="7"/>
      <c r="J133" s="7"/>
      <c r="O133" s="6"/>
      <c r="P133" s="6"/>
    </row>
    <row r="134" customFormat="false" ht="15.75" hidden="false" customHeight="true" outlineLevel="0" collapsed="false">
      <c r="A134" s="5" t="s">
        <v>641</v>
      </c>
      <c r="B134" s="0" t="s">
        <v>642</v>
      </c>
      <c r="C134" s="0" t="s">
        <v>161</v>
      </c>
      <c r="D134" s="0" t="s">
        <v>643</v>
      </c>
      <c r="F134" s="0" t="s">
        <v>644</v>
      </c>
      <c r="G134" s="6" t="s">
        <v>140</v>
      </c>
      <c r="H134" s="6" t="s">
        <v>23</v>
      </c>
      <c r="I134" s="7" t="n">
        <v>44046</v>
      </c>
      <c r="J134" s="7" t="n">
        <v>44229</v>
      </c>
      <c r="L134" s="0" t="s">
        <v>645</v>
      </c>
      <c r="M134" s="0" t="s">
        <v>224</v>
      </c>
      <c r="N134" s="0" t="s">
        <v>111</v>
      </c>
      <c r="O134" s="16" t="n">
        <v>2200</v>
      </c>
      <c r="P134" s="6"/>
    </row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</sheetData>
  <dataValidations count="2">
    <dataValidation allowBlank="true" operator="between" showDropDown="false" showErrorMessage="false" showInputMessage="false" sqref="G2:G134" type="list">
      <formula1>$R$3:$R$5</formula1>
      <formula2>0</formula2>
    </dataValidation>
    <dataValidation allowBlank="true" operator="between" showDropDown="false" showErrorMessage="false" showInputMessage="false" sqref="H2:H134" type="list">
      <formula1>$R$7:$R$8</formula1>
      <formula2>0</formula2>
    </dataValidation>
  </dataValidations>
  <hyperlinks>
    <hyperlink ref="E5" r:id="rId1" display="luciagarmon@hotmail.com"/>
    <hyperlink ref="E8" r:id="rId2" display="heliofabiobedoya62@gmail.com"/>
    <hyperlink ref="E9" r:id="rId3" display="igorbosch@gmail.com"/>
    <hyperlink ref="E10" r:id="rId4" display="jordi96_@hotmail.com"/>
    <hyperlink ref="E11" r:id="rId5" display="melissajoyce.mr@gmail.com"/>
    <hyperlink ref="E12" r:id="rId6" display="moncadacristianluque@gmail.com"/>
    <hyperlink ref="E13" r:id="rId7" display="maura021972@gmail.com"/>
    <hyperlink ref="E14" r:id="rId8" display="carlosnarvaez.p@gmail.com"/>
    <hyperlink ref="E15" r:id="rId9" display="ERIC9299.EP@GMAIL.COM"/>
    <hyperlink ref="E16" r:id="rId10" display="arnausolerplaa99@gmail.com"/>
    <hyperlink ref="E18" r:id="rId11" display="tonigenervila@hotmail.com"/>
    <hyperlink ref="E19" r:id="rId12" display="carlaf@blanquerna.url.edu"/>
    <hyperlink ref="E23" r:id="rId13" display="chicayjony.kp@gmail.com"/>
    <hyperlink ref="E26" r:id="rId14" display="jordi.bernadas@ggmanagement.cat"/>
    <hyperlink ref="E27" r:id="rId15" display="rosa.collado@ggmanagement.cat"/>
    <hyperlink ref="E28" r:id="rId16" display="david.godino@ggmanagement.cat"/>
    <hyperlink ref="E29" r:id="rId17" display="mireia.hinarejos@ggmanagement.cat"/>
    <hyperlink ref="E30" r:id="rId18" display="ainhoa.madurell@ggmanagement.cat"/>
    <hyperlink ref="E31" r:id="rId19" display="laura.roncero@ggmanagement.cat"/>
    <hyperlink ref="E33" r:id="rId20" display="ruben.quilez@ggmanagement.cat"/>
    <hyperlink ref="E34" r:id="rId21" display="dunia.rendon@ggmanagement.cat"/>
    <hyperlink ref="E35" r:id="rId22" display="judit.tixell@ggmanagement.cat"/>
    <hyperlink ref="E36" r:id="rId23" display="santiago.manen@ggmanagement.cat"/>
    <hyperlink ref="E55" r:id="rId24" display="borjaboschraventos@gmail.com"/>
    <hyperlink ref="E57" r:id="rId25" display="joan.erolesmallolas@gmail.com"/>
    <hyperlink ref="E60" r:id="rId26" display="frand.ross@icloud.com"/>
    <hyperlink ref="E62" r:id="rId27" display="luivintrobo@gmail.com"/>
    <hyperlink ref="E65" r:id="rId28" display="eferrer@gestionservicios.com"/>
    <hyperlink ref="E66" r:id="rId29" display="rvidal@gestionservicios.com"/>
    <hyperlink ref="E67" r:id="rId30" display="rogervidal@gestionservicios.com"/>
    <hyperlink ref="E69" r:id="rId31" display="arnau.ac1991@gmail.com"/>
    <hyperlink ref="E70" r:id="rId32" display="deulo4@gmail.com"/>
    <hyperlink ref="E71" r:id="rId33" display="jordifm2008@gmail.com"/>
    <hyperlink ref="E72" r:id="rId34" display="meritxellral@gmail.com"/>
    <hyperlink ref="E76" r:id="rId35" display="l.torrejon05@gmail.com"/>
    <hyperlink ref="E77" r:id="rId36" display="abrilvilat9@gmail.com"/>
    <hyperlink ref="E78" r:id="rId37" display="huevo2512@gmail.com"/>
    <hyperlink ref="E79" r:id="rId38" display="correudelpau@protonmail.com"/>
    <hyperlink ref="E82" r:id="rId39" display="adriariu35@gmail.com"/>
    <hyperlink ref="E85" r:id="rId40" display="arimateo18@gmail.com"/>
    <hyperlink ref="E86" r:id="rId41" display="mu_98@hotmail.es"/>
    <hyperlink ref="E87" r:id="rId42" display="gerardbaronpruna@gmail.com"/>
    <hyperlink ref="E89" r:id="rId43" display="abezic7@gmail.com"/>
    <hyperlink ref="E90" r:id="rId44" display="joelvit5@gmail.com"/>
    <hyperlink ref="E99" r:id="rId45" display="cristina81.cad@gmail.com"/>
    <hyperlink ref="E100" r:id="rId46" display="khoudiadiop032@gmail.com"/>
    <hyperlink ref="E105" r:id="rId47" display="abderrahimberrak76@gmail.com"/>
    <hyperlink ref="E106" r:id="rId48" display="salermolleida19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2019-10-02T08:56:57Z</dcterms:created>
  <dc:creator>Ainhoa Madurell</dc:creator>
  <dc:description/>
  <dc:language>es-ES</dc:language>
  <cp:lastModifiedBy/>
  <dcterms:modified xsi:type="dcterms:W3CDTF">2020-11-02T12:33:58Z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0x010100E1B282CB7E628145BA8CC8E26172604C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